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Office documents\Financials\2020\Reports 2020\Monthly reports\Finance reports\"/>
    </mc:Choice>
  </mc:AlternateContent>
  <xr:revisionPtr revIDLastSave="0" documentId="13_ncr:1_{BC599393-4ADC-42A7-AD85-8C3A3E19D8CB}" xr6:coauthVersionLast="37" xr6:coauthVersionMax="37" xr10:uidLastSave="{00000000-0000-0000-0000-000000000000}"/>
  <bookViews>
    <workbookView xWindow="0" yWindow="0" windowWidth="18135" windowHeight="4470" tabRatio="862" firstSheet="4" activeTab="7" xr2:uid="{00000000-000D-0000-FFFF-FFFF00000000}"/>
  </bookViews>
  <sheets>
    <sheet name="Data Analysis" sheetId="220" r:id="rId1"/>
    <sheet name="Personal Costs" sheetId="219" r:id="rId2"/>
    <sheet name="Total Expenses" sheetId="49" r:id="rId3"/>
    <sheet name="Personal Recieved" sheetId="217" r:id="rId4"/>
    <sheet name="UGX Cash Box Sept" sheetId="63" r:id="rId5"/>
    <sheet name="USD-cash box Sept" sheetId="116" r:id="rId6"/>
    <sheet name="Balance UGX" sheetId="55" r:id="rId7"/>
    <sheet name="Balance USD" sheetId="143" r:id="rId8"/>
    <sheet name="Bank reconciliation UGX" sheetId="56" r:id="rId9"/>
    <sheet name="Bank reconciliation USD" sheetId="52" r:id="rId10"/>
    <sheet name="Sept. cash desk closing" sheetId="176" r:id="rId11"/>
    <sheet name="Rebeca" sheetId="77" r:id="rId12"/>
    <sheet name="Augustus" sheetId="162" r:id="rId13"/>
    <sheet name="Mary" sheetId="209" r:id="rId14"/>
    <sheet name="Lydia" sheetId="80" r:id="rId15"/>
    <sheet name="Advances" sheetId="216" r:id="rId16"/>
    <sheet name="i38" sheetId="204" r:id="rId17"/>
    <sheet name="i45" sheetId="199" r:id="rId18"/>
    <sheet name="i67" sheetId="202" r:id="rId19"/>
    <sheet name="Guard" sheetId="205" r:id="rId20"/>
    <sheet name="Airtime summary" sheetId="194" r:id="rId21"/>
  </sheets>
  <definedNames>
    <definedName name="_xlnm._FilterDatabase" localSheetId="20" hidden="1">'Airtime summary'!$A$1:$N$59</definedName>
    <definedName name="_xlnm._FilterDatabase" localSheetId="17" hidden="1">'i45'!$A$1:$N$208</definedName>
    <definedName name="_xlnm._FilterDatabase" localSheetId="14" hidden="1">Lydia!$A$1:$N$18</definedName>
    <definedName name="_xlnm._FilterDatabase" localSheetId="11" hidden="1">Rebeca!$A$3:$N$4</definedName>
    <definedName name="_xlnm._FilterDatabase" localSheetId="2" hidden="1">'Total Expenses'!$A$2:$N$439</definedName>
    <definedName name="_xlnm._FilterDatabase" localSheetId="4" hidden="1">'UGX Cash Box Sept'!$A$2:$N$144</definedName>
    <definedName name="_xlnm._FilterDatabase" localSheetId="5" hidden="1">'USD-cash box Sept'!$A$3:$S$4</definedName>
  </definedNames>
  <calcPr calcId="162913" concurrentCalc="0"/>
  <pivotCaches>
    <pivotCache cacheId="144" r:id="rId22"/>
    <pivotCache cacheId="145" r:id="rId23"/>
    <pivotCache cacheId="146" r:id="rId24"/>
  </pivotCache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55" l="1"/>
  <c r="E67" i="49"/>
  <c r="E68" i="49"/>
  <c r="E332" i="49"/>
  <c r="E353" i="49"/>
  <c r="E388" i="49"/>
  <c r="E439" i="49"/>
  <c r="G119" i="49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8" i="80"/>
  <c r="G69" i="80"/>
  <c r="G70" i="80"/>
  <c r="G71" i="80"/>
  <c r="G72" i="80"/>
  <c r="G73" i="80"/>
  <c r="G74" i="80"/>
  <c r="G75" i="80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F144" i="63"/>
  <c r="E144" i="63"/>
  <c r="G144" i="63"/>
  <c r="E23" i="176"/>
  <c r="E6" i="176"/>
  <c r="E7" i="176"/>
  <c r="E8" i="176"/>
  <c r="E9" i="176"/>
  <c r="E14" i="176"/>
  <c r="E15" i="176"/>
  <c r="E17" i="176"/>
  <c r="E10" i="176"/>
  <c r="E11" i="176"/>
  <c r="E16" i="176"/>
  <c r="E20" i="176"/>
  <c r="E22" i="176"/>
  <c r="G15" i="143"/>
  <c r="E15" i="143"/>
  <c r="C15" i="143"/>
  <c r="D15" i="143"/>
  <c r="I15" i="143"/>
  <c r="I4" i="143"/>
  <c r="J4" i="143"/>
  <c r="I5" i="143"/>
  <c r="J5" i="143"/>
  <c r="D6" i="143"/>
  <c r="I6" i="143"/>
  <c r="J6" i="143"/>
  <c r="D14" i="55"/>
  <c r="D15" i="55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0" i="63"/>
  <c r="G41" i="63"/>
  <c r="G42" i="63"/>
  <c r="G43" i="63"/>
  <c r="G44" i="63"/>
  <c r="G45" i="63"/>
  <c r="G46" i="63"/>
  <c r="C20" i="55"/>
  <c r="C14" i="55"/>
  <c r="C15" i="55"/>
  <c r="H8" i="216"/>
  <c r="I6" i="216"/>
  <c r="I8" i="216"/>
  <c r="J6" i="216"/>
  <c r="J8" i="216"/>
  <c r="K6" i="216"/>
  <c r="C5" i="55"/>
  <c r="J14" i="216"/>
  <c r="K12" i="216"/>
  <c r="C2" i="55"/>
  <c r="H11" i="216"/>
  <c r="I9" i="216"/>
  <c r="I11" i="216"/>
  <c r="J9" i="216"/>
  <c r="J11" i="216"/>
  <c r="K9" i="216"/>
  <c r="C3" i="55"/>
  <c r="C4" i="55"/>
  <c r="C6" i="55"/>
  <c r="C7" i="55"/>
  <c r="C8" i="55"/>
  <c r="C9" i="55"/>
  <c r="C10" i="55"/>
  <c r="C12" i="55"/>
  <c r="C24" i="55"/>
  <c r="G5" i="209"/>
  <c r="G6" i="209"/>
  <c r="G7" i="209"/>
  <c r="G8" i="209"/>
  <c r="G9" i="209"/>
  <c r="G10" i="209"/>
  <c r="G11" i="209"/>
  <c r="G12" i="209"/>
  <c r="G13" i="209"/>
  <c r="G14" i="209"/>
  <c r="G15" i="209"/>
  <c r="G16" i="209"/>
  <c r="G17" i="209"/>
  <c r="G18" i="209"/>
  <c r="G19" i="209"/>
  <c r="G20" i="209"/>
  <c r="G21" i="209"/>
  <c r="G22" i="209"/>
  <c r="G23" i="209"/>
  <c r="G24" i="209"/>
  <c r="G25" i="209"/>
  <c r="G26" i="209"/>
  <c r="G27" i="209"/>
  <c r="G28" i="209"/>
  <c r="G29" i="209"/>
  <c r="G30" i="209"/>
  <c r="G31" i="209"/>
  <c r="G32" i="209"/>
  <c r="G33" i="209"/>
  <c r="G34" i="209"/>
  <c r="G35" i="209"/>
  <c r="G36" i="209"/>
  <c r="G37" i="209"/>
  <c r="G38" i="209"/>
  <c r="G39" i="209"/>
  <c r="F40" i="209"/>
  <c r="E40" i="209"/>
  <c r="G40" i="209"/>
  <c r="G47" i="63"/>
  <c r="G48" i="63"/>
  <c r="G49" i="63"/>
  <c r="G50" i="63"/>
  <c r="G51" i="63"/>
  <c r="G52" i="63"/>
  <c r="G53" i="63"/>
  <c r="G54" i="63"/>
  <c r="G55" i="63"/>
  <c r="G56" i="63"/>
  <c r="G57" i="63"/>
  <c r="G58" i="63"/>
  <c r="G59" i="63"/>
  <c r="G60" i="63"/>
  <c r="G61" i="63"/>
  <c r="G62" i="63"/>
  <c r="G63" i="63"/>
  <c r="G64" i="63"/>
  <c r="G65" i="63"/>
  <c r="G66" i="63"/>
  <c r="G67" i="63"/>
  <c r="G68" i="63"/>
  <c r="G69" i="63"/>
  <c r="G70" i="63"/>
  <c r="G71" i="63"/>
  <c r="G72" i="63"/>
  <c r="G73" i="63"/>
  <c r="G74" i="63"/>
  <c r="G75" i="63"/>
  <c r="G76" i="63"/>
  <c r="G77" i="63"/>
  <c r="G78" i="63"/>
  <c r="G79" i="63"/>
  <c r="G80" i="63"/>
  <c r="G81" i="63"/>
  <c r="G82" i="63"/>
  <c r="G83" i="63"/>
  <c r="G84" i="63"/>
  <c r="G85" i="63"/>
  <c r="G86" i="63"/>
  <c r="G87" i="63"/>
  <c r="G88" i="63"/>
  <c r="G89" i="63"/>
  <c r="G90" i="63"/>
  <c r="G91" i="63"/>
  <c r="G92" i="63"/>
  <c r="G93" i="63"/>
  <c r="G94" i="63"/>
  <c r="G95" i="63"/>
  <c r="G96" i="63"/>
  <c r="G97" i="63"/>
  <c r="G98" i="63"/>
  <c r="G99" i="63"/>
  <c r="G100" i="63"/>
  <c r="G101" i="63"/>
  <c r="G102" i="63"/>
  <c r="G103" i="63"/>
  <c r="G104" i="63"/>
  <c r="G105" i="63"/>
  <c r="G106" i="63"/>
  <c r="G107" i="63"/>
  <c r="G108" i="63"/>
  <c r="G109" i="63"/>
  <c r="G110" i="63"/>
  <c r="G111" i="63"/>
  <c r="G112" i="63"/>
  <c r="G113" i="63"/>
  <c r="G114" i="63"/>
  <c r="G115" i="63"/>
  <c r="G116" i="63"/>
  <c r="G117" i="63"/>
  <c r="G118" i="63"/>
  <c r="G119" i="63"/>
  <c r="G120" i="63"/>
  <c r="G121" i="63"/>
  <c r="G122" i="63"/>
  <c r="G123" i="63"/>
  <c r="G124" i="63"/>
  <c r="G125" i="63"/>
  <c r="G126" i="63"/>
  <c r="G127" i="63"/>
  <c r="G128" i="63"/>
  <c r="G129" i="63"/>
  <c r="G130" i="63"/>
  <c r="G131" i="63"/>
  <c r="G132" i="63"/>
  <c r="G133" i="63"/>
  <c r="G134" i="63"/>
  <c r="G135" i="63"/>
  <c r="G136" i="63"/>
  <c r="G137" i="63"/>
  <c r="G138" i="63"/>
  <c r="G139" i="63"/>
  <c r="G140" i="63"/>
  <c r="G141" i="63"/>
  <c r="F172" i="202"/>
  <c r="E172" i="202"/>
  <c r="G172" i="202"/>
  <c r="H8" i="55"/>
  <c r="F146" i="199"/>
  <c r="E146" i="199"/>
  <c r="G146" i="199"/>
  <c r="H7" i="55"/>
  <c r="G5" i="202"/>
  <c r="G6" i="202"/>
  <c r="G7" i="202"/>
  <c r="G8" i="202"/>
  <c r="G9" i="202"/>
  <c r="G10" i="202"/>
  <c r="G11" i="202"/>
  <c r="G12" i="202"/>
  <c r="G13" i="202"/>
  <c r="G14" i="202"/>
  <c r="G15" i="202"/>
  <c r="G16" i="202"/>
  <c r="G17" i="202"/>
  <c r="G18" i="202"/>
  <c r="G19" i="202"/>
  <c r="G20" i="202"/>
  <c r="G21" i="202"/>
  <c r="G22" i="202"/>
  <c r="G23" i="202"/>
  <c r="G24" i="202"/>
  <c r="G25" i="202"/>
  <c r="G26" i="202"/>
  <c r="G27" i="202"/>
  <c r="G28" i="202"/>
  <c r="G29" i="202"/>
  <c r="G30" i="202"/>
  <c r="G31" i="202"/>
  <c r="G32" i="202"/>
  <c r="G33" i="202"/>
  <c r="G34" i="202"/>
  <c r="G35" i="202"/>
  <c r="G36" i="202"/>
  <c r="G37" i="202"/>
  <c r="G38" i="202"/>
  <c r="G39" i="202"/>
  <c r="G40" i="202"/>
  <c r="G41" i="202"/>
  <c r="G42" i="202"/>
  <c r="G43" i="202"/>
  <c r="G44" i="202"/>
  <c r="G45" i="202"/>
  <c r="G46" i="202"/>
  <c r="G47" i="202"/>
  <c r="G48" i="202"/>
  <c r="G49" i="202"/>
  <c r="G50" i="202"/>
  <c r="G51" i="202"/>
  <c r="G52" i="202"/>
  <c r="G53" i="202"/>
  <c r="G54" i="202"/>
  <c r="G55" i="202"/>
  <c r="G56" i="202"/>
  <c r="G57" i="202"/>
  <c r="G58" i="202"/>
  <c r="G59" i="202"/>
  <c r="G60" i="202"/>
  <c r="G61" i="202"/>
  <c r="G62" i="202"/>
  <c r="G63" i="202"/>
  <c r="G64" i="202"/>
  <c r="G65" i="202"/>
  <c r="G66" i="202"/>
  <c r="G67" i="202"/>
  <c r="G68" i="202"/>
  <c r="G69" i="202"/>
  <c r="G70" i="202"/>
  <c r="G71" i="202"/>
  <c r="G72" i="202"/>
  <c r="G73" i="202"/>
  <c r="G74" i="202"/>
  <c r="G75" i="202"/>
  <c r="G76" i="202"/>
  <c r="G77" i="202"/>
  <c r="G78" i="202"/>
  <c r="G79" i="202"/>
  <c r="G80" i="202"/>
  <c r="G81" i="202"/>
  <c r="G82" i="202"/>
  <c r="G83" i="202"/>
  <c r="G84" i="202"/>
  <c r="G85" i="202"/>
  <c r="G86" i="202"/>
  <c r="G87" i="202"/>
  <c r="G88" i="202"/>
  <c r="G89" i="202"/>
  <c r="G90" i="202"/>
  <c r="G91" i="202"/>
  <c r="G92" i="202"/>
  <c r="G93" i="202"/>
  <c r="G94" i="202"/>
  <c r="G95" i="202"/>
  <c r="G96" i="202"/>
  <c r="G97" i="202"/>
  <c r="G98" i="202"/>
  <c r="G99" i="202"/>
  <c r="G100" i="202"/>
  <c r="G101" i="202"/>
  <c r="G102" i="202"/>
  <c r="G103" i="202"/>
  <c r="G104" i="202"/>
  <c r="G105" i="202"/>
  <c r="G106" i="202"/>
  <c r="G107" i="202"/>
  <c r="G108" i="202"/>
  <c r="G109" i="202"/>
  <c r="G110" i="202"/>
  <c r="G111" i="202"/>
  <c r="G112" i="202"/>
  <c r="G113" i="202"/>
  <c r="G114" i="202"/>
  <c r="G115" i="202"/>
  <c r="G116" i="202"/>
  <c r="G117" i="202"/>
  <c r="G118" i="202"/>
  <c r="G119" i="202"/>
  <c r="G120" i="202"/>
  <c r="G121" i="202"/>
  <c r="G122" i="202"/>
  <c r="G123" i="202"/>
  <c r="G124" i="202"/>
  <c r="G125" i="202"/>
  <c r="G126" i="202"/>
  <c r="G127" i="202"/>
  <c r="G128" i="202"/>
  <c r="G129" i="202"/>
  <c r="G130" i="202"/>
  <c r="G131" i="202"/>
  <c r="G132" i="202"/>
  <c r="G133" i="202"/>
  <c r="G134" i="202"/>
  <c r="G135" i="202"/>
  <c r="G136" i="202"/>
  <c r="G137" i="202"/>
  <c r="G138" i="202"/>
  <c r="G139" i="202"/>
  <c r="G140" i="202"/>
  <c r="G141" i="202"/>
  <c r="G142" i="202"/>
  <c r="G143" i="202"/>
  <c r="G144" i="202"/>
  <c r="G145" i="202"/>
  <c r="G146" i="202"/>
  <c r="G147" i="202"/>
  <c r="G148" i="202"/>
  <c r="G149" i="202"/>
  <c r="G150" i="202"/>
  <c r="G151" i="202"/>
  <c r="G152" i="202"/>
  <c r="G153" i="202"/>
  <c r="G154" i="202"/>
  <c r="G155" i="202"/>
  <c r="G156" i="202"/>
  <c r="G157" i="202"/>
  <c r="G158" i="202"/>
  <c r="G159" i="202"/>
  <c r="G160" i="202"/>
  <c r="G161" i="202"/>
  <c r="G162" i="202"/>
  <c r="G163" i="202"/>
  <c r="G164" i="202"/>
  <c r="G165" i="202"/>
  <c r="G166" i="202"/>
  <c r="G167" i="202"/>
  <c r="G168" i="202"/>
  <c r="G169" i="202"/>
  <c r="G170" i="202"/>
  <c r="G171" i="202"/>
  <c r="G6" i="199"/>
  <c r="G7" i="199"/>
  <c r="G8" i="199"/>
  <c r="G9" i="199"/>
  <c r="G10" i="199"/>
  <c r="G11" i="199"/>
  <c r="G12" i="199"/>
  <c r="G13" i="199"/>
  <c r="G14" i="199"/>
  <c r="G15" i="199"/>
  <c r="G16" i="199"/>
  <c r="G17" i="199"/>
  <c r="G18" i="199"/>
  <c r="G19" i="199"/>
  <c r="G20" i="199"/>
  <c r="G21" i="199"/>
  <c r="G22" i="199"/>
  <c r="G23" i="199"/>
  <c r="G24" i="199"/>
  <c r="G25" i="199"/>
  <c r="G26" i="199"/>
  <c r="G27" i="199"/>
  <c r="G28" i="199"/>
  <c r="G29" i="199"/>
  <c r="G30" i="199"/>
  <c r="G31" i="199"/>
  <c r="G32" i="199"/>
  <c r="G33" i="199"/>
  <c r="G34" i="199"/>
  <c r="G35" i="199"/>
  <c r="G36" i="199"/>
  <c r="G37" i="199"/>
  <c r="G38" i="199"/>
  <c r="G39" i="199"/>
  <c r="G40" i="199"/>
  <c r="G41" i="199"/>
  <c r="G42" i="199"/>
  <c r="G43" i="199"/>
  <c r="G44" i="199"/>
  <c r="G45" i="199"/>
  <c r="G46" i="199"/>
  <c r="G47" i="199"/>
  <c r="G48" i="199"/>
  <c r="G49" i="199"/>
  <c r="G50" i="199"/>
  <c r="G51" i="199"/>
  <c r="G52" i="199"/>
  <c r="G53" i="199"/>
  <c r="G54" i="199"/>
  <c r="G55" i="199"/>
  <c r="G56" i="199"/>
  <c r="G57" i="199"/>
  <c r="G58" i="199"/>
  <c r="G59" i="199"/>
  <c r="G60" i="199"/>
  <c r="G61" i="199"/>
  <c r="G62" i="199"/>
  <c r="G63" i="199"/>
  <c r="G64" i="199"/>
  <c r="G65" i="199"/>
  <c r="G66" i="199"/>
  <c r="G67" i="199"/>
  <c r="G68" i="199"/>
  <c r="G69" i="199"/>
  <c r="G70" i="199"/>
  <c r="G71" i="199"/>
  <c r="G72" i="199"/>
  <c r="G73" i="199"/>
  <c r="G74" i="199"/>
  <c r="G75" i="199"/>
  <c r="G76" i="199"/>
  <c r="G77" i="199"/>
  <c r="G78" i="199"/>
  <c r="G79" i="199"/>
  <c r="G80" i="199"/>
  <c r="G81" i="199"/>
  <c r="G82" i="199"/>
  <c r="G83" i="199"/>
  <c r="G84" i="199"/>
  <c r="G85" i="199"/>
  <c r="G86" i="199"/>
  <c r="G87" i="199"/>
  <c r="G88" i="199"/>
  <c r="G89" i="199"/>
  <c r="G90" i="199"/>
  <c r="G91" i="199"/>
  <c r="G92" i="199"/>
  <c r="G93" i="199"/>
  <c r="G94" i="199"/>
  <c r="G95" i="199"/>
  <c r="G96" i="199"/>
  <c r="G97" i="199"/>
  <c r="G98" i="199"/>
  <c r="G99" i="199"/>
  <c r="G100" i="199"/>
  <c r="G101" i="199"/>
  <c r="G102" i="199"/>
  <c r="G103" i="199"/>
  <c r="G104" i="199"/>
  <c r="G105" i="199"/>
  <c r="G106" i="199"/>
  <c r="G107" i="199"/>
  <c r="G108" i="199"/>
  <c r="G109" i="199"/>
  <c r="G110" i="199"/>
  <c r="G111" i="199"/>
  <c r="G112" i="199"/>
  <c r="G113" i="199"/>
  <c r="G114" i="199"/>
  <c r="G115" i="199"/>
  <c r="G116" i="199"/>
  <c r="G117" i="199"/>
  <c r="G118" i="199"/>
  <c r="G119" i="199"/>
  <c r="G120" i="199"/>
  <c r="G121" i="199"/>
  <c r="G122" i="199"/>
  <c r="G123" i="199"/>
  <c r="G124" i="199"/>
  <c r="G125" i="199"/>
  <c r="G126" i="199"/>
  <c r="G127" i="199"/>
  <c r="G128" i="199"/>
  <c r="G129" i="199"/>
  <c r="G130" i="199"/>
  <c r="G131" i="199"/>
  <c r="G132" i="199"/>
  <c r="G133" i="199"/>
  <c r="G134" i="199"/>
  <c r="G135" i="199"/>
  <c r="G136" i="199"/>
  <c r="G137" i="199"/>
  <c r="G138" i="199"/>
  <c r="G139" i="199"/>
  <c r="G140" i="199"/>
  <c r="G141" i="199"/>
  <c r="G142" i="199"/>
  <c r="G143" i="199"/>
  <c r="G144" i="199"/>
  <c r="G145" i="199"/>
  <c r="G422" i="49"/>
  <c r="G423" i="49"/>
  <c r="G424" i="49"/>
  <c r="G425" i="49"/>
  <c r="G426" i="49"/>
  <c r="G427" i="49"/>
  <c r="G428" i="49"/>
  <c r="G429" i="49"/>
  <c r="G430" i="49"/>
  <c r="G431" i="49"/>
  <c r="G432" i="49"/>
  <c r="G433" i="49"/>
  <c r="G434" i="49"/>
  <c r="G435" i="49"/>
  <c r="F24" i="162"/>
  <c r="E24" i="162"/>
  <c r="G24" i="162"/>
  <c r="K11" i="216"/>
  <c r="H3" i="55"/>
  <c r="G5" i="162"/>
  <c r="G6" i="162"/>
  <c r="G7" i="162"/>
  <c r="G8" i="162"/>
  <c r="G9" i="162"/>
  <c r="G10" i="162"/>
  <c r="G11" i="162"/>
  <c r="G12" i="162"/>
  <c r="G13" i="162"/>
  <c r="G14" i="162"/>
  <c r="G15" i="162"/>
  <c r="G16" i="162"/>
  <c r="G17" i="162"/>
  <c r="G18" i="162"/>
  <c r="G19" i="162"/>
  <c r="G20" i="162"/>
  <c r="G21" i="162"/>
  <c r="G22" i="162"/>
  <c r="G23" i="162"/>
  <c r="G412" i="49"/>
  <c r="G411" i="49"/>
  <c r="D11" i="217"/>
  <c r="M5" i="55"/>
  <c r="D5" i="55"/>
  <c r="G200" i="49"/>
  <c r="D10" i="217"/>
  <c r="M8" i="55"/>
  <c r="D8" i="55"/>
  <c r="E8" i="55"/>
  <c r="I8" i="55"/>
  <c r="G30" i="49"/>
  <c r="G65" i="49"/>
  <c r="G66" i="49"/>
  <c r="H20" i="55"/>
  <c r="F97" i="80"/>
  <c r="E97" i="80"/>
  <c r="G97" i="80"/>
  <c r="K8" i="216"/>
  <c r="H5" i="55"/>
  <c r="H4" i="55"/>
  <c r="H2" i="55"/>
  <c r="F20" i="204"/>
  <c r="E20" i="204"/>
  <c r="G20" i="204"/>
  <c r="H6" i="55"/>
  <c r="F16" i="205"/>
  <c r="E16" i="205"/>
  <c r="G16" i="205"/>
  <c r="H9" i="55"/>
  <c r="G5" i="194"/>
  <c r="G6" i="194"/>
  <c r="G7" i="194"/>
  <c r="G8" i="194"/>
  <c r="G9" i="194"/>
  <c r="G10" i="194"/>
  <c r="G11" i="194"/>
  <c r="G12" i="194"/>
  <c r="G13" i="194"/>
  <c r="G14" i="194"/>
  <c r="G15" i="194"/>
  <c r="G16" i="194"/>
  <c r="G17" i="194"/>
  <c r="G18" i="194"/>
  <c r="G19" i="194"/>
  <c r="G20" i="194"/>
  <c r="G21" i="194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34" i="194"/>
  <c r="G35" i="194"/>
  <c r="G36" i="194"/>
  <c r="G37" i="194"/>
  <c r="G38" i="194"/>
  <c r="G39" i="194"/>
  <c r="G40" i="194"/>
  <c r="G41" i="194"/>
  <c r="G42" i="194"/>
  <c r="G43" i="194"/>
  <c r="G44" i="194"/>
  <c r="G45" i="194"/>
  <c r="H10" i="55"/>
  <c r="H12" i="55"/>
  <c r="D38" i="56"/>
  <c r="H14" i="55"/>
  <c r="H15" i="55"/>
  <c r="H24" i="55"/>
  <c r="E2" i="55"/>
  <c r="E3" i="55"/>
  <c r="E4" i="55"/>
  <c r="E5" i="55"/>
  <c r="E6" i="55"/>
  <c r="E7" i="55"/>
  <c r="E9" i="55"/>
  <c r="E12" i="55"/>
  <c r="E14" i="55"/>
  <c r="E15" i="55"/>
  <c r="E18" i="55"/>
  <c r="E24" i="55"/>
  <c r="I24" i="55"/>
  <c r="J24" i="55"/>
  <c r="F20" i="55"/>
  <c r="E20" i="55"/>
  <c r="C15" i="217"/>
  <c r="D20" i="55"/>
  <c r="G408" i="49"/>
  <c r="G407" i="49"/>
  <c r="G14" i="55"/>
  <c r="I14" i="55"/>
  <c r="F46" i="194"/>
  <c r="E46" i="194"/>
  <c r="G46" i="194"/>
  <c r="I10" i="55"/>
  <c r="D7" i="217"/>
  <c r="M9" i="55"/>
  <c r="D9" i="55"/>
  <c r="I9" i="55"/>
  <c r="D9" i="217"/>
  <c r="M7" i="55"/>
  <c r="D7" i="55"/>
  <c r="I7" i="55"/>
  <c r="D8" i="217"/>
  <c r="M6" i="55"/>
  <c r="D6" i="55"/>
  <c r="I6" i="55"/>
  <c r="I5" i="55"/>
  <c r="D12" i="217"/>
  <c r="M4" i="55"/>
  <c r="D4" i="55"/>
  <c r="M2" i="55"/>
  <c r="D2" i="55"/>
  <c r="G2" i="55"/>
  <c r="I2" i="55"/>
  <c r="D6" i="217"/>
  <c r="M3" i="55"/>
  <c r="D3" i="55"/>
  <c r="I3" i="55"/>
  <c r="D5" i="217"/>
  <c r="G415" i="49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9" i="49"/>
  <c r="G390" i="49"/>
  <c r="G391" i="49"/>
  <c r="G392" i="49"/>
  <c r="G393" i="49"/>
  <c r="G394" i="49"/>
  <c r="G395" i="49"/>
  <c r="G396" i="49"/>
  <c r="G397" i="49"/>
  <c r="G398" i="49"/>
  <c r="G399" i="49"/>
  <c r="G400" i="49"/>
  <c r="G401" i="49"/>
  <c r="G402" i="49"/>
  <c r="G403" i="49"/>
  <c r="G404" i="49"/>
  <c r="G405" i="49"/>
  <c r="G406" i="49"/>
  <c r="G409" i="49"/>
  <c r="G410" i="49"/>
  <c r="G413" i="49"/>
  <c r="G414" i="49"/>
  <c r="G416" i="49"/>
  <c r="G417" i="49"/>
  <c r="G418" i="49"/>
  <c r="G419" i="49"/>
  <c r="G420" i="49"/>
  <c r="G421" i="49"/>
  <c r="G436" i="49"/>
  <c r="G437" i="49"/>
  <c r="G438" i="49"/>
  <c r="G439" i="49"/>
  <c r="D29" i="52"/>
  <c r="K19" i="52"/>
  <c r="K29" i="52"/>
  <c r="G91" i="80"/>
  <c r="G92" i="80"/>
  <c r="G93" i="80"/>
  <c r="G94" i="80"/>
  <c r="G95" i="80"/>
  <c r="G96" i="80"/>
  <c r="G142" i="63"/>
  <c r="G143" i="63"/>
  <c r="G5" i="204"/>
  <c r="G6" i="204"/>
  <c r="G7" i="204"/>
  <c r="G8" i="204"/>
  <c r="G9" i="204"/>
  <c r="G10" i="204"/>
  <c r="G11" i="204"/>
  <c r="G12" i="204"/>
  <c r="G13" i="204"/>
  <c r="G14" i="204"/>
  <c r="G15" i="204"/>
  <c r="G16" i="204"/>
  <c r="G17" i="204"/>
  <c r="G18" i="204"/>
  <c r="G19" i="204"/>
  <c r="G5" i="77"/>
  <c r="K14" i="216"/>
  <c r="L11" i="216"/>
  <c r="G5" i="205"/>
  <c r="G6" i="205"/>
  <c r="G7" i="205"/>
  <c r="G8" i="205"/>
  <c r="G9" i="205"/>
  <c r="G10" i="205"/>
  <c r="G11" i="205"/>
  <c r="G12" i="205"/>
  <c r="G13" i="205"/>
  <c r="G14" i="205"/>
  <c r="G15" i="205"/>
  <c r="L8" i="216"/>
  <c r="I4" i="55"/>
  <c r="J4" i="55"/>
  <c r="J5" i="55"/>
  <c r="C21" i="143"/>
  <c r="C16" i="143"/>
  <c r="C13" i="143"/>
  <c r="C25" i="143"/>
  <c r="D16" i="143"/>
  <c r="D25" i="143"/>
  <c r="E13" i="143"/>
  <c r="E16" i="143"/>
  <c r="E19" i="143"/>
  <c r="E25" i="143"/>
  <c r="G25" i="143"/>
  <c r="I25" i="143"/>
  <c r="F15" i="55"/>
  <c r="H15" i="143"/>
  <c r="H16" i="143"/>
  <c r="H13" i="143"/>
  <c r="F5" i="116"/>
  <c r="E5" i="116"/>
  <c r="G5" i="116"/>
  <c r="H21" i="143"/>
  <c r="H25" i="143"/>
  <c r="G16" i="143"/>
  <c r="G17" i="143"/>
  <c r="G19" i="55"/>
  <c r="J25" i="143"/>
  <c r="K23" i="143"/>
  <c r="I21" i="143"/>
  <c r="J21" i="143"/>
  <c r="F16" i="143"/>
  <c r="F17" i="143"/>
  <c r="I16" i="143"/>
  <c r="J16" i="143"/>
  <c r="J15" i="143"/>
  <c r="D2" i="143"/>
  <c r="I2" i="143"/>
  <c r="D3" i="143"/>
  <c r="I3" i="143"/>
  <c r="D7" i="143"/>
  <c r="I7" i="143"/>
  <c r="D8" i="143"/>
  <c r="I8" i="143"/>
  <c r="D9" i="143"/>
  <c r="I9" i="143"/>
  <c r="I10" i="143"/>
  <c r="I13" i="143"/>
  <c r="J13" i="143"/>
  <c r="D13" i="143"/>
  <c r="J11" i="143"/>
  <c r="J10" i="143"/>
  <c r="J9" i="143"/>
  <c r="J8" i="143"/>
  <c r="J7" i="143"/>
  <c r="J3" i="143"/>
  <c r="J2" i="143"/>
  <c r="I20" i="55"/>
  <c r="J20" i="55"/>
  <c r="G15" i="55"/>
  <c r="I15" i="55"/>
  <c r="J15" i="55"/>
  <c r="J14" i="55"/>
  <c r="D12" i="55"/>
  <c r="J10" i="55"/>
  <c r="J9" i="55"/>
  <c r="J7" i="55"/>
  <c r="J6" i="55"/>
  <c r="J3" i="55"/>
  <c r="J2" i="55"/>
  <c r="M11" i="55"/>
  <c r="K18" i="56"/>
  <c r="G22" i="205"/>
  <c r="K38" i="56"/>
  <c r="K10" i="176"/>
  <c r="K6" i="176"/>
  <c r="K7" i="176"/>
  <c r="K8" i="176"/>
  <c r="K9" i="176"/>
  <c r="K20" i="176"/>
  <c r="K22" i="176"/>
  <c r="K23" i="176"/>
  <c r="K24" i="176"/>
  <c r="E24" i="176"/>
  <c r="I12" i="55"/>
  <c r="J12" i="55"/>
  <c r="J8" i="55"/>
</calcChain>
</file>

<file path=xl/sharedStrings.xml><?xml version="1.0" encoding="utf-8"?>
<sst xmlns="http://schemas.openxmlformats.org/spreadsheetml/2006/main" count="9409" uniqueCount="564">
  <si>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</si>
  <si>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</si>
  <si>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</si>
  <si>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</si>
  <si>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</si>
  <si>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</si>
  <si>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</si>
  <si>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</si>
  <si>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</si>
  <si>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</si>
  <si>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</si>
  <si>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</si>
  <si>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</si>
  <si>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</si>
  <si>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</si>
  <si>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</si>
  <si>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 xml:space="preserve"> </t>
  </si>
  <si>
    <t>EAGLE NETWORK</t>
  </si>
  <si>
    <t>ACCOUNTANT</t>
  </si>
  <si>
    <t>EAGLE UGANDA</t>
  </si>
  <si>
    <t xml:space="preserve">PROJECT: </t>
  </si>
  <si>
    <t>BANK</t>
  </si>
  <si>
    <t>Bank name:</t>
  </si>
  <si>
    <t>Account number:</t>
  </si>
  <si>
    <t xml:space="preserve">Bank reconciliation statments </t>
  </si>
  <si>
    <t>Account name:</t>
  </si>
  <si>
    <t>ACCOUNTING</t>
  </si>
  <si>
    <t xml:space="preserve">n° </t>
  </si>
  <si>
    <t>Description</t>
  </si>
  <si>
    <t>Débit</t>
  </si>
  <si>
    <t>Crédit</t>
  </si>
  <si>
    <t>in UGX</t>
  </si>
  <si>
    <t>EQUITY BANK UGANDA LIMITED</t>
  </si>
  <si>
    <t>=1009201131883</t>
  </si>
  <si>
    <t xml:space="preserve">Eco- Activities for Governance and Law Enforcement </t>
  </si>
  <si>
    <t>Received</t>
  </si>
  <si>
    <t>Spent</t>
  </si>
  <si>
    <t>Accounting Balance</t>
  </si>
  <si>
    <t>Cash Box</t>
  </si>
  <si>
    <t>MOVEMENTS</t>
  </si>
  <si>
    <t>in USD</t>
  </si>
  <si>
    <t>account balance</t>
  </si>
  <si>
    <t>Balance</t>
  </si>
  <si>
    <t>Lydia</t>
  </si>
  <si>
    <t xml:space="preserve">EAGLE Uganda </t>
  </si>
  <si>
    <t>Investigation</t>
  </si>
  <si>
    <t>EAGLE Uganda</t>
  </si>
  <si>
    <t>Uganda</t>
  </si>
  <si>
    <t>=1009201132940</t>
  </si>
  <si>
    <t>Bank balance</t>
  </si>
  <si>
    <t>Bank Balance</t>
  </si>
  <si>
    <t>Totals</t>
  </si>
  <si>
    <t>Personal balance Accountant</t>
  </si>
  <si>
    <t>Advance</t>
  </si>
  <si>
    <t>Personal balance Legal</t>
  </si>
  <si>
    <t>Legal</t>
  </si>
  <si>
    <t>Augustus</t>
  </si>
  <si>
    <t>Cash desk closing statement</t>
  </si>
  <si>
    <t>x</t>
  </si>
  <si>
    <t>cash balance</t>
  </si>
  <si>
    <t>difference</t>
  </si>
  <si>
    <t>Paper Notes</t>
  </si>
  <si>
    <t xml:space="preserve">Reason for Difference: </t>
  </si>
  <si>
    <t>spent in national currency (Ugx)</t>
  </si>
  <si>
    <t>Coins</t>
  </si>
  <si>
    <t>UGANDA</t>
  </si>
  <si>
    <t>UGX</t>
  </si>
  <si>
    <t>USD</t>
  </si>
  <si>
    <t>Airtime Summary</t>
  </si>
  <si>
    <t>Transferred to Cash box UGX</t>
  </si>
  <si>
    <t>Transport</t>
  </si>
  <si>
    <t>Bank charges</t>
  </si>
  <si>
    <t>Local Transport</t>
  </si>
  <si>
    <t>Account Balance</t>
  </si>
  <si>
    <t>i45</t>
  </si>
  <si>
    <t>i67</t>
  </si>
  <si>
    <t>Transfers to cash box</t>
  </si>
  <si>
    <t>Reimbursement to project</t>
  </si>
  <si>
    <t>RUFFORD</t>
  </si>
  <si>
    <t xml:space="preserve">Personal balance </t>
  </si>
  <si>
    <t>i22</t>
  </si>
  <si>
    <t>i38</t>
  </si>
  <si>
    <t>Airtime</t>
  </si>
  <si>
    <t>Guard</t>
  </si>
  <si>
    <t>airtime received</t>
  </si>
  <si>
    <t>TRANSFER FROM USD ACCOUNT</t>
  </si>
  <si>
    <t>EXPENSES</t>
  </si>
  <si>
    <t>ACCOUNTING BALANCE</t>
  </si>
  <si>
    <t>CROSS-CHECKING</t>
  </si>
  <si>
    <t>OVERALL BALANCE</t>
  </si>
  <si>
    <t>transfer in</t>
  </si>
  <si>
    <t>Transfer  out</t>
  </si>
  <si>
    <t>Cross-checking</t>
  </si>
  <si>
    <t>TOTAL STAFF</t>
  </si>
  <si>
    <t>BANK UGX</t>
  </si>
  <si>
    <t>TOTAL Banks</t>
  </si>
  <si>
    <t>control of internal transfers</t>
  </si>
  <si>
    <t xml:space="preserve">Total expenses </t>
  </si>
  <si>
    <t>BANK USD</t>
  </si>
  <si>
    <t>Investigations</t>
  </si>
  <si>
    <t>Home/Office</t>
  </si>
  <si>
    <t>Office</t>
  </si>
  <si>
    <t>Mission Budget for 1 day</t>
  </si>
  <si>
    <t>Rufford</t>
  </si>
  <si>
    <t>Personal balance PSO</t>
  </si>
  <si>
    <t>MONTH</t>
  </si>
  <si>
    <t>Direct credits</t>
  </si>
  <si>
    <t>Cashbox June. 2020-USD</t>
  </si>
  <si>
    <t>TRANSFERRED GRANTS TO ACCOUNT</t>
  </si>
  <si>
    <t xml:space="preserve">EXPENSES </t>
  </si>
  <si>
    <t>Mary</t>
  </si>
  <si>
    <t>Personal balance Legal-2</t>
  </si>
  <si>
    <t>Office/Home</t>
  </si>
  <si>
    <t>July_i45_V11</t>
  </si>
  <si>
    <t>List Of advanced salaries EAGLE Uganda 2020</t>
  </si>
  <si>
    <t>Given</t>
  </si>
  <si>
    <t>Paid</t>
  </si>
  <si>
    <t>Advance Received</t>
  </si>
  <si>
    <t>Transfer In</t>
  </si>
  <si>
    <t>Advance Paid</t>
  </si>
  <si>
    <t>Reimbursement to Lydia</t>
  </si>
  <si>
    <t>Personnel</t>
  </si>
  <si>
    <t>Team Building</t>
  </si>
  <si>
    <t>September Cash Box 2020</t>
  </si>
  <si>
    <t>Cash box August 2020</t>
  </si>
  <si>
    <t>Balance from previous month August 2020)</t>
  </si>
  <si>
    <t>Sept_i38_V1</t>
  </si>
  <si>
    <t>Home/Medipal</t>
  </si>
  <si>
    <t>Medipal/Lancet</t>
  </si>
  <si>
    <t>Lancet/Mulago</t>
  </si>
  <si>
    <t>Mulago/Medilab</t>
  </si>
  <si>
    <t>Medilab/Home</t>
  </si>
  <si>
    <t>Reimbursement to i38</t>
  </si>
  <si>
    <t>Home/Lancet</t>
  </si>
  <si>
    <t>Lancet/Office</t>
  </si>
  <si>
    <t>Tessting Fees for i38</t>
  </si>
  <si>
    <t>Tessting Fees for i45</t>
  </si>
  <si>
    <t>Tessting Fees for Augustus</t>
  </si>
  <si>
    <t>Tessting Fees for Day Guard</t>
  </si>
  <si>
    <t>Tessting Fees for Lydia</t>
  </si>
  <si>
    <t>Day guard</t>
  </si>
  <si>
    <t>Sept_L_R1</t>
  </si>
  <si>
    <t>Sept_L_R2</t>
  </si>
  <si>
    <t>Sept_L_R3</t>
  </si>
  <si>
    <t>Sept_L_R4</t>
  </si>
  <si>
    <t>Sept_L_R5</t>
  </si>
  <si>
    <t>Day Guard</t>
  </si>
  <si>
    <t>Sept_l_R1</t>
  </si>
  <si>
    <t>Reimbursement to i45</t>
  </si>
  <si>
    <t>Sept_i45_V1</t>
  </si>
  <si>
    <t>Balance from previous month (August 2020)</t>
  </si>
  <si>
    <t>Sept_Guard_V1</t>
  </si>
  <si>
    <t>Reimbursement to Dayguard</t>
  </si>
  <si>
    <t xml:space="preserve">Advance </t>
  </si>
  <si>
    <t>Reimbursement to dayguard</t>
  </si>
  <si>
    <t>Balance from previous month (Sept. 2020)</t>
  </si>
  <si>
    <t>Office/Medipal</t>
  </si>
  <si>
    <t>Sept_L_V1</t>
  </si>
  <si>
    <t>Sept_guard_V1</t>
  </si>
  <si>
    <t>Balance from previous month (Aug. 2020)</t>
  </si>
  <si>
    <t>Sept_Aug_V1</t>
  </si>
  <si>
    <t>Reimbursement to Augustus</t>
  </si>
  <si>
    <t>Testing Fees for Augustus</t>
  </si>
  <si>
    <t>Testing Fees for i38</t>
  </si>
  <si>
    <t>Testing Fees for i45</t>
  </si>
  <si>
    <t>Testing Fees for Day Guard</t>
  </si>
  <si>
    <t>Testing Fees for Lydia</t>
  </si>
  <si>
    <t>Balance from Aug. 2020</t>
  </si>
  <si>
    <t>Cash Box Aug.   2020</t>
  </si>
  <si>
    <t>Home/Lancet Buganda Road</t>
  </si>
  <si>
    <t>Lancet/Nakawa</t>
  </si>
  <si>
    <t>Nakawa/Lancet, Bweyogerere-Kakajjo</t>
  </si>
  <si>
    <t>Lancet Bweyogerere/Home</t>
  </si>
  <si>
    <t>Sept_L_V2</t>
  </si>
  <si>
    <t>Airtime for Lydia</t>
  </si>
  <si>
    <t>Airtime for Augustus</t>
  </si>
  <si>
    <t>Airtime for i38</t>
  </si>
  <si>
    <t>Airtime for i45</t>
  </si>
  <si>
    <t>Airtime for i67</t>
  </si>
  <si>
    <t>Airtime for dayguard</t>
  </si>
  <si>
    <t>Telephone</t>
  </si>
  <si>
    <t>Airtime for Mary</t>
  </si>
  <si>
    <t>Services</t>
  </si>
  <si>
    <t>dayguard</t>
  </si>
  <si>
    <t>Globe Clean Services</t>
  </si>
  <si>
    <t>Sept_L_R6</t>
  </si>
  <si>
    <t>Sept_L_R7</t>
  </si>
  <si>
    <t>Sept_L_R8</t>
  </si>
  <si>
    <t>Sept_L_R9</t>
  </si>
  <si>
    <t>Airtime Reimbursement to Lydia</t>
  </si>
  <si>
    <t>Globe Clean Services(August)</t>
  </si>
  <si>
    <t>Trust Building</t>
  </si>
  <si>
    <t>Sept_i67_V1</t>
  </si>
  <si>
    <t>Home/Kasaganti</t>
  </si>
  <si>
    <t>Kasaganti/Namasuba</t>
  </si>
  <si>
    <t>Namasuba/Kawaala</t>
  </si>
  <si>
    <t>Kawaala/Mpererwe</t>
  </si>
  <si>
    <t>Mpererewe/Home</t>
  </si>
  <si>
    <t>Sept_i67_V2</t>
  </si>
  <si>
    <t>Home/Munyonyo</t>
  </si>
  <si>
    <t>Munyonyo/Nakawa</t>
  </si>
  <si>
    <t>Nakawa/Busega</t>
  </si>
  <si>
    <t>Busega/Kagoma</t>
  </si>
  <si>
    <t>Kagoma/Home</t>
  </si>
  <si>
    <t>Reimbursement from Rebeca</t>
  </si>
  <si>
    <t>Reimbursement to i67</t>
  </si>
  <si>
    <t>Reimbursement to Project</t>
  </si>
  <si>
    <t>Mission budget for 1 day</t>
  </si>
  <si>
    <t>Sept_i38_V2</t>
  </si>
  <si>
    <t>Sept_i67_V3</t>
  </si>
  <si>
    <t>Office/Busega</t>
  </si>
  <si>
    <t>Busega/Kyebando</t>
  </si>
  <si>
    <t>Kyebando/Bakuli</t>
  </si>
  <si>
    <t>Bakuli/Jinja Kaloli</t>
  </si>
  <si>
    <t>Jinja K./Home</t>
  </si>
  <si>
    <t>Sept_V1 &amp; V2</t>
  </si>
  <si>
    <t>Sept_Aug_V2</t>
  </si>
  <si>
    <t>OTT for the month of September</t>
  </si>
  <si>
    <t>Sept_L_R10</t>
  </si>
  <si>
    <t>OTT for i38</t>
  </si>
  <si>
    <t>OTT for i67</t>
  </si>
  <si>
    <t>OTT for Augustus</t>
  </si>
  <si>
    <t>OTT for Mary</t>
  </si>
  <si>
    <t>OTT for i45</t>
  </si>
  <si>
    <t>OTT for Lydia</t>
  </si>
  <si>
    <t>OTT for Rebeca</t>
  </si>
  <si>
    <t>Sept_i67_V4</t>
  </si>
  <si>
    <t>Reimbursement from Augustus</t>
  </si>
  <si>
    <t>Rimbursement to project</t>
  </si>
  <si>
    <t>Office/Game</t>
  </si>
  <si>
    <t>Game/Office</t>
  </si>
  <si>
    <t>August Siimba Shield Security Services</t>
  </si>
  <si>
    <t>Cheque Clearance Services</t>
  </si>
  <si>
    <t>Summit Projekt Ltd(Sept/Oct) Rent</t>
  </si>
  <si>
    <t>Sept &amp; Oct Rent of premises</t>
  </si>
  <si>
    <t>Rent &amp; Utilities</t>
  </si>
  <si>
    <t>Sept_i45_V2</t>
  </si>
  <si>
    <t>Office/Kisubi</t>
  </si>
  <si>
    <t>Kisubi/Nankulabye</t>
  </si>
  <si>
    <t>Nakulabye/Home</t>
  </si>
  <si>
    <t>Office Busega</t>
  </si>
  <si>
    <t>Busega/Kibuye</t>
  </si>
  <si>
    <t>Kibuye/Home</t>
  </si>
  <si>
    <t>Sept_i67_V5</t>
  </si>
  <si>
    <t>Office/City Centre</t>
  </si>
  <si>
    <t xml:space="preserve">City /Acacia </t>
  </si>
  <si>
    <t>Acacia/Ntinda</t>
  </si>
  <si>
    <t>Ntinda/Bweyogere</t>
  </si>
  <si>
    <t>Bweyogerere/Home</t>
  </si>
  <si>
    <t>Office/Sseguku</t>
  </si>
  <si>
    <t>Sseguku/Namugoona</t>
  </si>
  <si>
    <t>Namugoona/Kawempe</t>
  </si>
  <si>
    <t>Kawempe/Home</t>
  </si>
  <si>
    <t>Sept_L_V3</t>
  </si>
  <si>
    <t>Office/Bank</t>
  </si>
  <si>
    <t>Bank/Nakawa</t>
  </si>
  <si>
    <t>Nakawa/Capital Shoppers</t>
  </si>
  <si>
    <t>Capital shoppers/Solent Avenue</t>
  </si>
  <si>
    <t>Capital shoppers/Office-Boda 1</t>
  </si>
  <si>
    <t>Solent Ave./Office</t>
  </si>
  <si>
    <t>Cash withdraw:Chq:166</t>
  </si>
  <si>
    <t>Cash withdraw:Chq: 166</t>
  </si>
  <si>
    <t>Sept_L_R11</t>
  </si>
  <si>
    <t>Bank UGX</t>
  </si>
  <si>
    <t>Cheque clearance charges</t>
  </si>
  <si>
    <t>Bank Fees</t>
  </si>
  <si>
    <t>Cash deposit</t>
  </si>
  <si>
    <t>Sept_L_R12</t>
  </si>
  <si>
    <t>August NSSF for Augustus &amp; Lydia</t>
  </si>
  <si>
    <t>August NSSF for Augustus</t>
  </si>
  <si>
    <t>August NSSF for Lydia</t>
  </si>
  <si>
    <t>Sept_L_R13</t>
  </si>
  <si>
    <t>Sept_L_R14</t>
  </si>
  <si>
    <t>Sept_L_R15</t>
  </si>
  <si>
    <t>Airtime for Rebeca</t>
  </si>
  <si>
    <t>Fay toilet paper</t>
  </si>
  <si>
    <t>Office Materials</t>
  </si>
  <si>
    <t>2 kgs of Kakira Sugar</t>
  </si>
  <si>
    <t>1 big gorila coffee</t>
  </si>
  <si>
    <t>1 tin of lato milk</t>
  </si>
  <si>
    <t>1 bucket of magic detergent</t>
  </si>
  <si>
    <t>5 realms of rotatrim office papers @20,000</t>
  </si>
  <si>
    <t>Sept_L_R16</t>
  </si>
  <si>
    <t>Sept_i67_V6</t>
  </si>
  <si>
    <t>Office/Ndejje</t>
  </si>
  <si>
    <t>Ndejje/Nateete</t>
  </si>
  <si>
    <t>Nateete/Naalya</t>
  </si>
  <si>
    <t>Naalya/Kibuli</t>
  </si>
  <si>
    <t>Kibuli/Home</t>
  </si>
  <si>
    <t>Office/Naluvule</t>
  </si>
  <si>
    <t>Naluvule/Busega</t>
  </si>
  <si>
    <t>Busega/Nabweru</t>
  </si>
  <si>
    <t>Nabweru/Home</t>
  </si>
  <si>
    <t>Home /Office</t>
  </si>
  <si>
    <t>Sept_i45_V3</t>
  </si>
  <si>
    <t>Servicing of fire extinguishers</t>
  </si>
  <si>
    <t>Sept_i67_V7</t>
  </si>
  <si>
    <t>Office/Matugga</t>
  </si>
  <si>
    <t>matugga/kalerwe</t>
  </si>
  <si>
    <t>Kalerwe/Mengo</t>
  </si>
  <si>
    <t>Mengo/Mpererwe</t>
  </si>
  <si>
    <t>Mpererwe/Home</t>
  </si>
  <si>
    <t>Sept_i45_V4</t>
  </si>
  <si>
    <t>Office/makindye</t>
  </si>
  <si>
    <t>Mkindye/Kisaasi</t>
  </si>
  <si>
    <t>Kisaasi/Kazo</t>
  </si>
  <si>
    <t>Kazo/Home</t>
  </si>
  <si>
    <t>Sept_L_R17</t>
  </si>
  <si>
    <t>Sept_L_V4</t>
  </si>
  <si>
    <t>Bank/Printers arcade</t>
  </si>
  <si>
    <t>printers arcade/Nakawa</t>
  </si>
  <si>
    <t>Nakawa/Home</t>
  </si>
  <si>
    <t>Sept_M_V1</t>
  </si>
  <si>
    <t>Sanitizer while in hospital</t>
  </si>
  <si>
    <t>Fruits and medicine</t>
  </si>
  <si>
    <t>Sanitiser</t>
  </si>
  <si>
    <t>Fruits while in Mulago</t>
  </si>
  <si>
    <t>August Pay As you Earn (URA)</t>
  </si>
  <si>
    <t>2 Tins of bondex @6000</t>
  </si>
  <si>
    <t>3 bottles of Rwenzori drinking water</t>
  </si>
  <si>
    <t>Sept_L_R18</t>
  </si>
  <si>
    <t>Sept_L_R19</t>
  </si>
  <si>
    <t>Sept_L_R20</t>
  </si>
  <si>
    <t>Office/Entebbe</t>
  </si>
  <si>
    <t>Entebbe/Nankulabye</t>
  </si>
  <si>
    <t>Nankulabye/Kawempe</t>
  </si>
  <si>
    <t>UWEC entrance fee</t>
  </si>
  <si>
    <t>Sept_i45_V5</t>
  </si>
  <si>
    <t>Sept_i45_R1</t>
  </si>
  <si>
    <t>Entrance to UWEC (Zoo)</t>
  </si>
  <si>
    <t>Sept_i67_V8</t>
  </si>
  <si>
    <t>Busega/Kisenyi</t>
  </si>
  <si>
    <t>Kisenyi Gaba</t>
  </si>
  <si>
    <t>Gaba/Mengo</t>
  </si>
  <si>
    <t>Mengo/Home</t>
  </si>
  <si>
    <t>Sept_i45_V6</t>
  </si>
  <si>
    <t>Sept_i67_V9</t>
  </si>
  <si>
    <t>Sept_M_V2</t>
  </si>
  <si>
    <t>Reimbursement for covid testing on 29th Aug. to Mary</t>
  </si>
  <si>
    <t>Sept_M_R2</t>
  </si>
  <si>
    <t>Sept_L_V5</t>
  </si>
  <si>
    <t>Printing of 2 copies of the office Manual</t>
  </si>
  <si>
    <t>Equipment</t>
  </si>
  <si>
    <t>Sept_L_R21</t>
  </si>
  <si>
    <t>Office/Miracle printing arcade</t>
  </si>
  <si>
    <t>Printing arcade/Home</t>
  </si>
  <si>
    <t>August PAYE for Augustus</t>
  </si>
  <si>
    <t>August PAYE for Lydia</t>
  </si>
  <si>
    <t>Internal transfer</t>
  </si>
  <si>
    <t>Internal Transfer</t>
  </si>
  <si>
    <t>Office/Mpererwe</t>
  </si>
  <si>
    <t>Mpererwe/Kiwatule</t>
  </si>
  <si>
    <t>Kiwatule/Katwe</t>
  </si>
  <si>
    <t>Office/Nansana</t>
  </si>
  <si>
    <t>Nansana/Namave</t>
  </si>
  <si>
    <t>Namave/Kibuye</t>
  </si>
  <si>
    <t>Kibuye/Kyebando</t>
  </si>
  <si>
    <t>Cash withdraw: Chq 167</t>
  </si>
  <si>
    <t>Printer in catridges- 2 pairs</t>
  </si>
  <si>
    <t>Mukwano tea bags</t>
  </si>
  <si>
    <t xml:space="preserve">Kisubi tea </t>
  </si>
  <si>
    <t>Office/Kawempe</t>
  </si>
  <si>
    <t>Kawempe/Kasaganti</t>
  </si>
  <si>
    <t>kasaganti/mengo</t>
  </si>
  <si>
    <t>Mengo/Kyanja</t>
  </si>
  <si>
    <t>Sept_i67_V10</t>
  </si>
  <si>
    <t>Office/Kajjansi</t>
  </si>
  <si>
    <t>Kajjansi/Bulenga</t>
  </si>
  <si>
    <t>Bulenga/Kazo</t>
  </si>
  <si>
    <t>Kazo/Kawempe</t>
  </si>
  <si>
    <t>Sept_i45_V7</t>
  </si>
  <si>
    <t>Sept_L_V6</t>
  </si>
  <si>
    <t>Capital Shoppers/Office</t>
  </si>
  <si>
    <t>Sept_L_R22</t>
  </si>
  <si>
    <t>Sept_L_R23</t>
  </si>
  <si>
    <t>Sept_L_R24</t>
  </si>
  <si>
    <t>Sept_L_R25</t>
  </si>
  <si>
    <t>Sept_M_V3</t>
  </si>
  <si>
    <t>Sept_i45_V8</t>
  </si>
  <si>
    <t>Sept_i67_V11</t>
  </si>
  <si>
    <t>Sept_Aug_V3</t>
  </si>
  <si>
    <t>Slashing of compound</t>
  </si>
  <si>
    <t>Sept_L_V7</t>
  </si>
  <si>
    <t>Makindye/Busega</t>
  </si>
  <si>
    <t>Busega/Kawempe</t>
  </si>
  <si>
    <t>Kawempe/Nabweru</t>
  </si>
  <si>
    <t>Busega/masajja</t>
  </si>
  <si>
    <t>masajja/Bweyogerere</t>
  </si>
  <si>
    <t>Bweyogerere/Kamwokya</t>
  </si>
  <si>
    <t>Sept_i45_V9</t>
  </si>
  <si>
    <t>Office/Lubowa</t>
  </si>
  <si>
    <t>Lubowa/katwe</t>
  </si>
  <si>
    <t>Katwe/Kasubi</t>
  </si>
  <si>
    <t>kasubi/Namuungoona</t>
  </si>
  <si>
    <t>Sept_i67_V12</t>
  </si>
  <si>
    <t>Office/martin Road</t>
  </si>
  <si>
    <t>Martin Road/Busega</t>
  </si>
  <si>
    <t>Busega/Naalya</t>
  </si>
  <si>
    <t>Naalya/kawempe</t>
  </si>
  <si>
    <t>Sept_L_V8</t>
  </si>
  <si>
    <t>Office/Village mall</t>
  </si>
  <si>
    <t>Village mall/Office</t>
  </si>
  <si>
    <t>Reimbursed to project</t>
  </si>
  <si>
    <t>Sept_M_V4</t>
  </si>
  <si>
    <t>Sept_i67_V13</t>
  </si>
  <si>
    <t>Office/kasubi</t>
  </si>
  <si>
    <t>Kasubi/Namere</t>
  </si>
  <si>
    <t>Namere/Munyonyo</t>
  </si>
  <si>
    <t>Munyonyo/Kyebando</t>
  </si>
  <si>
    <t>Sept_i45_V10</t>
  </si>
  <si>
    <t>Kisubi/Nsambya</t>
  </si>
  <si>
    <t>Nsambya/Nakulabye</t>
  </si>
  <si>
    <t>Nakulabye/Kigowa</t>
  </si>
  <si>
    <t>Sept_L_V9</t>
  </si>
  <si>
    <t>Sept_L_V10</t>
  </si>
  <si>
    <t>October Internet subscription</t>
  </si>
  <si>
    <t>Internet</t>
  </si>
  <si>
    <t>Travel subsistence</t>
  </si>
  <si>
    <t>Coke for restaurant attendant at Duomo</t>
  </si>
  <si>
    <t>Duomo water for Lydia</t>
  </si>
  <si>
    <t>Village mall/ Duomo Hotel</t>
  </si>
  <si>
    <t>Duomo/office</t>
  </si>
  <si>
    <t>Sept_i67_V14</t>
  </si>
  <si>
    <t>Kawempe/Nansana</t>
  </si>
  <si>
    <t>Nansana/Makindye</t>
  </si>
  <si>
    <t>Makindye/Ntinda</t>
  </si>
  <si>
    <t>Sept_i45_V11</t>
  </si>
  <si>
    <t>Office/Nabweru</t>
  </si>
  <si>
    <t>Nabweru/Wakiso</t>
  </si>
  <si>
    <t>Wakiso/Naluvule</t>
  </si>
  <si>
    <t>Naluvule/Kawempe</t>
  </si>
  <si>
    <t>1 lighting bulb for the gate</t>
  </si>
  <si>
    <t>2 pieces(bolt head basements)</t>
  </si>
  <si>
    <t>1 pc adaptable box</t>
  </si>
  <si>
    <t>32meters, 1.5mm cable</t>
  </si>
  <si>
    <t>1 pkt (cable clips, screws, cable clips)</t>
  </si>
  <si>
    <t>Nambala power solutions (rcpt.046)</t>
  </si>
  <si>
    <t>Sep_L_R28</t>
  </si>
  <si>
    <t>Office/URA</t>
  </si>
  <si>
    <t>URA/Office</t>
  </si>
  <si>
    <t>Nambale power solutions (rcpt.046)</t>
  </si>
  <si>
    <t>Cash withdraw:Chq: 167</t>
  </si>
  <si>
    <t>Office/Town</t>
  </si>
  <si>
    <t>Town</t>
  </si>
  <si>
    <t>Sept_i67_V15</t>
  </si>
  <si>
    <t>Sept_i45_V12</t>
  </si>
  <si>
    <t>Sept_L_V11</t>
  </si>
  <si>
    <t>Office/Solent Avenue</t>
  </si>
  <si>
    <t>Solent Avenue/Bank</t>
  </si>
  <si>
    <t>Nakawa/Office</t>
  </si>
  <si>
    <t>Cash withdraw Chq: 171</t>
  </si>
  <si>
    <t>Sep_L_R29</t>
  </si>
  <si>
    <t>Cash withdraw: Chq:171</t>
  </si>
  <si>
    <t>Cheque Clearance charges</t>
  </si>
  <si>
    <t>September salary-Lydia</t>
  </si>
  <si>
    <t>September salary-Lydia chq:169</t>
  </si>
  <si>
    <t>September salary-Augustus: chq:170</t>
  </si>
  <si>
    <t>September salary-Augustus</t>
  </si>
  <si>
    <t>Sept_L_R32</t>
  </si>
  <si>
    <t>September salary-Day guard</t>
  </si>
  <si>
    <t>Sept_L_V12</t>
  </si>
  <si>
    <t>October grants</t>
  </si>
  <si>
    <t>Grant transfer charges</t>
  </si>
  <si>
    <t>Transfer to the UGX Account</t>
  </si>
  <si>
    <t>Transfer from the USD Account</t>
  </si>
  <si>
    <t>Sept_i45_V13</t>
  </si>
  <si>
    <t>Busega/Makindye</t>
  </si>
  <si>
    <t>Makindye/Kyebando</t>
  </si>
  <si>
    <t>Kyebando/Kawempe</t>
  </si>
  <si>
    <t>Sept_i67_V16</t>
  </si>
  <si>
    <t>Siimba Shield Security Services(Septmber)</t>
  </si>
  <si>
    <t>Sept_L_R33</t>
  </si>
  <si>
    <t>Office/Nsambya</t>
  </si>
  <si>
    <t>Nsambya/Zana</t>
  </si>
  <si>
    <t>Zana/Wandegeya</t>
  </si>
  <si>
    <t>Wandegeya/Kazo</t>
  </si>
  <si>
    <t>Sept_i45_V14</t>
  </si>
  <si>
    <t>Sept_i67_V17</t>
  </si>
  <si>
    <t>Offcice/Kagoma</t>
  </si>
  <si>
    <t>Kagoma/Ndeba</t>
  </si>
  <si>
    <t>Ndeeba/Ndejje</t>
  </si>
  <si>
    <t>Ndejje/Wandgeya</t>
  </si>
  <si>
    <t>Office/UWA Court</t>
  </si>
  <si>
    <t>UWA court/Office</t>
  </si>
  <si>
    <t>Sept_M_V5</t>
  </si>
  <si>
    <t>Sept_M_V6</t>
  </si>
  <si>
    <t>September water bill</t>
  </si>
  <si>
    <t>September salary-i45</t>
  </si>
  <si>
    <t>September salary-i67</t>
  </si>
  <si>
    <t>Sept_L_R36</t>
  </si>
  <si>
    <t>Sept_L_V13</t>
  </si>
  <si>
    <t>Office/Equity bank</t>
  </si>
  <si>
    <t>Equity bank/Housing Finance bank</t>
  </si>
  <si>
    <t>Housing Finance/Village Mall</t>
  </si>
  <si>
    <t>Village mall/Bugolobi</t>
  </si>
  <si>
    <t>Bugolobi/Office</t>
  </si>
  <si>
    <t>5ltrs sanitizer</t>
  </si>
  <si>
    <t>Sept_L_R37</t>
  </si>
  <si>
    <t>Sept_i45_V15</t>
  </si>
  <si>
    <t>Office/Bwaise</t>
  </si>
  <si>
    <t>Bwaise/Kyebando</t>
  </si>
  <si>
    <t>Kyebando/Kireka</t>
  </si>
  <si>
    <t>Kireka/Nabweru</t>
  </si>
  <si>
    <t>Sept_M_V7</t>
  </si>
  <si>
    <t>Office/Buganda Road Court</t>
  </si>
  <si>
    <t>Buganda Road Court/Office</t>
  </si>
  <si>
    <t>Sum of spent in national currency (Ugx)</t>
  </si>
  <si>
    <t>Sum of Received</t>
  </si>
  <si>
    <t>Row Labels</t>
  </si>
  <si>
    <t>(blank)</t>
  </si>
  <si>
    <t>Grand Total</t>
  </si>
  <si>
    <t>Sum of Spent  in national currency (UGX)</t>
  </si>
  <si>
    <t>Sum of Spent in $</t>
  </si>
  <si>
    <t>1.9.2020  Balance and advance</t>
  </si>
  <si>
    <t>30.9.2020  Balance and advance</t>
  </si>
  <si>
    <t>Grant Transfer Charges</t>
  </si>
  <si>
    <t>Bank USD</t>
  </si>
  <si>
    <t>Siimba Shield Security Force-Sept</t>
  </si>
  <si>
    <t>FINANCIAL POSITION AT 1/9/2020</t>
  </si>
  <si>
    <t>FINANCIAL POSITION AT 30/9/2020</t>
  </si>
  <si>
    <t>Siimba Shield Security Services(August) Inv. 459</t>
  </si>
  <si>
    <t>Sept_i67</t>
  </si>
  <si>
    <t>Sept_M</t>
  </si>
  <si>
    <t>Globe Clean services: Recpt 23537</t>
  </si>
  <si>
    <t>Sept-L_R9</t>
  </si>
  <si>
    <t>Sept_Rebeca</t>
  </si>
  <si>
    <t>Sept-L_R10</t>
  </si>
  <si>
    <t>Sept-BS_1</t>
  </si>
  <si>
    <t>Sept_BS_2</t>
  </si>
  <si>
    <t>Inward cheque clearing charges</t>
  </si>
  <si>
    <t>Inward cheque clearance charges</t>
  </si>
  <si>
    <t>Interbank transfer charges</t>
  </si>
  <si>
    <t>Sept_BS_3</t>
  </si>
  <si>
    <t>Sept_BS_4</t>
  </si>
  <si>
    <t>Sept_M_R1</t>
  </si>
  <si>
    <t>Sept_Mary</t>
  </si>
  <si>
    <t>Sept_Bs_5</t>
  </si>
  <si>
    <t>Sept_L_R26</t>
  </si>
  <si>
    <t>Sept_i45_V16</t>
  </si>
  <si>
    <t>Sept_Bs_6</t>
  </si>
  <si>
    <t>Sep_L_R30</t>
  </si>
  <si>
    <t>Sep_L_R31</t>
  </si>
  <si>
    <t>Sept_BS_7</t>
  </si>
  <si>
    <t>Sept_BS_8</t>
  </si>
  <si>
    <t>Sept_BS_9</t>
  </si>
  <si>
    <t>Sep_L_R34</t>
  </si>
  <si>
    <t>Sept_Bs_10</t>
  </si>
  <si>
    <t>Sept_Bs_11</t>
  </si>
  <si>
    <t>Sept_i67_V18</t>
  </si>
  <si>
    <t>Office/Jinja Kaloli</t>
  </si>
  <si>
    <t>Jinja Kaloli/Kabalagala</t>
  </si>
  <si>
    <t>Kabalagala/Kasubi</t>
  </si>
  <si>
    <t>Kasubi/Bweyogerere</t>
  </si>
  <si>
    <t>Sept_L_R38</t>
  </si>
  <si>
    <t>Sept_L_R39</t>
  </si>
  <si>
    <t>Sept_L_R40</t>
  </si>
  <si>
    <t>Sept_i45</t>
  </si>
  <si>
    <t>Grant inter bank transfer charges</t>
  </si>
  <si>
    <t>Sept_ETF_1</t>
  </si>
  <si>
    <t>Column Labels</t>
  </si>
  <si>
    <t>Publications</t>
  </si>
  <si>
    <t>EAGLE UGANDA FINANCIAL REPORT SEPTEMBER 2020</t>
  </si>
  <si>
    <t>PROJECT LEGAL ADVISOR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</si>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</sst>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#,##0.00_ ;[Red]\-#,##0.00\ "/>
    <numFmt numFmtId="166" formatCode="#,##0.00_ ;\-#,##0.00\ "/>
    <numFmt numFmtId="167" formatCode="_-* #,##0\ _F_-;\-* #,##0\ _F_-;_-* &quot;-&quot;??\ _F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33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F18B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6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5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3">
    <xf numFmtId="0" fontId="0" fillId="0" borderId="0" xfId="0"/>
    <xf numFmtId="3" fontId="3" fillId="0" borderId="0" xfId="0" applyNumberFormat="1" applyFont="1" applyAlignment="1">
      <alignment horizontal="left" vertical="top"/>
    </xf>
    <xf numFmtId="3" fontId="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/>
    <xf numFmtId="14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4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14" fontId="14" fillId="0" borderId="23" xfId="0" applyNumberFormat="1" applyFont="1" applyBorder="1" applyAlignment="1">
      <alignment horizontal="center" vertical="center"/>
    </xf>
    <xf numFmtId="14" fontId="20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14" fillId="0" borderId="19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165" fontId="14" fillId="0" borderId="25" xfId="0" applyNumberFormat="1" applyFont="1" applyBorder="1" applyAlignment="1">
      <alignment vertical="center"/>
    </xf>
    <xf numFmtId="165" fontId="16" fillId="0" borderId="26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4" fillId="0" borderId="0" xfId="0" applyNumberFormat="1" applyFont="1"/>
    <xf numFmtId="165" fontId="20" fillId="0" borderId="14" xfId="0" applyNumberFormat="1" applyFont="1" applyBorder="1" applyAlignment="1">
      <alignment vertical="center"/>
    </xf>
    <xf numFmtId="165" fontId="14" fillId="0" borderId="26" xfId="0" applyNumberFormat="1" applyFont="1" applyBorder="1" applyAlignment="1">
      <alignment vertical="center"/>
    </xf>
    <xf numFmtId="165" fontId="16" fillId="0" borderId="0" xfId="0" applyNumberFormat="1" applyFont="1"/>
    <xf numFmtId="165" fontId="24" fillId="0" borderId="0" xfId="0" applyNumberFormat="1" applyFont="1" applyAlignment="1">
      <alignment vertical="center"/>
    </xf>
    <xf numFmtId="14" fontId="0" fillId="0" borderId="19" xfId="0" applyNumberFormat="1" applyBorder="1" applyAlignment="1">
      <alignment horizontal="left" vertical="center" wrapText="1"/>
    </xf>
    <xf numFmtId="3" fontId="9" fillId="2" borderId="19" xfId="1" applyNumberFormat="1" applyFont="1" applyFill="1" applyBorder="1" applyAlignment="1">
      <alignment horizontal="center" vertical="center" wrapText="1"/>
    </xf>
    <xf numFmtId="165" fontId="9" fillId="2" borderId="19" xfId="1" applyNumberFormat="1" applyFont="1" applyFill="1" applyBorder="1" applyAlignment="1">
      <alignment horizontal="center" vertical="center" wrapText="1"/>
    </xf>
    <xf numFmtId="165" fontId="9" fillId="2" borderId="19" xfId="4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9" fillId="2" borderId="19" xfId="1" applyNumberFormat="1" applyFont="1" applyFill="1" applyBorder="1" applyAlignment="1">
      <alignment horizontal="center" vertical="center" wrapText="1"/>
    </xf>
    <xf numFmtId="14" fontId="32" fillId="0" borderId="19" xfId="0" applyNumberFormat="1" applyFont="1" applyBorder="1" applyAlignment="1">
      <alignment horizontal="left" vertical="center" wrapText="1"/>
    </xf>
    <xf numFmtId="165" fontId="32" fillId="0" borderId="19" xfId="0" applyNumberFormat="1" applyFont="1" applyBorder="1" applyAlignment="1">
      <alignment horizontal="left" vertical="center" wrapText="1"/>
    </xf>
    <xf numFmtId="14" fontId="2" fillId="0" borderId="19" xfId="0" applyNumberFormat="1" applyFont="1" applyBorder="1" applyAlignment="1">
      <alignment horizontal="left" vertical="center" wrapText="1"/>
    </xf>
    <xf numFmtId="165" fontId="9" fillId="7" borderId="19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14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19" fillId="0" borderId="19" xfId="0" applyNumberFormat="1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32" fillId="0" borderId="19" xfId="0" applyNumberFormat="1" applyFont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14" fontId="19" fillId="0" borderId="3" xfId="0" applyNumberFormat="1" applyFont="1" applyBorder="1" applyAlignment="1">
      <alignment horizontal="left" vertical="center" wrapText="1"/>
    </xf>
    <xf numFmtId="164" fontId="0" fillId="0" borderId="19" xfId="40" applyFont="1" applyBorder="1" applyAlignment="1">
      <alignment horizontal="left" vertical="center"/>
    </xf>
    <xf numFmtId="2" fontId="19" fillId="0" borderId="19" xfId="0" applyNumberFormat="1" applyFont="1" applyBorder="1" applyAlignment="1">
      <alignment horizontal="left" vertical="center"/>
    </xf>
    <xf numFmtId="4" fontId="19" fillId="0" borderId="4" xfId="0" applyNumberFormat="1" applyFont="1" applyBorder="1" applyAlignment="1">
      <alignment horizontal="left" vertical="center"/>
    </xf>
    <xf numFmtId="4" fontId="32" fillId="0" borderId="4" xfId="0" applyNumberFormat="1" applyFont="1" applyBorder="1" applyAlignment="1">
      <alignment horizontal="left" vertical="center"/>
    </xf>
    <xf numFmtId="4" fontId="9" fillId="7" borderId="19" xfId="0" applyNumberFormat="1" applyFont="1" applyFill="1" applyBorder="1" applyAlignment="1">
      <alignment horizontal="left" vertical="center" wrapText="1"/>
    </xf>
    <xf numFmtId="165" fontId="9" fillId="0" borderId="19" xfId="40" applyNumberFormat="1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9" fillId="0" borderId="19" xfId="0" applyNumberFormat="1" applyFont="1" applyBorder="1" applyAlignment="1">
      <alignment horizontal="left" vertical="center" wrapText="1"/>
    </xf>
    <xf numFmtId="165" fontId="32" fillId="6" borderId="2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65" fontId="3" fillId="0" borderId="0" xfId="2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3" fontId="38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top" wrapText="1"/>
    </xf>
    <xf numFmtId="4" fontId="36" fillId="7" borderId="19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4" fontId="10" fillId="8" borderId="19" xfId="0" applyNumberFormat="1" applyFont="1" applyFill="1" applyBorder="1" applyAlignment="1">
      <alignment horizontal="left" vertical="center" wrapText="1"/>
    </xf>
    <xf numFmtId="4" fontId="9" fillId="2" borderId="1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3" fillId="10" borderId="3" xfId="0" applyNumberFormat="1" applyFont="1" applyFill="1" applyBorder="1" applyAlignment="1">
      <alignment horizontal="center" vertical="center" wrapText="1"/>
    </xf>
    <xf numFmtId="3" fontId="33" fillId="10" borderId="2" xfId="0" applyNumberFormat="1" applyFont="1" applyFill="1" applyBorder="1" applyAlignment="1">
      <alignment horizontal="center" vertical="center" wrapText="1"/>
    </xf>
    <xf numFmtId="165" fontId="33" fillId="10" borderId="2" xfId="0" applyNumberFormat="1" applyFont="1" applyFill="1" applyBorder="1" applyAlignment="1">
      <alignment horizontal="center" vertical="center" wrapText="1"/>
    </xf>
    <xf numFmtId="4" fontId="33" fillId="1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9" fillId="7" borderId="19" xfId="0" applyNumberFormat="1" applyFont="1" applyFill="1" applyBorder="1" applyAlignment="1">
      <alignment horizontal="left" vertical="center" wrapText="1"/>
    </xf>
    <xf numFmtId="0" fontId="36" fillId="7" borderId="19" xfId="0" applyFont="1" applyFill="1" applyBorder="1" applyAlignment="1">
      <alignment horizontal="left" vertical="center" wrapText="1"/>
    </xf>
    <xf numFmtId="165" fontId="2" fillId="7" borderId="19" xfId="0" applyNumberFormat="1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left" vertical="center" wrapText="1"/>
    </xf>
    <xf numFmtId="0" fontId="31" fillId="7" borderId="19" xfId="0" applyFont="1" applyFill="1" applyBorder="1" applyAlignment="1">
      <alignment horizontal="left" vertical="center" wrapText="1"/>
    </xf>
    <xf numFmtId="4" fontId="2" fillId="7" borderId="19" xfId="0" applyNumberFormat="1" applyFont="1" applyFill="1" applyBorder="1" applyAlignment="1">
      <alignment horizontal="left" vertical="center" wrapText="1"/>
    </xf>
    <xf numFmtId="3" fontId="2" fillId="7" borderId="0" xfId="0" applyNumberFormat="1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left" vertical="center" wrapText="1"/>
    </xf>
    <xf numFmtId="4" fontId="10" fillId="7" borderId="19" xfId="0" applyNumberFormat="1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32" fillId="6" borderId="19" xfId="0" applyFont="1" applyFill="1" applyBorder="1" applyAlignment="1">
      <alignment horizontal="left" vertical="center" wrapText="1"/>
    </xf>
    <xf numFmtId="4" fontId="10" fillId="6" borderId="19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0" fillId="6" borderId="19" xfId="0" applyFill="1" applyBorder="1" applyAlignment="1">
      <alignment horizontal="left" vertical="center" wrapText="1"/>
    </xf>
    <xf numFmtId="4" fontId="0" fillId="7" borderId="19" xfId="0" applyNumberFormat="1" applyFill="1" applyBorder="1" applyAlignment="1">
      <alignment horizontal="left" vertical="center" wrapText="1"/>
    </xf>
    <xf numFmtId="0" fontId="10" fillId="9" borderId="19" xfId="0" applyFont="1" applyFill="1" applyBorder="1" applyAlignment="1">
      <alignment horizontal="left" vertical="center" wrapText="1"/>
    </xf>
    <xf numFmtId="165" fontId="32" fillId="6" borderId="19" xfId="0" applyNumberFormat="1" applyFont="1" applyFill="1" applyBorder="1" applyAlignment="1">
      <alignment horizontal="left" vertical="center" wrapText="1"/>
    </xf>
    <xf numFmtId="165" fontId="19" fillId="0" borderId="19" xfId="0" applyNumberFormat="1" applyFont="1" applyFill="1" applyBorder="1" applyAlignment="1">
      <alignment horizontal="left" vertical="center" wrapText="1"/>
    </xf>
    <xf numFmtId="4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3" fontId="0" fillId="7" borderId="19" xfId="0" applyNumberFormat="1" applyFill="1" applyBorder="1" applyAlignment="1">
      <alignment horizontal="left" vertical="center" wrapText="1"/>
    </xf>
    <xf numFmtId="165" fontId="38" fillId="0" borderId="19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165" fontId="15" fillId="11" borderId="19" xfId="0" applyNumberFormat="1" applyFont="1" applyFill="1" applyBorder="1" applyAlignment="1">
      <alignment horizontal="center" vertical="center"/>
    </xf>
    <xf numFmtId="165" fontId="15" fillId="11" borderId="14" xfId="0" applyNumberFormat="1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vertical="center"/>
    </xf>
    <xf numFmtId="0" fontId="20" fillId="11" borderId="19" xfId="0" applyFont="1" applyFill="1" applyBorder="1" applyAlignment="1">
      <alignment vertical="center"/>
    </xf>
    <xf numFmtId="165" fontId="20" fillId="11" borderId="19" xfId="0" applyNumberFormat="1" applyFont="1" applyFill="1" applyBorder="1" applyAlignment="1">
      <alignment vertical="center"/>
    </xf>
    <xf numFmtId="165" fontId="20" fillId="11" borderId="14" xfId="0" applyNumberFormat="1" applyFont="1" applyFill="1" applyBorder="1" applyAlignment="1">
      <alignment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vertical="center"/>
    </xf>
    <xf numFmtId="0" fontId="15" fillId="11" borderId="14" xfId="0" applyFont="1" applyFill="1" applyBorder="1" applyAlignment="1">
      <alignment horizontal="center" vertical="center"/>
    </xf>
    <xf numFmtId="165" fontId="20" fillId="0" borderId="19" xfId="0" applyNumberFormat="1" applyFont="1" applyBorder="1" applyAlignment="1">
      <alignment vertical="center"/>
    </xf>
    <xf numFmtId="14" fontId="38" fillId="0" borderId="19" xfId="0" applyNumberFormat="1" applyFont="1" applyFill="1" applyBorder="1" applyAlignment="1">
      <alignment horizontal="left" vertical="center" wrapText="1"/>
    </xf>
    <xf numFmtId="14" fontId="19" fillId="0" borderId="3" xfId="0" applyNumberFormat="1" applyFont="1" applyFill="1" applyBorder="1" applyAlignment="1">
      <alignment horizontal="left" vertical="center"/>
    </xf>
    <xf numFmtId="4" fontId="18" fillId="0" borderId="19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65" fontId="44" fillId="0" borderId="0" xfId="0" applyNumberFormat="1" applyFont="1" applyAlignment="1">
      <alignment vertical="center"/>
    </xf>
    <xf numFmtId="0" fontId="41" fillId="0" borderId="19" xfId="0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>
      <alignment horizontal="left" vertical="center" wrapText="1"/>
    </xf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14" fontId="19" fillId="0" borderId="19" xfId="0" applyNumberFormat="1" applyFont="1" applyFill="1" applyBorder="1" applyAlignment="1">
      <alignment horizontal="left" vertical="top" wrapText="1"/>
    </xf>
    <xf numFmtId="3" fontId="38" fillId="0" borderId="0" xfId="0" applyNumberFormat="1" applyFont="1" applyFill="1" applyAlignment="1">
      <alignment horizontal="left" vertical="center" wrapText="1"/>
    </xf>
    <xf numFmtId="0" fontId="46" fillId="0" borderId="0" xfId="0" applyFont="1"/>
    <xf numFmtId="14" fontId="1" fillId="0" borderId="19" xfId="0" applyNumberFormat="1" applyFont="1" applyBorder="1" applyAlignment="1">
      <alignment horizontal="left" vertical="center" wrapText="1"/>
    </xf>
    <xf numFmtId="0" fontId="0" fillId="8" borderId="0" xfId="0" applyFill="1" applyAlignment="1">
      <alignment horizontal="left" vertical="center"/>
    </xf>
    <xf numFmtId="0" fontId="41" fillId="0" borderId="19" xfId="0" applyFont="1" applyBorder="1"/>
    <xf numFmtId="4" fontId="0" fillId="0" borderId="19" xfId="0" applyNumberFormat="1" applyBorder="1"/>
    <xf numFmtId="4" fontId="41" fillId="0" borderId="19" xfId="0" applyNumberFormat="1" applyFont="1" applyBorder="1"/>
    <xf numFmtId="0" fontId="9" fillId="0" borderId="19" xfId="0" applyFont="1" applyBorder="1"/>
    <xf numFmtId="0" fontId="19" fillId="0" borderId="4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4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165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/>
    </xf>
    <xf numFmtId="166" fontId="19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0" fontId="41" fillId="0" borderId="0" xfId="0" applyFont="1"/>
    <xf numFmtId="165" fontId="0" fillId="0" borderId="19" xfId="0" applyNumberFormat="1" applyBorder="1"/>
    <xf numFmtId="3" fontId="19" fillId="0" borderId="19" xfId="0" applyNumberFormat="1" applyFont="1" applyBorder="1" applyAlignment="1">
      <alignment horizontal="left" vertical="center"/>
    </xf>
    <xf numFmtId="3" fontId="0" fillId="6" borderId="19" xfId="0" applyNumberFormat="1" applyFont="1" applyFill="1" applyBorder="1" applyAlignment="1">
      <alignment horizontal="left" vertical="center" wrapText="1"/>
    </xf>
    <xf numFmtId="165" fontId="0" fillId="0" borderId="19" xfId="1" applyNumberFormat="1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165" fontId="4" fillId="0" borderId="19" xfId="2" applyNumberFormat="1" applyFont="1" applyFill="1" applyBorder="1" applyAlignment="1">
      <alignment horizontal="right" vertical="center" wrapText="1"/>
    </xf>
    <xf numFmtId="0" fontId="2" fillId="0" borderId="0" xfId="0" pivotButton="1" applyFont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3" fontId="19" fillId="0" borderId="9" xfId="0" applyNumberFormat="1" applyFont="1" applyFill="1" applyBorder="1" applyAlignment="1">
      <alignment horizontal="left" vertical="center" wrapText="1"/>
    </xf>
    <xf numFmtId="165" fontId="19" fillId="0" borderId="3" xfId="0" applyNumberFormat="1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left" vertical="center" wrapText="1"/>
    </xf>
    <xf numFmtId="165" fontId="38" fillId="0" borderId="18" xfId="0" applyNumberFormat="1" applyFont="1" applyFill="1" applyBorder="1" applyAlignment="1">
      <alignment horizontal="left" vertical="center" wrapText="1"/>
    </xf>
    <xf numFmtId="165" fontId="38" fillId="0" borderId="28" xfId="0" applyNumberFormat="1" applyFont="1" applyFill="1" applyBorder="1" applyAlignment="1">
      <alignment horizontal="left" vertical="center" wrapText="1"/>
    </xf>
    <xf numFmtId="4" fontId="38" fillId="0" borderId="15" xfId="0" applyNumberFormat="1" applyFont="1" applyFill="1" applyBorder="1" applyAlignment="1">
      <alignment horizontal="left" vertical="center" wrapText="1"/>
    </xf>
    <xf numFmtId="165" fontId="9" fillId="0" borderId="27" xfId="0" applyNumberFormat="1" applyFont="1" applyBorder="1" applyAlignment="1">
      <alignment horizontal="left" vertical="center" wrapText="1"/>
    </xf>
    <xf numFmtId="0" fontId="0" fillId="0" borderId="19" xfId="0" pivotButton="1" applyBorder="1"/>
    <xf numFmtId="165" fontId="2" fillId="0" borderId="19" xfId="0" pivotButton="1" applyNumberFormat="1" applyFont="1" applyBorder="1" applyAlignment="1">
      <alignment horizontal="left" vertical="center" wrapText="1"/>
    </xf>
    <xf numFmtId="0" fontId="2" fillId="0" borderId="19" xfId="0" pivotButton="1" applyFont="1" applyBorder="1" applyAlignment="1">
      <alignment horizontal="left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64" fontId="41" fillId="6" borderId="19" xfId="2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14" fontId="33" fillId="10" borderId="5" xfId="0" applyNumberFormat="1" applyFont="1" applyFill="1" applyBorder="1" applyAlignment="1">
      <alignment horizontal="center" vertical="center" wrapText="1"/>
    </xf>
    <xf numFmtId="3" fontId="33" fillId="10" borderId="7" xfId="0" applyNumberFormat="1" applyFont="1" applyFill="1" applyBorder="1" applyAlignment="1">
      <alignment horizontal="center" vertical="center" wrapText="1"/>
    </xf>
    <xf numFmtId="165" fontId="33" fillId="10" borderId="7" xfId="0" applyNumberFormat="1" applyFont="1" applyFill="1" applyBorder="1" applyAlignment="1">
      <alignment horizontal="center" vertical="center" wrapText="1"/>
    </xf>
    <xf numFmtId="4" fontId="33" fillId="10" borderId="7" xfId="0" applyNumberFormat="1" applyFont="1" applyFill="1" applyBorder="1" applyAlignment="1">
      <alignment horizontal="center" vertical="center" wrapText="1"/>
    </xf>
    <xf numFmtId="164" fontId="4" fillId="6" borderId="19" xfId="2" applyFont="1" applyFill="1" applyBorder="1" applyAlignment="1">
      <alignment horizontal="right" vertical="center" wrapText="1"/>
    </xf>
    <xf numFmtId="40" fontId="20" fillId="0" borderId="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left" vertical="center"/>
    </xf>
    <xf numFmtId="165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top" wrapText="1"/>
    </xf>
    <xf numFmtId="165" fontId="0" fillId="0" borderId="19" xfId="0" applyNumberForma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14" fontId="2" fillId="0" borderId="19" xfId="0" applyNumberFormat="1" applyFont="1" applyBorder="1" applyAlignment="1">
      <alignment horizontal="left" wrapText="1"/>
    </xf>
    <xf numFmtId="14" fontId="46" fillId="0" borderId="0" xfId="0" applyNumberFormat="1" applyFont="1"/>
    <xf numFmtId="14" fontId="14" fillId="0" borderId="0" xfId="0" applyNumberFormat="1" applyFont="1"/>
    <xf numFmtId="3" fontId="14" fillId="0" borderId="0" xfId="0" applyNumberFormat="1" applyFont="1"/>
    <xf numFmtId="0" fontId="41" fillId="6" borderId="19" xfId="0" applyFont="1" applyFill="1" applyBorder="1" applyAlignment="1">
      <alignment horizontal="left" vertical="center" wrapText="1"/>
    </xf>
    <xf numFmtId="0" fontId="41" fillId="6" borderId="19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horizontal="left" vertical="center"/>
    </xf>
    <xf numFmtId="14" fontId="0" fillId="6" borderId="19" xfId="0" applyNumberFormat="1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164" fontId="0" fillId="6" borderId="19" xfId="0" applyNumberFormat="1" applyFont="1" applyFill="1" applyBorder="1" applyAlignment="1">
      <alignment horizontal="right" vertical="center" wrapText="1"/>
    </xf>
    <xf numFmtId="164" fontId="0" fillId="6" borderId="19" xfId="2" applyFont="1" applyFill="1" applyBorder="1" applyAlignment="1">
      <alignment horizontal="right" vertical="center" wrapText="1"/>
    </xf>
    <xf numFmtId="164" fontId="4" fillId="0" borderId="19" xfId="2" applyFont="1" applyFill="1" applyBorder="1" applyAlignment="1">
      <alignment horizontal="right" vertical="center" wrapText="1"/>
    </xf>
    <xf numFmtId="165" fontId="0" fillId="0" borderId="16" xfId="0" applyNumberFormat="1" applyFont="1" applyFill="1" applyBorder="1" applyAlignment="1">
      <alignment horizontal="right"/>
    </xf>
    <xf numFmtId="14" fontId="0" fillId="6" borderId="19" xfId="0" applyNumberFormat="1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 wrapText="1"/>
    </xf>
    <xf numFmtId="2" fontId="0" fillId="6" borderId="19" xfId="0" applyNumberFormat="1" applyFont="1" applyFill="1" applyBorder="1" applyAlignment="1">
      <alignment horizontal="right" vertical="center" wrapText="1"/>
    </xf>
    <xf numFmtId="164" fontId="4" fillId="6" borderId="16" xfId="2" applyFont="1" applyFill="1" applyBorder="1" applyAlignment="1">
      <alignment horizontal="right" wrapText="1"/>
    </xf>
    <xf numFmtId="164" fontId="4" fillId="6" borderId="19" xfId="2" applyFont="1" applyFill="1" applyBorder="1" applyAlignment="1">
      <alignment horizontal="right" wrapText="1"/>
    </xf>
    <xf numFmtId="0" fontId="0" fillId="6" borderId="16" xfId="0" applyFont="1" applyFill="1" applyBorder="1" applyAlignment="1">
      <alignment horizontal="left" vertical="center"/>
    </xf>
    <xf numFmtId="164" fontId="4" fillId="6" borderId="16" xfId="2" applyFont="1" applyFill="1" applyBorder="1" applyAlignment="1">
      <alignment horizontal="right" vertical="center" wrapText="1"/>
    </xf>
    <xf numFmtId="164" fontId="0" fillId="0" borderId="19" xfId="2" applyFont="1" applyBorder="1" applyAlignment="1">
      <alignment horizontal="right" vertical="center" wrapText="1"/>
    </xf>
    <xf numFmtId="0" fontId="20" fillId="0" borderId="0" xfId="0" applyFont="1"/>
    <xf numFmtId="14" fontId="19" fillId="0" borderId="19" xfId="0" applyNumberFormat="1" applyFont="1" applyFill="1" applyBorder="1" applyAlignment="1">
      <alignment horizontal="left" wrapText="1"/>
    </xf>
    <xf numFmtId="0" fontId="42" fillId="6" borderId="19" xfId="0" applyFont="1" applyFill="1" applyBorder="1" applyAlignment="1">
      <alignment horizontal="left" vertical="center" wrapText="1"/>
    </xf>
    <xf numFmtId="4" fontId="19" fillId="6" borderId="19" xfId="0" applyNumberFormat="1" applyFont="1" applyFill="1" applyBorder="1" applyAlignment="1">
      <alignment horizontal="left" vertical="center" wrapText="1"/>
    </xf>
    <xf numFmtId="3" fontId="0" fillId="0" borderId="19" xfId="1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vertical="center"/>
    </xf>
    <xf numFmtId="164" fontId="4" fillId="6" borderId="3" xfId="2" applyFont="1" applyFill="1" applyBorder="1" applyAlignment="1">
      <alignment horizontal="right" vertical="center" wrapText="1"/>
    </xf>
    <xf numFmtId="0" fontId="0" fillId="6" borderId="9" xfId="0" applyFont="1" applyFill="1" applyBorder="1" applyAlignment="1">
      <alignment horizontal="left" vertical="center"/>
    </xf>
    <xf numFmtId="0" fontId="41" fillId="6" borderId="9" xfId="0" applyFont="1" applyFill="1" applyBorder="1" applyAlignment="1">
      <alignment horizontal="left" vertical="center"/>
    </xf>
    <xf numFmtId="0" fontId="0" fillId="6" borderId="16" xfId="0" applyFont="1" applyFill="1" applyBorder="1" applyAlignment="1">
      <alignment horizontal="left" vertical="center" wrapText="1"/>
    </xf>
    <xf numFmtId="2" fontId="0" fillId="6" borderId="3" xfId="0" applyNumberFormat="1" applyFont="1" applyFill="1" applyBorder="1" applyAlignment="1">
      <alignment horizontal="right" vertical="center"/>
    </xf>
    <xf numFmtId="2" fontId="0" fillId="6" borderId="19" xfId="0" applyNumberFormat="1" applyFont="1" applyFill="1" applyBorder="1" applyAlignment="1">
      <alignment horizontal="right" vertical="center"/>
    </xf>
    <xf numFmtId="165" fontId="0" fillId="6" borderId="19" xfId="0" applyNumberFormat="1" applyFont="1" applyFill="1" applyBorder="1" applyAlignment="1">
      <alignment horizontal="right" vertical="center" wrapText="1"/>
    </xf>
    <xf numFmtId="0" fontId="0" fillId="6" borderId="19" xfId="0" applyFont="1" applyFill="1" applyBorder="1" applyAlignment="1">
      <alignment horizontal="right" vertical="center"/>
    </xf>
    <xf numFmtId="4" fontId="3" fillId="0" borderId="19" xfId="0" applyNumberFormat="1" applyFont="1" applyBorder="1" applyAlignment="1">
      <alignment horizontal="left" wrapText="1"/>
    </xf>
    <xf numFmtId="3" fontId="33" fillId="6" borderId="19" xfId="0" applyNumberFormat="1" applyFont="1" applyFill="1" applyBorder="1" applyAlignment="1">
      <alignment horizontal="center" vertical="center" wrapText="1"/>
    </xf>
    <xf numFmtId="3" fontId="33" fillId="6" borderId="19" xfId="0" applyNumberFormat="1" applyFont="1" applyFill="1" applyBorder="1" applyAlignment="1">
      <alignment horizontal="left" vertical="center" wrapText="1"/>
    </xf>
    <xf numFmtId="165" fontId="33" fillId="6" borderId="19" xfId="0" applyNumberFormat="1" applyFont="1" applyFill="1" applyBorder="1" applyAlignment="1">
      <alignment horizontal="center" vertical="center" wrapText="1"/>
    </xf>
    <xf numFmtId="164" fontId="33" fillId="6" borderId="19" xfId="2" applyFont="1" applyFill="1" applyBorder="1" applyAlignment="1">
      <alignment horizontal="right" vertical="center" wrapText="1"/>
    </xf>
    <xf numFmtId="2" fontId="0" fillId="0" borderId="19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 wrapText="1"/>
    </xf>
    <xf numFmtId="0" fontId="2" fillId="0" borderId="19" xfId="0" applyFont="1" applyBorder="1" applyAlignment="1">
      <alignment horizontal="left" wrapText="1"/>
    </xf>
    <xf numFmtId="43" fontId="0" fillId="0" borderId="1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6" borderId="19" xfId="0" applyNumberFormat="1" applyFill="1" applyBorder="1" applyAlignment="1">
      <alignment horizontal="left" vertical="center"/>
    </xf>
    <xf numFmtId="164" fontId="4" fillId="6" borderId="5" xfId="2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164" fontId="41" fillId="0" borderId="19" xfId="2" applyFont="1" applyFill="1" applyBorder="1" applyAlignment="1">
      <alignment horizontal="right" vertical="center" wrapText="1"/>
    </xf>
    <xf numFmtId="164" fontId="2" fillId="0" borderId="19" xfId="2" applyFont="1" applyFill="1" applyBorder="1" applyAlignment="1">
      <alignment horizontal="right" vertical="center" wrapText="1"/>
    </xf>
    <xf numFmtId="164" fontId="2" fillId="0" borderId="19" xfId="2" applyFont="1" applyBorder="1" applyAlignment="1">
      <alignment horizontal="right" vertical="center" wrapText="1"/>
    </xf>
    <xf numFmtId="164" fontId="2" fillId="0" borderId="16" xfId="2" applyFont="1" applyBorder="1" applyAlignment="1">
      <alignment horizontal="right" vertical="center" wrapText="1"/>
    </xf>
    <xf numFmtId="3" fontId="9" fillId="6" borderId="19" xfId="1" applyNumberFormat="1" applyFont="1" applyFill="1" applyBorder="1" applyAlignment="1">
      <alignment horizontal="left" vertical="center" wrapText="1"/>
    </xf>
    <xf numFmtId="165" fontId="9" fillId="6" borderId="19" xfId="1" applyNumberFormat="1" applyFont="1" applyFill="1" applyBorder="1" applyAlignment="1">
      <alignment horizontal="left" vertical="center" wrapText="1"/>
    </xf>
    <xf numFmtId="3" fontId="0" fillId="6" borderId="19" xfId="1" applyNumberFormat="1" applyFont="1" applyFill="1" applyBorder="1" applyAlignment="1">
      <alignment horizontal="left" vertical="center" wrapText="1"/>
    </xf>
    <xf numFmtId="165" fontId="0" fillId="6" borderId="19" xfId="1" applyNumberFormat="1" applyFont="1" applyFill="1" applyBorder="1" applyAlignment="1">
      <alignment horizontal="left" vertical="center" wrapText="1"/>
    </xf>
    <xf numFmtId="164" fontId="42" fillId="6" borderId="16" xfId="2" applyFont="1" applyFill="1" applyBorder="1" applyAlignment="1">
      <alignment horizontal="right" vertical="center" wrapText="1"/>
    </xf>
    <xf numFmtId="0" fontId="42" fillId="6" borderId="16" xfId="0" applyFont="1" applyFill="1" applyBorder="1" applyAlignment="1">
      <alignment horizontal="left" vertical="center" wrapText="1"/>
    </xf>
    <xf numFmtId="4" fontId="19" fillId="6" borderId="16" xfId="0" applyNumberFormat="1" applyFont="1" applyFill="1" applyBorder="1" applyAlignment="1">
      <alignment horizontal="left" vertical="center" wrapText="1"/>
    </xf>
    <xf numFmtId="3" fontId="0" fillId="6" borderId="16" xfId="0" applyNumberFormat="1" applyFont="1" applyFill="1" applyBorder="1" applyAlignment="1">
      <alignment horizontal="left" wrapText="1"/>
    </xf>
    <xf numFmtId="14" fontId="0" fillId="6" borderId="19" xfId="0" applyNumberFormat="1" applyFont="1" applyFill="1" applyBorder="1" applyAlignment="1">
      <alignment horizontal="left" wrapText="1"/>
    </xf>
    <xf numFmtId="0" fontId="0" fillId="6" borderId="19" xfId="0" applyFont="1" applyFill="1" applyBorder="1" applyAlignment="1">
      <alignment horizontal="left" wrapText="1"/>
    </xf>
    <xf numFmtId="3" fontId="0" fillId="6" borderId="16" xfId="0" applyNumberFormat="1" applyFont="1" applyFill="1" applyBorder="1" applyAlignment="1">
      <alignment horizontal="left" vertical="center" wrapText="1"/>
    </xf>
    <xf numFmtId="4" fontId="0" fillId="6" borderId="16" xfId="0" applyNumberFormat="1" applyFont="1" applyFill="1" applyBorder="1" applyAlignment="1">
      <alignment horizontal="left" vertical="center" wrapText="1"/>
    </xf>
    <xf numFmtId="164" fontId="41" fillId="6" borderId="19" xfId="0" applyNumberFormat="1" applyFont="1" applyFill="1" applyBorder="1" applyAlignment="1">
      <alignment horizontal="right" vertical="center" wrapText="1"/>
    </xf>
    <xf numFmtId="14" fontId="0" fillId="0" borderId="19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14" fontId="2" fillId="6" borderId="19" xfId="0" applyNumberFormat="1" applyFont="1" applyFill="1" applyBorder="1" applyAlignment="1">
      <alignment horizontal="left" vertical="center" wrapText="1"/>
    </xf>
    <xf numFmtId="3" fontId="4" fillId="6" borderId="11" xfId="1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3" fontId="0" fillId="0" borderId="19" xfId="1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wrapText="1"/>
    </xf>
    <xf numFmtId="165" fontId="0" fillId="6" borderId="19" xfId="40" applyNumberFormat="1" applyFont="1" applyFill="1" applyBorder="1" applyAlignment="1">
      <alignment horizontal="left" vertical="center" wrapText="1"/>
    </xf>
    <xf numFmtId="4" fontId="0" fillId="6" borderId="19" xfId="0" applyNumberFormat="1" applyFont="1" applyFill="1" applyBorder="1" applyAlignment="1">
      <alignment horizontal="left" vertical="center" wrapText="1"/>
    </xf>
    <xf numFmtId="164" fontId="4" fillId="6" borderId="3" xfId="2" applyFont="1" applyFill="1" applyBorder="1" applyAlignment="1">
      <alignment horizontal="right" wrapText="1"/>
    </xf>
    <xf numFmtId="165" fontId="0" fillId="0" borderId="19" xfId="1" applyNumberFormat="1" applyFont="1" applyFill="1" applyBorder="1" applyAlignment="1">
      <alignment horizontal="left" wrapText="1"/>
    </xf>
    <xf numFmtId="165" fontId="4" fillId="0" borderId="16" xfId="4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left" wrapText="1"/>
    </xf>
    <xf numFmtId="4" fontId="9" fillId="0" borderId="19" xfId="0" applyNumberFormat="1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3" fontId="0" fillId="0" borderId="3" xfId="0" applyNumberFormat="1" applyBorder="1" applyAlignment="1">
      <alignment horizontal="left" vertical="center"/>
    </xf>
    <xf numFmtId="164" fontId="19" fillId="6" borderId="19" xfId="2" applyFont="1" applyFill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18" fillId="0" borderId="19" xfId="2" applyNumberFormat="1" applyFont="1" applyBorder="1" applyAlignment="1">
      <alignment horizontal="center" vertical="center"/>
    </xf>
    <xf numFmtId="164" fontId="19" fillId="6" borderId="19" xfId="2" applyFont="1" applyFill="1" applyBorder="1" applyAlignment="1">
      <alignment horizontal="right" wrapText="1"/>
    </xf>
    <xf numFmtId="164" fontId="19" fillId="6" borderId="16" xfId="2" applyFont="1" applyFill="1" applyBorder="1" applyAlignment="1">
      <alignment horizontal="right" vertical="center" wrapText="1"/>
    </xf>
    <xf numFmtId="165" fontId="0" fillId="6" borderId="16" xfId="40" applyNumberFormat="1" applyFont="1" applyFill="1" applyBorder="1" applyAlignment="1">
      <alignment horizontal="left" vertical="center" wrapText="1"/>
    </xf>
    <xf numFmtId="0" fontId="19" fillId="6" borderId="19" xfId="0" applyFont="1" applyFill="1" applyBorder="1" applyAlignment="1">
      <alignment horizontal="left" vertical="center"/>
    </xf>
    <xf numFmtId="14" fontId="41" fillId="13" borderId="19" xfId="0" applyNumberFormat="1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 vertical="center"/>
    </xf>
    <xf numFmtId="164" fontId="19" fillId="6" borderId="3" xfId="2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/>
    </xf>
    <xf numFmtId="164" fontId="41" fillId="13" borderId="19" xfId="2" applyFont="1" applyFill="1" applyBorder="1" applyAlignment="1">
      <alignment horizontal="right" vertical="center" wrapText="1"/>
    </xf>
    <xf numFmtId="164" fontId="19" fillId="6" borderId="5" xfId="2" applyFont="1" applyFill="1" applyBorder="1" applyAlignment="1">
      <alignment horizontal="right" vertical="center" wrapText="1"/>
    </xf>
    <xf numFmtId="164" fontId="19" fillId="6" borderId="16" xfId="2" applyFont="1" applyFill="1" applyBorder="1" applyAlignment="1">
      <alignment horizontal="right" wrapText="1"/>
    </xf>
    <xf numFmtId="0" fontId="0" fillId="0" borderId="0" xfId="0" applyAlignment="1">
      <alignment horizontal="left"/>
    </xf>
    <xf numFmtId="164" fontId="4" fillId="6" borderId="5" xfId="2" applyFont="1" applyFill="1" applyBorder="1" applyAlignment="1">
      <alignment horizontal="right" wrapText="1"/>
    </xf>
    <xf numFmtId="165" fontId="4" fillId="0" borderId="19" xfId="40" applyNumberFormat="1" applyFont="1" applyBorder="1" applyAlignment="1">
      <alignment horizontal="right"/>
    </xf>
    <xf numFmtId="165" fontId="41" fillId="0" borderId="19" xfId="0" applyNumberFormat="1" applyFont="1" applyBorder="1" applyAlignment="1">
      <alignment horizontal="right" wrapText="1"/>
    </xf>
    <xf numFmtId="165" fontId="41" fillId="0" borderId="19" xfId="0" applyNumberFormat="1" applyFont="1" applyFill="1" applyBorder="1" applyAlignment="1">
      <alignment horizontal="right"/>
    </xf>
    <xf numFmtId="40" fontId="0" fillId="0" borderId="19" xfId="0" applyNumberFormat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right"/>
    </xf>
    <xf numFmtId="164" fontId="2" fillId="6" borderId="19" xfId="2" applyFont="1" applyFill="1" applyBorder="1" applyAlignment="1">
      <alignment horizontal="right" wrapText="1"/>
    </xf>
    <xf numFmtId="0" fontId="1" fillId="6" borderId="19" xfId="0" applyFont="1" applyFill="1" applyBorder="1" applyAlignment="1">
      <alignment horizontal="left" vertical="center" wrapText="1"/>
    </xf>
    <xf numFmtId="164" fontId="2" fillId="6" borderId="19" xfId="2" applyFont="1" applyFill="1" applyBorder="1" applyAlignment="1">
      <alignment horizontal="right" vertical="center" wrapText="1"/>
    </xf>
    <xf numFmtId="164" fontId="2" fillId="6" borderId="16" xfId="2" applyFont="1" applyFill="1" applyBorder="1" applyAlignment="1">
      <alignment horizontal="right" wrapText="1"/>
    </xf>
    <xf numFmtId="164" fontId="2" fillId="6" borderId="16" xfId="2" applyFont="1" applyFill="1" applyBorder="1" applyAlignment="1">
      <alignment horizontal="right" vertical="center" wrapText="1"/>
    </xf>
    <xf numFmtId="0" fontId="1" fillId="6" borderId="19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vertical="center" wrapText="1"/>
    </xf>
    <xf numFmtId="164" fontId="43" fillId="6" borderId="19" xfId="2" applyFont="1" applyFill="1" applyBorder="1" applyAlignment="1">
      <alignment horizontal="right" vertical="center" wrapText="1"/>
    </xf>
    <xf numFmtId="14" fontId="2" fillId="6" borderId="19" xfId="0" applyNumberFormat="1" applyFont="1" applyFill="1" applyBorder="1" applyAlignment="1">
      <alignment horizontal="left" wrapText="1"/>
    </xf>
    <xf numFmtId="164" fontId="2" fillId="6" borderId="3" xfId="2" applyFont="1" applyFill="1" applyBorder="1" applyAlignment="1">
      <alignment horizontal="righ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vertical="center" wrapText="1"/>
    </xf>
    <xf numFmtId="3" fontId="0" fillId="6" borderId="19" xfId="0" applyNumberFormat="1" applyFont="1" applyFill="1" applyBorder="1" applyAlignment="1">
      <alignment horizontal="left" wrapText="1"/>
    </xf>
    <xf numFmtId="164" fontId="43" fillId="6" borderId="16" xfId="2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left" vertical="center"/>
    </xf>
    <xf numFmtId="3" fontId="4" fillId="6" borderId="19" xfId="1" applyNumberFormat="1" applyFont="1" applyFill="1" applyBorder="1" applyAlignment="1">
      <alignment horizontal="left" vertical="center" wrapText="1"/>
    </xf>
    <xf numFmtId="3" fontId="0" fillId="6" borderId="19" xfId="1" applyNumberFormat="1" applyFont="1" applyFill="1" applyBorder="1" applyAlignment="1">
      <alignment horizontal="left" wrapText="1"/>
    </xf>
    <xf numFmtId="0" fontId="0" fillId="6" borderId="19" xfId="0" applyFont="1" applyFill="1" applyBorder="1" applyAlignment="1">
      <alignment horizontal="left"/>
    </xf>
    <xf numFmtId="3" fontId="41" fillId="13" borderId="11" xfId="1" applyNumberFormat="1" applyFont="1" applyFill="1" applyBorder="1" applyAlignment="1">
      <alignment horizontal="left" wrapText="1"/>
    </xf>
    <xf numFmtId="164" fontId="0" fillId="0" borderId="3" xfId="2" applyFont="1" applyBorder="1" applyAlignment="1">
      <alignment horizontal="right" vertical="center" wrapText="1"/>
    </xf>
    <xf numFmtId="164" fontId="4" fillId="0" borderId="19" xfId="2" applyFont="1" applyBorder="1" applyAlignment="1">
      <alignment horizontal="right" vertical="center" wrapText="1"/>
    </xf>
    <xf numFmtId="3" fontId="9" fillId="0" borderId="29" xfId="1" applyNumberFormat="1" applyFont="1" applyBorder="1" applyAlignment="1">
      <alignment horizontal="left" vertical="center" wrapText="1"/>
    </xf>
    <xf numFmtId="14" fontId="0" fillId="6" borderId="19" xfId="0" applyNumberFormat="1" applyFont="1" applyFill="1" applyBorder="1" applyAlignment="1">
      <alignment horizontal="right" vertical="center"/>
    </xf>
    <xf numFmtId="3" fontId="4" fillId="6" borderId="11" xfId="1" applyNumberFormat="1" applyFont="1" applyFill="1" applyBorder="1" applyAlignment="1">
      <alignment horizontal="right" vertical="center" wrapText="1"/>
    </xf>
    <xf numFmtId="0" fontId="0" fillId="6" borderId="19" xfId="0" applyFont="1" applyFill="1" applyBorder="1" applyAlignment="1">
      <alignment horizontal="right" vertical="center" wrapText="1"/>
    </xf>
    <xf numFmtId="165" fontId="4" fillId="6" borderId="9" xfId="4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4" fontId="33" fillId="6" borderId="19" xfId="0" applyNumberFormat="1" applyFont="1" applyFill="1" applyBorder="1" applyAlignment="1">
      <alignment horizontal="left" vertical="center" wrapText="1"/>
    </xf>
    <xf numFmtId="164" fontId="14" fillId="6" borderId="19" xfId="2" applyFont="1" applyFill="1" applyBorder="1" applyAlignment="1">
      <alignment horizontal="right" vertical="center" wrapText="1"/>
    </xf>
    <xf numFmtId="0" fontId="14" fillId="6" borderId="19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64" fontId="2" fillId="6" borderId="3" xfId="2" applyFont="1" applyFill="1" applyBorder="1" applyAlignment="1">
      <alignment horizontal="right" wrapText="1"/>
    </xf>
    <xf numFmtId="165" fontId="0" fillId="6" borderId="5" xfId="40" applyNumberFormat="1" applyFont="1" applyFill="1" applyBorder="1" applyAlignment="1">
      <alignment horizontal="left" vertical="center" wrapText="1"/>
    </xf>
    <xf numFmtId="165" fontId="4" fillId="6" borderId="5" xfId="40" applyNumberFormat="1" applyFont="1" applyFill="1" applyBorder="1" applyAlignment="1">
      <alignment horizontal="left" vertical="center" wrapText="1"/>
    </xf>
    <xf numFmtId="3" fontId="0" fillId="6" borderId="5" xfId="1" applyNumberFormat="1" applyFont="1" applyFill="1" applyBorder="1" applyAlignment="1">
      <alignment horizontal="left" vertical="center" wrapText="1"/>
    </xf>
    <xf numFmtId="3" fontId="4" fillId="6" borderId="5" xfId="1" applyNumberFormat="1" applyFont="1" applyFill="1" applyBorder="1" applyAlignment="1">
      <alignment horizontal="left" vertical="center" wrapText="1"/>
    </xf>
    <xf numFmtId="3" fontId="0" fillId="6" borderId="5" xfId="0" applyNumberFormat="1" applyFont="1" applyFill="1" applyBorder="1" applyAlignment="1">
      <alignment horizontal="left" vertical="center" wrapText="1"/>
    </xf>
    <xf numFmtId="4" fontId="0" fillId="6" borderId="31" xfId="0" applyNumberFormat="1" applyFont="1" applyFill="1" applyBorder="1" applyAlignment="1">
      <alignment horizontal="left" vertical="center" wrapText="1"/>
    </xf>
    <xf numFmtId="14" fontId="9" fillId="0" borderId="18" xfId="1" applyNumberFormat="1" applyFont="1" applyBorder="1" applyAlignment="1">
      <alignment horizontal="left" vertical="center" wrapText="1"/>
    </xf>
    <xf numFmtId="3" fontId="9" fillId="0" borderId="15" xfId="1" applyNumberFormat="1" applyFont="1" applyBorder="1" applyAlignment="1">
      <alignment horizontal="left" vertical="center" wrapText="1"/>
    </xf>
    <xf numFmtId="165" fontId="9" fillId="0" borderId="15" xfId="1" applyNumberFormat="1" applyFont="1" applyBorder="1" applyAlignment="1">
      <alignment horizontal="left" vertical="center" wrapText="1"/>
    </xf>
    <xf numFmtId="164" fontId="9" fillId="0" borderId="15" xfId="2" applyFont="1" applyBorder="1" applyAlignment="1">
      <alignment horizontal="right" vertical="center"/>
    </xf>
    <xf numFmtId="164" fontId="9" fillId="0" borderId="15" xfId="2" applyFont="1" applyBorder="1" applyAlignment="1">
      <alignment horizontal="right" wrapText="1"/>
    </xf>
    <xf numFmtId="165" fontId="9" fillId="0" borderId="15" xfId="40" applyNumberFormat="1" applyFont="1" applyBorder="1" applyAlignment="1">
      <alignment horizontal="left" vertical="center" wrapText="1"/>
    </xf>
    <xf numFmtId="165" fontId="9" fillId="0" borderId="30" xfId="40" applyNumberFormat="1" applyFont="1" applyBorder="1" applyAlignment="1">
      <alignment horizontal="left" vertical="center" wrapText="1"/>
    </xf>
    <xf numFmtId="3" fontId="9" fillId="0" borderId="32" xfId="1" applyNumberFormat="1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horizontal="left" vertical="center" wrapText="1"/>
    </xf>
    <xf numFmtId="165" fontId="4" fillId="6" borderId="16" xfId="40" applyNumberFormat="1" applyFont="1" applyFill="1" applyBorder="1" applyAlignment="1">
      <alignment horizontal="left" vertical="center" wrapText="1"/>
    </xf>
    <xf numFmtId="14" fontId="0" fillId="6" borderId="19" xfId="0" applyNumberFormat="1" applyFont="1" applyFill="1" applyBorder="1" applyAlignment="1">
      <alignment horizontal="left"/>
    </xf>
    <xf numFmtId="14" fontId="9" fillId="0" borderId="19" xfId="1" applyNumberFormat="1" applyFont="1" applyFill="1" applyBorder="1" applyAlignment="1">
      <alignment horizontal="left" wrapText="1"/>
    </xf>
    <xf numFmtId="3" fontId="9" fillId="0" borderId="19" xfId="1" applyNumberFormat="1" applyFont="1" applyFill="1" applyBorder="1" applyAlignment="1">
      <alignment horizontal="left" wrapText="1"/>
    </xf>
    <xf numFmtId="165" fontId="9" fillId="0" borderId="19" xfId="1" applyNumberFormat="1" applyFont="1" applyFill="1" applyBorder="1" applyAlignment="1">
      <alignment horizontal="left" wrapText="1"/>
    </xf>
    <xf numFmtId="165" fontId="9" fillId="0" borderId="16" xfId="1" applyNumberFormat="1" applyFont="1" applyFill="1" applyBorder="1" applyAlignment="1">
      <alignment horizontal="right"/>
    </xf>
    <xf numFmtId="4" fontId="9" fillId="0" borderId="16" xfId="1" applyNumberFormat="1" applyFont="1" applyFill="1" applyBorder="1" applyAlignment="1">
      <alignment horizontal="right"/>
    </xf>
    <xf numFmtId="165" fontId="9" fillId="0" borderId="16" xfId="40" applyNumberFormat="1" applyFont="1" applyBorder="1" applyAlignment="1">
      <alignment horizontal="right"/>
    </xf>
    <xf numFmtId="165" fontId="9" fillId="0" borderId="19" xfId="40" applyNumberFormat="1" applyFont="1" applyBorder="1" applyAlignment="1">
      <alignment horizontal="left" wrapText="1"/>
    </xf>
    <xf numFmtId="3" fontId="9" fillId="0" borderId="19" xfId="1" applyNumberFormat="1" applyFont="1" applyBorder="1" applyAlignment="1">
      <alignment horizontal="left" wrapText="1"/>
    </xf>
    <xf numFmtId="164" fontId="4" fillId="6" borderId="6" xfId="2" applyFont="1" applyFill="1" applyBorder="1" applyAlignment="1">
      <alignment horizontal="right" vertical="center" wrapText="1"/>
    </xf>
    <xf numFmtId="43" fontId="0" fillId="6" borderId="13" xfId="0" applyNumberFormat="1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164" fontId="4" fillId="0" borderId="16" xfId="2" applyFont="1" applyFill="1" applyBorder="1" applyAlignment="1">
      <alignment horizontal="right" vertical="center" wrapText="1"/>
    </xf>
    <xf numFmtId="165" fontId="0" fillId="6" borderId="19" xfId="40" applyNumberFormat="1" applyFont="1" applyFill="1" applyBorder="1" applyAlignment="1">
      <alignment horizontal="left" wrapText="1"/>
    </xf>
    <xf numFmtId="3" fontId="4" fillId="6" borderId="19" xfId="1" applyNumberFormat="1" applyFont="1" applyFill="1" applyBorder="1" applyAlignment="1">
      <alignment horizontal="left" wrapText="1"/>
    </xf>
    <xf numFmtId="164" fontId="41" fillId="6" borderId="16" xfId="2" applyFont="1" applyFill="1" applyBorder="1" applyAlignment="1">
      <alignment horizontal="right" vertical="center" wrapText="1"/>
    </xf>
    <xf numFmtId="3" fontId="4" fillId="6" borderId="16" xfId="1" applyNumberFormat="1" applyFont="1" applyFill="1" applyBorder="1" applyAlignment="1">
      <alignment horizontal="left" vertical="center" wrapText="1"/>
    </xf>
    <xf numFmtId="14" fontId="9" fillId="0" borderId="33" xfId="1" applyNumberFormat="1" applyFont="1" applyBorder="1" applyAlignment="1">
      <alignment horizontal="left" vertical="center" wrapText="1"/>
    </xf>
    <xf numFmtId="3" fontId="9" fillId="0" borderId="17" xfId="1" applyNumberFormat="1" applyFont="1" applyBorder="1" applyAlignment="1">
      <alignment horizontal="left" vertical="center" wrapText="1"/>
    </xf>
    <xf numFmtId="3" fontId="9" fillId="0" borderId="16" xfId="1" applyNumberFormat="1" applyFont="1" applyBorder="1" applyAlignment="1">
      <alignment horizontal="left" vertical="center" wrapText="1"/>
    </xf>
    <xf numFmtId="165" fontId="9" fillId="0" borderId="16" xfId="1" applyNumberFormat="1" applyFont="1" applyBorder="1" applyAlignment="1">
      <alignment horizontal="left" vertical="center" wrapText="1"/>
    </xf>
    <xf numFmtId="164" fontId="9" fillId="0" borderId="16" xfId="2" applyFont="1" applyBorder="1" applyAlignment="1">
      <alignment horizontal="right" vertical="center" wrapText="1"/>
    </xf>
    <xf numFmtId="165" fontId="9" fillId="0" borderId="16" xfId="40" applyNumberFormat="1" applyFont="1" applyBorder="1" applyAlignment="1">
      <alignment horizontal="left" vertical="center" wrapText="1"/>
    </xf>
    <xf numFmtId="3" fontId="9" fillId="0" borderId="16" xfId="1" applyNumberFormat="1" applyFont="1" applyFill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left" vertical="center" wrapText="1"/>
    </xf>
    <xf numFmtId="165" fontId="4" fillId="6" borderId="9" xfId="40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wrapText="1"/>
    </xf>
    <xf numFmtId="0" fontId="0" fillId="6" borderId="19" xfId="0" applyFont="1" applyFill="1" applyBorder="1" applyAlignment="1">
      <alignment horizontal="left" vertical="top" wrapText="1"/>
    </xf>
    <xf numFmtId="3" fontId="41" fillId="6" borderId="16" xfId="1" applyNumberFormat="1" applyFont="1" applyFill="1" applyBorder="1" applyAlignment="1">
      <alignment horizontal="left" vertical="center" wrapText="1"/>
    </xf>
    <xf numFmtId="165" fontId="41" fillId="6" borderId="16" xfId="1" applyNumberFormat="1" applyFont="1" applyFill="1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left" vertical="center" wrapText="1"/>
    </xf>
    <xf numFmtId="165" fontId="0" fillId="6" borderId="9" xfId="40" applyNumberFormat="1" applyFont="1" applyFill="1" applyBorder="1" applyAlignment="1">
      <alignment horizontal="left" wrapText="1"/>
    </xf>
    <xf numFmtId="164" fontId="0" fillId="0" borderId="16" xfId="2" applyFont="1" applyBorder="1" applyAlignment="1">
      <alignment horizontal="right" vertical="center" wrapText="1"/>
    </xf>
    <xf numFmtId="0" fontId="0" fillId="6" borderId="6" xfId="0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9" fillId="6" borderId="16" xfId="2" applyFont="1" applyFill="1" applyBorder="1" applyAlignment="1">
      <alignment horizontal="right" vertical="center" wrapText="1"/>
    </xf>
    <xf numFmtId="165" fontId="0" fillId="0" borderId="0" xfId="0" applyNumberFormat="1"/>
    <xf numFmtId="4" fontId="18" fillId="0" borderId="0" xfId="0" applyNumberFormat="1" applyFont="1" applyBorder="1" applyAlignment="1">
      <alignment horizontal="center" vertical="center"/>
    </xf>
    <xf numFmtId="0" fontId="48" fillId="14" borderId="20" xfId="0" applyFont="1" applyFill="1" applyBorder="1"/>
    <xf numFmtId="165" fontId="48" fillId="14" borderId="21" xfId="0" applyNumberFormat="1" applyFont="1" applyFill="1" applyBorder="1"/>
    <xf numFmtId="0" fontId="49" fillId="8" borderId="22" xfId="0" applyFont="1" applyFill="1" applyBorder="1"/>
    <xf numFmtId="0" fontId="49" fillId="14" borderId="23" xfId="0" applyFont="1" applyFill="1" applyBorder="1" applyAlignment="1">
      <alignment wrapText="1"/>
    </xf>
    <xf numFmtId="165" fontId="48" fillId="14" borderId="19" xfId="0" applyNumberFormat="1" applyFont="1" applyFill="1" applyBorder="1" applyAlignment="1">
      <alignment wrapText="1"/>
    </xf>
    <xf numFmtId="0" fontId="49" fillId="8" borderId="14" xfId="0" applyFont="1" applyFill="1" applyBorder="1" applyAlignment="1">
      <alignment wrapText="1"/>
    </xf>
    <xf numFmtId="0" fontId="48" fillId="15" borderId="24" xfId="0" applyFont="1" applyFill="1" applyBorder="1" applyAlignment="1">
      <alignment wrapText="1"/>
    </xf>
    <xf numFmtId="165" fontId="48" fillId="15" borderId="25" xfId="0" applyNumberFormat="1" applyFont="1" applyFill="1" applyBorder="1"/>
    <xf numFmtId="165" fontId="49" fillId="8" borderId="26" xfId="0" applyNumberFormat="1" applyFont="1" applyFill="1" applyBorder="1"/>
    <xf numFmtId="14" fontId="25" fillId="4" borderId="19" xfId="1" applyNumberFormat="1" applyFont="1" applyFill="1" applyBorder="1" applyAlignment="1">
      <alignment horizontal="center" vertical="center"/>
    </xf>
    <xf numFmtId="165" fontId="25" fillId="4" borderId="19" xfId="1" applyNumberFormat="1" applyFont="1" applyFill="1" applyBorder="1" applyAlignment="1">
      <alignment horizontal="center" vertical="center" wrapText="1"/>
    </xf>
    <xf numFmtId="165" fontId="25" fillId="4" borderId="19" xfId="1" applyNumberFormat="1" applyFont="1" applyFill="1" applyBorder="1" applyAlignment="1">
      <alignment horizontal="center" vertical="center"/>
    </xf>
    <xf numFmtId="165" fontId="25" fillId="5" borderId="19" xfId="1" applyNumberFormat="1" applyFont="1" applyFill="1" applyBorder="1" applyAlignment="1">
      <alignment horizontal="center" vertical="center" wrapText="1"/>
    </xf>
    <xf numFmtId="165" fontId="25" fillId="4" borderId="6" xfId="1" applyNumberFormat="1" applyFont="1" applyFill="1" applyBorder="1" applyAlignment="1">
      <alignment horizontal="center" vertical="center" wrapText="1"/>
    </xf>
    <xf numFmtId="165" fontId="50" fillId="8" borderId="19" xfId="1" applyNumberFormat="1" applyFont="1" applyFill="1" applyBorder="1" applyAlignment="1">
      <alignment horizontal="center" vertical="center"/>
    </xf>
    <xf numFmtId="165" fontId="18" fillId="0" borderId="19" xfId="2" applyNumberFormat="1" applyFont="1" applyBorder="1"/>
    <xf numFmtId="165" fontId="27" fillId="0" borderId="19" xfId="0" applyNumberFormat="1" applyFont="1" applyBorder="1" applyAlignment="1">
      <alignment vertical="top" wrapText="1"/>
    </xf>
    <xf numFmtId="165" fontId="51" fillId="0" borderId="19" xfId="2" applyNumberFormat="1" applyFont="1" applyBorder="1"/>
    <xf numFmtId="165" fontId="51" fillId="0" borderId="6" xfId="2" applyNumberFormat="1" applyFont="1" applyBorder="1"/>
    <xf numFmtId="165" fontId="50" fillId="8" borderId="19" xfId="2" applyNumberFormat="1" applyFont="1" applyFill="1" applyBorder="1"/>
    <xf numFmtId="14" fontId="25" fillId="0" borderId="19" xfId="0" applyNumberFormat="1" applyFont="1" applyBorder="1"/>
    <xf numFmtId="165" fontId="25" fillId="0" borderId="19" xfId="0" applyNumberFormat="1" applyFont="1" applyBorder="1"/>
    <xf numFmtId="165" fontId="25" fillId="0" borderId="19" xfId="2" applyNumberFormat="1" applyFont="1" applyBorder="1"/>
    <xf numFmtId="165" fontId="26" fillId="0" borderId="19" xfId="0" applyNumberFormat="1" applyFont="1" applyBorder="1" applyAlignment="1">
      <alignment vertical="top" wrapText="1"/>
    </xf>
    <xf numFmtId="165" fontId="25" fillId="0" borderId="6" xfId="2" applyNumberFormat="1" applyFont="1" applyBorder="1"/>
    <xf numFmtId="14" fontId="52" fillId="16" borderId="19" xfId="0" applyNumberFormat="1" applyFont="1" applyFill="1" applyBorder="1"/>
    <xf numFmtId="165" fontId="34" fillId="16" borderId="19" xfId="2" applyNumberFormat="1" applyFont="1" applyFill="1" applyBorder="1"/>
    <xf numFmtId="165" fontId="30" fillId="16" borderId="19" xfId="0" applyNumberFormat="1" applyFont="1" applyFill="1" applyBorder="1"/>
    <xf numFmtId="165" fontId="34" fillId="16" borderId="16" xfId="2" applyNumberFormat="1" applyFont="1" applyFill="1" applyBorder="1"/>
    <xf numFmtId="165" fontId="34" fillId="16" borderId="5" xfId="2" applyNumberFormat="1" applyFont="1" applyFill="1" applyBorder="1"/>
    <xf numFmtId="165" fontId="34" fillId="16" borderId="12" xfId="2" applyNumberFormat="1" applyFont="1" applyFill="1" applyBorder="1"/>
    <xf numFmtId="165" fontId="50" fillId="16" borderId="19" xfId="2" applyNumberFormat="1" applyFont="1" applyFill="1" applyBorder="1"/>
    <xf numFmtId="14" fontId="27" fillId="0" borderId="19" xfId="0" applyNumberFormat="1" applyFont="1" applyBorder="1"/>
    <xf numFmtId="165" fontId="27" fillId="0" borderId="19" xfId="0" applyNumberFormat="1" applyFont="1" applyBorder="1"/>
    <xf numFmtId="165" fontId="18" fillId="0" borderId="19" xfId="2" applyNumberFormat="1" applyFont="1" applyBorder="1" applyAlignment="1">
      <alignment horizontal="center"/>
    </xf>
    <xf numFmtId="165" fontId="28" fillId="0" borderId="19" xfId="2" applyNumberFormat="1" applyFont="1" applyBorder="1"/>
    <xf numFmtId="165" fontId="27" fillId="0" borderId="6" xfId="0" applyNumberFormat="1" applyFont="1" applyBorder="1"/>
    <xf numFmtId="0" fontId="53" fillId="0" borderId="19" xfId="0" applyFont="1" applyBorder="1"/>
    <xf numFmtId="165" fontId="53" fillId="0" borderId="19" xfId="0" applyNumberFormat="1" applyFont="1" applyBorder="1"/>
    <xf numFmtId="165" fontId="53" fillId="0" borderId="19" xfId="2" applyNumberFormat="1" applyFont="1" applyBorder="1"/>
    <xf numFmtId="165" fontId="53" fillId="0" borderId="6" xfId="2" applyNumberFormat="1" applyFont="1" applyBorder="1"/>
    <xf numFmtId="0" fontId="29" fillId="17" borderId="19" xfId="0" applyFont="1" applyFill="1" applyBorder="1"/>
    <xf numFmtId="165" fontId="26" fillId="17" borderId="19" xfId="0" applyNumberFormat="1" applyFont="1" applyFill="1" applyBorder="1"/>
    <xf numFmtId="165" fontId="26" fillId="17" borderId="6" xfId="0" applyNumberFormat="1" applyFont="1" applyFill="1" applyBorder="1"/>
    <xf numFmtId="165" fontId="50" fillId="17" borderId="19" xfId="2" applyNumberFormat="1" applyFont="1" applyFill="1" applyBorder="1"/>
    <xf numFmtId="0" fontId="54" fillId="0" borderId="16" xfId="0" applyFont="1" applyBorder="1"/>
    <xf numFmtId="165" fontId="55" fillId="0" borderId="16" xfId="0" applyNumberFormat="1" applyFont="1" applyBorder="1"/>
    <xf numFmtId="165" fontId="55" fillId="0" borderId="34" xfId="0" applyNumberFormat="1" applyFont="1" applyBorder="1"/>
    <xf numFmtId="165" fontId="56" fillId="8" borderId="19" xfId="2" applyNumberFormat="1" applyFont="1" applyFill="1" applyBorder="1"/>
    <xf numFmtId="0" fontId="29" fillId="0" borderId="16" xfId="0" applyFont="1" applyBorder="1"/>
    <xf numFmtId="165" fontId="26" fillId="0" borderId="16" xfId="0" applyNumberFormat="1" applyFont="1" applyBorder="1"/>
    <xf numFmtId="165" fontId="26" fillId="0" borderId="34" xfId="0" applyNumberFormat="1" applyFont="1" applyBorder="1"/>
    <xf numFmtId="0" fontId="29" fillId="12" borderId="18" xfId="0" applyFont="1" applyFill="1" applyBorder="1"/>
    <xf numFmtId="165" fontId="26" fillId="12" borderId="15" xfId="0" applyNumberFormat="1" applyFont="1" applyFill="1" applyBorder="1"/>
    <xf numFmtId="165" fontId="26" fillId="12" borderId="30" xfId="0" applyNumberFormat="1" applyFont="1" applyFill="1" applyBorder="1"/>
    <xf numFmtId="165" fontId="50" fillId="12" borderId="19" xfId="2" applyNumberFormat="1" applyFont="1" applyFill="1" applyBorder="1"/>
    <xf numFmtId="0" fontId="27" fillId="0" borderId="3" xfId="0" applyFont="1" applyBorder="1"/>
    <xf numFmtId="165" fontId="27" fillId="0" borderId="3" xfId="0" applyNumberFormat="1" applyFont="1" applyBorder="1"/>
    <xf numFmtId="165" fontId="27" fillId="0" borderId="13" xfId="0" applyNumberFormat="1" applyFont="1" applyBorder="1"/>
    <xf numFmtId="0" fontId="29" fillId="0" borderId="19" xfId="0" applyFont="1" applyBorder="1"/>
    <xf numFmtId="165" fontId="29" fillId="0" borderId="19" xfId="0" applyNumberFormat="1" applyFont="1" applyBorder="1"/>
    <xf numFmtId="165" fontId="26" fillId="0" borderId="19" xfId="0" applyNumberFormat="1" applyFont="1" applyBorder="1"/>
    <xf numFmtId="165" fontId="29" fillId="0" borderId="19" xfId="2" applyNumberFormat="1" applyFont="1" applyBorder="1"/>
    <xf numFmtId="165" fontId="29" fillId="0" borderId="6" xfId="2" applyNumberFormat="1" applyFont="1" applyBorder="1"/>
    <xf numFmtId="0" fontId="27" fillId="0" borderId="0" xfId="0" applyFont="1"/>
    <xf numFmtId="165" fontId="27" fillId="0" borderId="0" xfId="0" applyNumberFormat="1" applyFont="1"/>
    <xf numFmtId="0" fontId="30" fillId="0" borderId="0" xfId="0" applyFont="1"/>
    <xf numFmtId="165" fontId="41" fillId="0" borderId="0" xfId="0" applyNumberFormat="1" applyFont="1"/>
    <xf numFmtId="0" fontId="0" fillId="6" borderId="0" xfId="0" applyFill="1"/>
    <xf numFmtId="4" fontId="27" fillId="6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6" fillId="6" borderId="0" xfId="0" applyNumberFormat="1" applyFont="1" applyFill="1" applyBorder="1" applyAlignment="1">
      <alignment horizontal="center" vertical="center"/>
    </xf>
    <xf numFmtId="4" fontId="14" fillId="6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30" fillId="6" borderId="0" xfId="0" applyNumberFormat="1" applyFont="1" applyFill="1" applyBorder="1" applyAlignment="1">
      <alignment horizontal="center" vertical="center"/>
    </xf>
    <xf numFmtId="4" fontId="20" fillId="6" borderId="0" xfId="0" applyNumberFormat="1" applyFont="1" applyFill="1" applyBorder="1" applyAlignment="1">
      <alignment horizontal="center" vertical="center"/>
    </xf>
    <xf numFmtId="0" fontId="49" fillId="6" borderId="0" xfId="0" applyFont="1" applyFill="1" applyBorder="1"/>
    <xf numFmtId="0" fontId="49" fillId="6" borderId="0" xfId="0" applyFont="1" applyFill="1" applyBorder="1" applyAlignment="1">
      <alignment wrapText="1"/>
    </xf>
    <xf numFmtId="165" fontId="49" fillId="6" borderId="0" xfId="0" applyNumberFormat="1" applyFont="1" applyFill="1" applyBorder="1"/>
    <xf numFmtId="165" fontId="48" fillId="14" borderId="35" xfId="0" applyNumberFormat="1" applyFont="1" applyFill="1" applyBorder="1"/>
    <xf numFmtId="0" fontId="30" fillId="0" borderId="19" xfId="0" applyFont="1" applyBorder="1"/>
    <xf numFmtId="0" fontId="49" fillId="8" borderId="19" xfId="0" applyFont="1" applyFill="1" applyBorder="1"/>
    <xf numFmtId="14" fontId="0" fillId="0" borderId="11" xfId="0" applyNumberFormat="1" applyBorder="1" applyAlignment="1">
      <alignment horizontal="left" vertical="center" wrapText="1"/>
    </xf>
    <xf numFmtId="165" fontId="41" fillId="13" borderId="19" xfId="40" applyNumberFormat="1" applyFont="1" applyFill="1" applyBorder="1" applyAlignment="1">
      <alignment horizontal="left" vertical="center" wrapText="1"/>
    </xf>
    <xf numFmtId="165" fontId="9" fillId="0" borderId="16" xfId="40" applyNumberFormat="1" applyFont="1" applyFill="1" applyBorder="1" applyAlignment="1">
      <alignment horizontal="left" wrapText="1"/>
    </xf>
    <xf numFmtId="165" fontId="9" fillId="0" borderId="19" xfId="40" applyNumberFormat="1" applyFont="1" applyFill="1" applyBorder="1" applyAlignment="1">
      <alignment horizontal="left" wrapText="1"/>
    </xf>
    <xf numFmtId="164" fontId="2" fillId="0" borderId="19" xfId="2" applyFont="1" applyBorder="1" applyAlignment="1">
      <alignment horizontal="right" wrapText="1"/>
    </xf>
    <xf numFmtId="165" fontId="0" fillId="6" borderId="19" xfId="1" applyNumberFormat="1" applyFont="1" applyFill="1" applyBorder="1" applyAlignment="1">
      <alignment horizontal="left" wrapText="1"/>
    </xf>
    <xf numFmtId="3" fontId="0" fillId="6" borderId="16" xfId="1" applyNumberFormat="1" applyFont="1" applyFill="1" applyBorder="1" applyAlignment="1">
      <alignment horizontal="left" vertical="center" wrapText="1"/>
    </xf>
    <xf numFmtId="3" fontId="0" fillId="6" borderId="11" xfId="1" applyNumberFormat="1" applyFont="1" applyFill="1" applyBorder="1" applyAlignment="1">
      <alignment horizontal="left" vertical="center" wrapText="1"/>
    </xf>
    <xf numFmtId="165" fontId="0" fillId="6" borderId="16" xfId="40" applyNumberFormat="1" applyFont="1" applyFill="1" applyBorder="1" applyAlignment="1">
      <alignment horizontal="left" wrapText="1"/>
    </xf>
    <xf numFmtId="3" fontId="0" fillId="6" borderId="11" xfId="1" applyNumberFormat="1" applyFont="1" applyFill="1" applyBorder="1" applyAlignment="1">
      <alignment horizontal="left" wrapText="1"/>
    </xf>
    <xf numFmtId="164" fontId="33" fillId="6" borderId="19" xfId="2" applyFont="1" applyFill="1" applyBorder="1" applyAlignment="1">
      <alignment horizontal="right" vertical="center"/>
    </xf>
    <xf numFmtId="0" fontId="0" fillId="6" borderId="19" xfId="0" applyFont="1" applyFill="1" applyBorder="1"/>
    <xf numFmtId="164" fontId="4" fillId="6" borderId="12" xfId="2" applyFont="1" applyFill="1" applyBorder="1" applyAlignment="1">
      <alignment horizontal="right" wrapText="1"/>
    </xf>
    <xf numFmtId="14" fontId="41" fillId="13" borderId="19" xfId="0" applyNumberFormat="1" applyFont="1" applyFill="1" applyBorder="1" applyAlignment="1">
      <alignment horizontal="left" vertical="center"/>
    </xf>
    <xf numFmtId="2" fontId="0" fillId="0" borderId="16" xfId="0" applyNumberFormat="1" applyBorder="1" applyAlignment="1">
      <alignment horizontal="right" vertical="center"/>
    </xf>
    <xf numFmtId="165" fontId="0" fillId="6" borderId="11" xfId="40" applyNumberFormat="1" applyFont="1" applyFill="1" applyBorder="1" applyAlignment="1">
      <alignment horizontal="left" vertical="center" wrapText="1"/>
    </xf>
    <xf numFmtId="164" fontId="41" fillId="6" borderId="19" xfId="2" applyFont="1" applyFill="1" applyBorder="1" applyAlignment="1">
      <alignment horizontal="right" wrapText="1"/>
    </xf>
    <xf numFmtId="0" fontId="0" fillId="0" borderId="19" xfId="0" applyFont="1" applyFill="1" applyBorder="1"/>
    <xf numFmtId="2" fontId="41" fillId="6" borderId="19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4" fillId="6" borderId="19" xfId="2" applyFont="1" applyFill="1" applyBorder="1" applyAlignment="1">
      <alignment horizontal="left" wrapText="1"/>
    </xf>
    <xf numFmtId="3" fontId="0" fillId="0" borderId="19" xfId="0" applyNumberFormat="1" applyFont="1" applyBorder="1" applyAlignment="1">
      <alignment horizontal="left" wrapText="1"/>
    </xf>
    <xf numFmtId="4" fontId="0" fillId="0" borderId="19" xfId="0" applyNumberFormat="1" applyFont="1" applyBorder="1" applyAlignment="1">
      <alignment horizontal="left" wrapText="1"/>
    </xf>
    <xf numFmtId="165" fontId="0" fillId="0" borderId="19" xfId="40" applyNumberFormat="1" applyFont="1" applyBorder="1" applyAlignment="1">
      <alignment horizontal="left" wrapText="1"/>
    </xf>
    <xf numFmtId="3" fontId="0" fillId="0" borderId="19" xfId="1" applyNumberFormat="1" applyFont="1" applyBorder="1" applyAlignment="1">
      <alignment horizontal="left" wrapText="1"/>
    </xf>
    <xf numFmtId="0" fontId="0" fillId="0" borderId="19" xfId="0" applyBorder="1" applyAlignment="1">
      <alignment horizontal="right" vertical="center"/>
    </xf>
    <xf numFmtId="164" fontId="41" fillId="6" borderId="27" xfId="2" applyFont="1" applyFill="1" applyBorder="1" applyAlignment="1">
      <alignment horizontal="right" wrapText="1"/>
    </xf>
    <xf numFmtId="165" fontId="1" fillId="0" borderId="19" xfId="0" applyNumberFormat="1" applyFont="1" applyBorder="1" applyAlignment="1">
      <alignment horizontal="left" vertical="center"/>
    </xf>
    <xf numFmtId="164" fontId="0" fillId="0" borderId="19" xfId="2" applyFont="1" applyBorder="1" applyAlignment="1">
      <alignment horizontal="right" wrapText="1"/>
    </xf>
    <xf numFmtId="40" fontId="14" fillId="0" borderId="0" xfId="0" applyNumberFormat="1" applyFont="1" applyAlignment="1">
      <alignment horizontal="center" vertical="center"/>
    </xf>
    <xf numFmtId="165" fontId="53" fillId="6" borderId="19" xfId="2" applyNumberFormat="1" applyFont="1" applyFill="1" applyBorder="1"/>
    <xf numFmtId="0" fontId="0" fillId="6" borderId="11" xfId="0" applyFont="1" applyFill="1" applyBorder="1" applyAlignment="1">
      <alignment horizontal="left" vertical="top" wrapText="1"/>
    </xf>
    <xf numFmtId="165" fontId="41" fillId="6" borderId="16" xfId="40" applyNumberFormat="1" applyFont="1" applyFill="1" applyBorder="1" applyAlignment="1">
      <alignment horizontal="left" vertical="center" wrapText="1"/>
    </xf>
    <xf numFmtId="0" fontId="41" fillId="6" borderId="19" xfId="0" applyFont="1" applyFill="1" applyBorder="1" applyAlignment="1">
      <alignment horizontal="left"/>
    </xf>
    <xf numFmtId="14" fontId="41" fillId="6" borderId="19" xfId="0" applyNumberFormat="1" applyFont="1" applyFill="1" applyBorder="1" applyAlignment="1">
      <alignment horizontal="left" wrapText="1"/>
    </xf>
    <xf numFmtId="164" fontId="4" fillId="0" borderId="3" xfId="2" applyFont="1" applyFill="1" applyBorder="1" applyAlignment="1">
      <alignment horizontal="right" vertical="center" wrapText="1"/>
    </xf>
    <xf numFmtId="164" fontId="4" fillId="0" borderId="19" xfId="2" applyFont="1" applyFill="1" applyBorder="1" applyAlignment="1">
      <alignment horizontal="right" wrapText="1"/>
    </xf>
    <xf numFmtId="164" fontId="41" fillId="6" borderId="3" xfId="2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164" fontId="57" fillId="6" borderId="16" xfId="2" applyFont="1" applyFill="1" applyBorder="1" applyAlignment="1">
      <alignment horizontal="right" vertical="center" wrapText="1"/>
    </xf>
    <xf numFmtId="164" fontId="4" fillId="0" borderId="6" xfId="2" applyFont="1" applyBorder="1" applyAlignment="1">
      <alignment horizontal="right" vertical="center" wrapText="1"/>
    </xf>
    <xf numFmtId="164" fontId="0" fillId="0" borderId="13" xfId="2" applyFont="1" applyBorder="1" applyAlignment="1">
      <alignment horizontal="right" vertical="center" wrapText="1"/>
    </xf>
    <xf numFmtId="164" fontId="0" fillId="0" borderId="34" xfId="2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164" fontId="4" fillId="0" borderId="19" xfId="2" applyFont="1" applyBorder="1" applyAlignment="1">
      <alignment horizontal="right" wrapText="1"/>
    </xf>
    <xf numFmtId="0" fontId="0" fillId="6" borderId="3" xfId="0" applyFont="1" applyFill="1" applyBorder="1" applyAlignment="1">
      <alignment horizontal="left"/>
    </xf>
    <xf numFmtId="165" fontId="0" fillId="6" borderId="11" xfId="40" applyNumberFormat="1" applyFont="1" applyFill="1" applyBorder="1" applyAlignment="1">
      <alignment horizontal="left" wrapText="1"/>
    </xf>
    <xf numFmtId="0" fontId="0" fillId="6" borderId="16" xfId="0" applyFont="1" applyFill="1" applyBorder="1" applyAlignment="1">
      <alignment horizontal="left"/>
    </xf>
    <xf numFmtId="165" fontId="0" fillId="6" borderId="19" xfId="0" applyNumberFormat="1" applyFont="1" applyFill="1" applyBorder="1" applyAlignment="1">
      <alignment horizontal="right" wrapText="1"/>
    </xf>
    <xf numFmtId="0" fontId="0" fillId="6" borderId="6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164" fontId="0" fillId="0" borderId="6" xfId="2" applyFont="1" applyBorder="1" applyAlignment="1">
      <alignment horizontal="right" wrapText="1"/>
    </xf>
    <xf numFmtId="164" fontId="0" fillId="0" borderId="0" xfId="2" applyFont="1" applyAlignment="1">
      <alignment horizontal="right" wrapText="1"/>
    </xf>
    <xf numFmtId="0" fontId="1" fillId="0" borderId="16" xfId="0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right" wrapText="1"/>
    </xf>
    <xf numFmtId="164" fontId="0" fillId="0" borderId="16" xfId="2" applyFont="1" applyBorder="1" applyAlignment="1">
      <alignment horizontal="right" wrapText="1"/>
    </xf>
    <xf numFmtId="2" fontId="0" fillId="6" borderId="16" xfId="0" applyNumberFormat="1" applyFont="1" applyFill="1" applyBorder="1" applyAlignment="1">
      <alignment horizontal="right" vertical="center"/>
    </xf>
    <xf numFmtId="4" fontId="14" fillId="0" borderId="19" xfId="0" applyNumberFormat="1" applyFont="1" applyBorder="1" applyAlignment="1">
      <alignment horizontal="center" vertical="center"/>
    </xf>
    <xf numFmtId="164" fontId="0" fillId="6" borderId="19" xfId="2" applyFont="1" applyFill="1" applyBorder="1" applyAlignment="1">
      <alignment horizontal="right" wrapText="1"/>
    </xf>
    <xf numFmtId="164" fontId="19" fillId="6" borderId="3" xfId="2" applyFont="1" applyFill="1" applyBorder="1" applyAlignment="1">
      <alignment horizontal="right" wrapText="1"/>
    </xf>
    <xf numFmtId="164" fontId="41" fillId="6" borderId="18" xfId="2" applyFont="1" applyFill="1" applyBorder="1" applyAlignment="1">
      <alignment horizontal="right" wrapText="1"/>
    </xf>
    <xf numFmtId="164" fontId="41" fillId="6" borderId="15" xfId="2" applyFont="1" applyFill="1" applyBorder="1" applyAlignment="1">
      <alignment horizontal="right" wrapText="1"/>
    </xf>
    <xf numFmtId="164" fontId="0" fillId="6" borderId="16" xfId="2" applyFont="1" applyFill="1" applyBorder="1" applyAlignment="1">
      <alignment horizontal="right" vertical="center" wrapText="1"/>
    </xf>
    <xf numFmtId="164" fontId="0" fillId="6" borderId="3" xfId="2" applyFont="1" applyFill="1" applyBorder="1" applyAlignment="1">
      <alignment horizontal="right" vertical="center" wrapText="1"/>
    </xf>
    <xf numFmtId="2" fontId="0" fillId="6" borderId="3" xfId="0" applyNumberFormat="1" applyFont="1" applyFill="1" applyBorder="1" applyAlignment="1">
      <alignment horizontal="right" vertical="center" wrapText="1"/>
    </xf>
    <xf numFmtId="2" fontId="0" fillId="6" borderId="16" xfId="0" applyNumberFormat="1" applyFont="1" applyFill="1" applyBorder="1" applyAlignment="1">
      <alignment horizontal="right" vertical="center" wrapText="1"/>
    </xf>
    <xf numFmtId="0" fontId="0" fillId="6" borderId="34" xfId="0" applyFont="1" applyFill="1" applyBorder="1" applyAlignment="1">
      <alignment horizontal="left" vertical="center"/>
    </xf>
    <xf numFmtId="165" fontId="41" fillId="13" borderId="16" xfId="0" applyNumberFormat="1" applyFont="1" applyFill="1" applyBorder="1" applyAlignment="1">
      <alignment horizontal="right" wrapText="1"/>
    </xf>
    <xf numFmtId="164" fontId="41" fillId="6" borderId="18" xfId="2" applyFont="1" applyFill="1" applyBorder="1" applyAlignment="1">
      <alignment horizontal="right" vertical="center" wrapText="1"/>
    </xf>
    <xf numFmtId="164" fontId="41" fillId="6" borderId="15" xfId="2" applyFont="1" applyFill="1" applyBorder="1" applyAlignment="1">
      <alignment horizontal="right" vertical="center" wrapText="1"/>
    </xf>
    <xf numFmtId="14" fontId="33" fillId="10" borderId="3" xfId="0" applyNumberFormat="1" applyFont="1" applyFill="1" applyBorder="1" applyAlignment="1">
      <alignment horizontal="left" wrapText="1"/>
    </xf>
    <xf numFmtId="3" fontId="33" fillId="10" borderId="2" xfId="0" applyNumberFormat="1" applyFont="1" applyFill="1" applyBorder="1" applyAlignment="1">
      <alignment horizontal="left" wrapText="1"/>
    </xf>
    <xf numFmtId="165" fontId="33" fillId="10" borderId="2" xfId="0" applyNumberFormat="1" applyFont="1" applyFill="1" applyBorder="1" applyAlignment="1">
      <alignment horizontal="left" wrapText="1"/>
    </xf>
    <xf numFmtId="4" fontId="33" fillId="10" borderId="2" xfId="0" applyNumberFormat="1" applyFont="1" applyFill="1" applyBorder="1" applyAlignment="1">
      <alignment horizontal="left" wrapText="1"/>
    </xf>
    <xf numFmtId="165" fontId="33" fillId="10" borderId="2" xfId="0" applyNumberFormat="1" applyFont="1" applyFill="1" applyBorder="1" applyAlignment="1">
      <alignment horizontal="right" wrapText="1"/>
    </xf>
    <xf numFmtId="4" fontId="33" fillId="10" borderId="2" xfId="0" applyNumberFormat="1" applyFont="1" applyFill="1" applyBorder="1" applyAlignment="1">
      <alignment horizontal="right" wrapText="1"/>
    </xf>
    <xf numFmtId="164" fontId="41" fillId="6" borderId="27" xfId="2" applyFont="1" applyFill="1" applyBorder="1" applyAlignment="1">
      <alignment horizontal="right" vertical="center" wrapText="1"/>
    </xf>
    <xf numFmtId="164" fontId="0" fillId="0" borderId="3" xfId="2" applyFont="1" applyBorder="1" applyAlignment="1">
      <alignment horizontal="right" wrapText="1"/>
    </xf>
    <xf numFmtId="2" fontId="41" fillId="13" borderId="1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0" xfId="0" applyBorder="1"/>
    <xf numFmtId="0" fontId="41" fillId="14" borderId="0" xfId="0" applyFont="1" applyFill="1"/>
    <xf numFmtId="17" fontId="45" fillId="11" borderId="5" xfId="0" applyNumberFormat="1" applyFont="1" applyFill="1" applyBorder="1"/>
    <xf numFmtId="0" fontId="41" fillId="20" borderId="10" xfId="0" applyFont="1" applyFill="1" applyBorder="1"/>
    <xf numFmtId="3" fontId="59" fillId="20" borderId="16" xfId="0" applyNumberFormat="1" applyFont="1" applyFill="1" applyBorder="1"/>
    <xf numFmtId="3" fontId="45" fillId="20" borderId="16" xfId="0" applyNumberFormat="1" applyFont="1" applyFill="1" applyBorder="1"/>
    <xf numFmtId="3" fontId="41" fillId="20" borderId="16" xfId="0" applyNumberFormat="1" applyFont="1" applyFill="1" applyBorder="1"/>
    <xf numFmtId="167" fontId="45" fillId="20" borderId="16" xfId="2" applyNumberFormat="1" applyFont="1" applyFill="1" applyBorder="1" applyAlignment="1">
      <alignment horizontal="center" vertical="center"/>
    </xf>
    <xf numFmtId="0" fontId="45" fillId="21" borderId="0" xfId="0" applyFont="1" applyFill="1"/>
    <xf numFmtId="3" fontId="19" fillId="21" borderId="5" xfId="0" applyNumberFormat="1" applyFont="1" applyFill="1" applyBorder="1"/>
    <xf numFmtId="0" fontId="41" fillId="12" borderId="4" xfId="0" applyFont="1" applyFill="1" applyBorder="1"/>
    <xf numFmtId="3" fontId="60" fillId="12" borderId="3" xfId="0" applyNumberFormat="1" applyFont="1" applyFill="1" applyBorder="1"/>
    <xf numFmtId="3" fontId="19" fillId="12" borderId="3" xfId="0" applyNumberFormat="1" applyFont="1" applyFill="1" applyBorder="1"/>
    <xf numFmtId="3" fontId="45" fillId="12" borderId="3" xfId="0" applyNumberFormat="1" applyFont="1" applyFill="1" applyBorder="1"/>
    <xf numFmtId="0" fontId="41" fillId="20" borderId="0" xfId="0" applyFont="1" applyFill="1"/>
    <xf numFmtId="3" fontId="45" fillId="20" borderId="5" xfId="0" applyNumberFormat="1" applyFont="1" applyFill="1" applyBorder="1"/>
    <xf numFmtId="3" fontId="41" fillId="20" borderId="5" xfId="0" applyNumberFormat="1" applyFont="1" applyFill="1" applyBorder="1"/>
    <xf numFmtId="0" fontId="0" fillId="0" borderId="34" xfId="0" applyBorder="1"/>
    <xf numFmtId="0" fontId="41" fillId="14" borderId="12" xfId="0" applyFont="1" applyFill="1" applyBorder="1"/>
    <xf numFmtId="0" fontId="41" fillId="14" borderId="34" xfId="0" applyFont="1" applyFill="1" applyBorder="1"/>
    <xf numFmtId="0" fontId="45" fillId="14" borderId="12" xfId="0" applyFont="1" applyFill="1" applyBorder="1"/>
    <xf numFmtId="0" fontId="41" fillId="14" borderId="13" xfId="0" applyFont="1" applyFill="1" applyBorder="1"/>
    <xf numFmtId="165" fontId="26" fillId="22" borderId="19" xfId="0" applyNumberFormat="1" applyFont="1" applyFill="1" applyBorder="1" applyAlignment="1">
      <alignment vertical="top" wrapText="1"/>
    </xf>
    <xf numFmtId="165" fontId="25" fillId="22" borderId="19" xfId="2" applyNumberFormat="1" applyFont="1" applyFill="1" applyBorder="1"/>
    <xf numFmtId="2" fontId="0" fillId="6" borderId="19" xfId="0" applyNumberFormat="1" applyFill="1" applyBorder="1" applyAlignment="1">
      <alignment horizontal="right" vertical="center" wrapText="1"/>
    </xf>
    <xf numFmtId="0" fontId="0" fillId="6" borderId="6" xfId="0" applyFont="1" applyFill="1" applyBorder="1" applyAlignment="1">
      <alignment horizontal="right" vertical="center"/>
    </xf>
    <xf numFmtId="0" fontId="0" fillId="6" borderId="3" xfId="0" applyFont="1" applyFill="1" applyBorder="1" applyAlignment="1">
      <alignment horizontal="right" vertical="center"/>
    </xf>
    <xf numFmtId="165" fontId="0" fillId="6" borderId="16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2" fontId="0" fillId="0" borderId="5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64" fontId="4" fillId="6" borderId="0" xfId="2" applyFont="1" applyFill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0" fillId="0" borderId="0" xfId="0" pivotButton="1" applyBorder="1" applyAlignment="1">
      <alignment horizontal="left" vertical="center"/>
    </xf>
    <xf numFmtId="2" fontId="0" fillId="0" borderId="0" xfId="0" pivotButton="1" applyNumberFormat="1" applyBorder="1" applyAlignment="1">
      <alignment horizontal="right" vertical="center"/>
    </xf>
    <xf numFmtId="164" fontId="4" fillId="6" borderId="0" xfId="2" pivotButton="1" applyFont="1" applyFill="1" applyBorder="1" applyAlignment="1">
      <alignment horizontal="right" wrapText="1"/>
    </xf>
    <xf numFmtId="0" fontId="0" fillId="0" borderId="0" xfId="0" pivotButton="1" applyBorder="1" applyAlignment="1">
      <alignment horizontal="left" vertical="center" wrapText="1"/>
    </xf>
    <xf numFmtId="164" fontId="41" fillId="0" borderId="0" xfId="0" applyNumberFormat="1" applyFont="1" applyBorder="1" applyAlignment="1">
      <alignment horizontal="right" vertical="center" wrapText="1"/>
    </xf>
    <xf numFmtId="164" fontId="41" fillId="6" borderId="0" xfId="2" applyFont="1" applyFill="1" applyBorder="1" applyAlignment="1">
      <alignment horizontal="right" wrapText="1"/>
    </xf>
    <xf numFmtId="165" fontId="4" fillId="6" borderId="16" xfId="40" applyNumberFormat="1" applyFont="1" applyFill="1" applyBorder="1" applyAlignment="1">
      <alignment horizontal="left" wrapText="1"/>
    </xf>
    <xf numFmtId="165" fontId="4" fillId="6" borderId="19" xfId="40" applyNumberFormat="1" applyFont="1" applyFill="1" applyBorder="1" applyAlignment="1">
      <alignment horizontal="left" vertical="center" wrapText="1"/>
    </xf>
    <xf numFmtId="165" fontId="0" fillId="0" borderId="19" xfId="2" applyNumberFormat="1" applyFont="1" applyFill="1" applyBorder="1" applyAlignment="1">
      <alignment horizontal="right" vertical="center" wrapText="1"/>
    </xf>
    <xf numFmtId="164" fontId="0" fillId="6" borderId="16" xfId="2" applyFont="1" applyFill="1" applyBorder="1" applyAlignment="1">
      <alignment horizontal="right" wrapText="1"/>
    </xf>
    <xf numFmtId="3" fontId="4" fillId="6" borderId="16" xfId="1" applyNumberFormat="1" applyFont="1" applyFill="1" applyBorder="1" applyAlignment="1">
      <alignment horizontal="left" wrapText="1"/>
    </xf>
    <xf numFmtId="165" fontId="4" fillId="6" borderId="11" xfId="40" applyNumberFormat="1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wrapText="1"/>
    </xf>
    <xf numFmtId="165" fontId="0" fillId="6" borderId="16" xfId="0" applyNumberFormat="1" applyFont="1" applyFill="1" applyBorder="1" applyAlignment="1">
      <alignment horizontal="right" vertical="center" wrapText="1"/>
    </xf>
    <xf numFmtId="165" fontId="0" fillId="0" borderId="16" xfId="2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6" borderId="34" xfId="0" applyFont="1" applyFill="1" applyBorder="1" applyAlignment="1">
      <alignment horizontal="left" vertical="center" wrapText="1"/>
    </xf>
    <xf numFmtId="164" fontId="2" fillId="6" borderId="5" xfId="2" applyFont="1" applyFill="1" applyBorder="1" applyAlignment="1">
      <alignment horizontal="right" wrapText="1"/>
    </xf>
    <xf numFmtId="165" fontId="0" fillId="6" borderId="16" xfId="0" applyNumberFormat="1" applyFont="1" applyFill="1" applyBorder="1" applyAlignment="1">
      <alignment vertical="center" wrapText="1"/>
    </xf>
    <xf numFmtId="0" fontId="0" fillId="6" borderId="3" xfId="0" applyFont="1" applyFill="1" applyBorder="1" applyAlignment="1">
      <alignment horizontal="left" wrapText="1"/>
    </xf>
    <xf numFmtId="0" fontId="0" fillId="13" borderId="19" xfId="0" applyFont="1" applyFill="1" applyBorder="1" applyAlignment="1">
      <alignment horizontal="left" vertical="center" wrapText="1"/>
    </xf>
    <xf numFmtId="164" fontId="0" fillId="6" borderId="16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65" fontId="41" fillId="6" borderId="18" xfId="0" applyNumberFormat="1" applyFont="1" applyFill="1" applyBorder="1" applyAlignment="1">
      <alignment horizontal="right" vertical="center" wrapText="1"/>
    </xf>
    <xf numFmtId="165" fontId="41" fillId="6" borderId="15" xfId="0" applyNumberFormat="1" applyFont="1" applyFill="1" applyBorder="1" applyAlignment="1">
      <alignment horizontal="right" vertical="center" wrapText="1"/>
    </xf>
    <xf numFmtId="165" fontId="0" fillId="6" borderId="3" xfId="0" applyNumberFormat="1" applyFont="1" applyFill="1" applyBorder="1" applyAlignment="1">
      <alignment horizontal="right" vertical="center" wrapText="1"/>
    </xf>
    <xf numFmtId="165" fontId="0" fillId="0" borderId="16" xfId="2" applyNumberFormat="1" applyFont="1" applyFill="1" applyBorder="1" applyAlignment="1">
      <alignment horizontal="right" wrapText="1"/>
    </xf>
    <xf numFmtId="3" fontId="4" fillId="6" borderId="11" xfId="1" applyNumberFormat="1" applyFont="1" applyFill="1" applyBorder="1" applyAlignment="1">
      <alignment horizontal="left" wrapText="1"/>
    </xf>
    <xf numFmtId="165" fontId="0" fillId="0" borderId="19" xfId="2" applyNumberFormat="1" applyFont="1" applyFill="1" applyBorder="1" applyAlignment="1">
      <alignment horizontal="right" wrapText="1"/>
    </xf>
    <xf numFmtId="0" fontId="41" fillId="6" borderId="19" xfId="0" applyFont="1" applyFill="1" applyBorder="1" applyAlignment="1">
      <alignment horizontal="left" wrapText="1"/>
    </xf>
    <xf numFmtId="165" fontId="41" fillId="6" borderId="19" xfId="0" applyNumberFormat="1" applyFont="1" applyFill="1" applyBorder="1" applyAlignment="1">
      <alignment horizontal="right" wrapText="1"/>
    </xf>
    <xf numFmtId="164" fontId="41" fillId="6" borderId="16" xfId="2" applyFont="1" applyFill="1" applyBorder="1" applyAlignment="1">
      <alignment horizontal="right" wrapText="1"/>
    </xf>
    <xf numFmtId="0" fontId="0" fillId="6" borderId="11" xfId="0" applyFont="1" applyFill="1" applyBorder="1" applyAlignment="1">
      <alignment horizontal="left" wrapText="1"/>
    </xf>
    <xf numFmtId="165" fontId="1" fillId="0" borderId="3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/>
    </xf>
    <xf numFmtId="165" fontId="3" fillId="0" borderId="19" xfId="2" applyNumberFormat="1" applyFont="1" applyBorder="1" applyAlignment="1">
      <alignment horizontal="left" vertical="center"/>
    </xf>
    <xf numFmtId="165" fontId="14" fillId="0" borderId="6" xfId="0" applyNumberFormat="1" applyFont="1" applyBorder="1" applyAlignment="1">
      <alignment vertical="center"/>
    </xf>
    <xf numFmtId="165" fontId="0" fillId="6" borderId="19" xfId="0" applyNumberFormat="1" applyFont="1" applyFill="1" applyBorder="1" applyAlignment="1">
      <alignment wrapText="1"/>
    </xf>
    <xf numFmtId="2" fontId="0" fillId="6" borderId="19" xfId="0" applyNumberFormat="1" applyFill="1" applyBorder="1" applyAlignment="1">
      <alignment horizontal="right" vertical="center"/>
    </xf>
    <xf numFmtId="165" fontId="1" fillId="0" borderId="19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164" fontId="41" fillId="6" borderId="3" xfId="2" applyFont="1" applyFill="1" applyBorder="1" applyAlignment="1">
      <alignment horizontal="right" wrapText="1"/>
    </xf>
    <xf numFmtId="164" fontId="41" fillId="0" borderId="19" xfId="0" applyNumberFormat="1" applyFont="1" applyBorder="1" applyAlignment="1">
      <alignment horizontal="right" vertical="center" wrapText="1"/>
    </xf>
    <xf numFmtId="43" fontId="41" fillId="0" borderId="19" xfId="0" applyNumberFormat="1" applyFont="1" applyBorder="1" applyAlignment="1">
      <alignment horizontal="right" vertical="center" wrapText="1"/>
    </xf>
    <xf numFmtId="2" fontId="0" fillId="6" borderId="3" xfId="0" applyNumberFormat="1" applyFill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left" vertical="center"/>
    </xf>
    <xf numFmtId="165" fontId="0" fillId="0" borderId="3" xfId="2" applyNumberFormat="1" applyFont="1" applyFill="1" applyBorder="1" applyAlignment="1">
      <alignment horizontal="right" vertical="center" wrapText="1"/>
    </xf>
    <xf numFmtId="165" fontId="1" fillId="0" borderId="19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right" vertical="center" wrapText="1"/>
    </xf>
    <xf numFmtId="165" fontId="4" fillId="6" borderId="19" xfId="40" applyNumberFormat="1" applyFont="1" applyFill="1" applyBorder="1" applyAlignment="1">
      <alignment horizontal="left" wrapText="1"/>
    </xf>
    <xf numFmtId="164" fontId="4" fillId="6" borderId="18" xfId="2" applyFont="1" applyFill="1" applyBorder="1" applyAlignment="1">
      <alignment horizontal="right" vertical="center" wrapText="1"/>
    </xf>
    <xf numFmtId="164" fontId="4" fillId="6" borderId="15" xfId="2" applyFont="1" applyFill="1" applyBorder="1" applyAlignment="1">
      <alignment horizontal="right" vertical="center" wrapText="1"/>
    </xf>
    <xf numFmtId="164" fontId="4" fillId="6" borderId="27" xfId="2" applyFont="1" applyFill="1" applyBorder="1" applyAlignment="1">
      <alignment horizontal="right" wrapText="1"/>
    </xf>
    <xf numFmtId="164" fontId="19" fillId="6" borderId="5" xfId="2" applyFont="1" applyFill="1" applyBorder="1" applyAlignment="1">
      <alignment horizontal="right" wrapText="1"/>
    </xf>
    <xf numFmtId="14" fontId="41" fillId="6" borderId="19" xfId="0" applyNumberFormat="1" applyFont="1" applyFill="1" applyBorder="1" applyAlignment="1">
      <alignment horizontal="left" vertical="center" wrapText="1"/>
    </xf>
    <xf numFmtId="3" fontId="41" fillId="6" borderId="19" xfId="1" applyNumberFormat="1" applyFont="1" applyFill="1" applyBorder="1" applyAlignment="1">
      <alignment horizontal="left" vertical="center" wrapText="1"/>
    </xf>
    <xf numFmtId="165" fontId="41" fillId="6" borderId="19" xfId="1" applyNumberFormat="1" applyFont="1" applyFill="1" applyBorder="1" applyAlignment="1">
      <alignment horizontal="left" vertical="center" wrapText="1"/>
    </xf>
    <xf numFmtId="3" fontId="41" fillId="6" borderId="19" xfId="1" applyNumberFormat="1" applyFont="1" applyFill="1" applyBorder="1" applyAlignment="1">
      <alignment horizontal="left" wrapText="1"/>
    </xf>
    <xf numFmtId="165" fontId="41" fillId="6" borderId="19" xfId="1" applyNumberFormat="1" applyFont="1" applyFill="1" applyBorder="1" applyAlignment="1">
      <alignment horizontal="left" wrapText="1"/>
    </xf>
    <xf numFmtId="164" fontId="45" fillId="6" borderId="19" xfId="2" applyFont="1" applyFill="1" applyBorder="1" applyAlignment="1">
      <alignment horizontal="right" wrapText="1"/>
    </xf>
    <xf numFmtId="14" fontId="41" fillId="6" borderId="19" xfId="1" applyNumberFormat="1" applyFont="1" applyFill="1" applyBorder="1" applyAlignment="1">
      <alignment horizontal="left" wrapText="1"/>
    </xf>
    <xf numFmtId="14" fontId="41" fillId="6" borderId="19" xfId="1" applyNumberFormat="1" applyFont="1" applyFill="1" applyBorder="1" applyAlignment="1">
      <alignment horizontal="left" vertical="center" wrapText="1"/>
    </xf>
    <xf numFmtId="164" fontId="45" fillId="6" borderId="16" xfId="2" applyFont="1" applyFill="1" applyBorder="1" applyAlignment="1">
      <alignment horizontal="right" wrapText="1"/>
    </xf>
    <xf numFmtId="165" fontId="41" fillId="6" borderId="6" xfId="1" applyNumberFormat="1" applyFont="1" applyFill="1" applyBorder="1" applyAlignment="1">
      <alignment horizontal="left" vertical="center" wrapText="1"/>
    </xf>
    <xf numFmtId="164" fontId="45" fillId="6" borderId="5" xfId="2" applyFont="1" applyFill="1" applyBorder="1" applyAlignment="1">
      <alignment horizontal="right" vertical="center" wrapText="1"/>
    </xf>
    <xf numFmtId="164" fontId="45" fillId="6" borderId="19" xfId="2" applyFont="1" applyFill="1" applyBorder="1" applyAlignment="1">
      <alignment horizontal="right" vertical="center" wrapText="1"/>
    </xf>
    <xf numFmtId="14" fontId="41" fillId="6" borderId="19" xfId="0" applyNumberFormat="1" applyFont="1" applyFill="1" applyBorder="1" applyAlignment="1">
      <alignment horizontal="left" vertical="center"/>
    </xf>
    <xf numFmtId="0" fontId="41" fillId="6" borderId="6" xfId="0" applyFont="1" applyFill="1" applyBorder="1" applyAlignment="1">
      <alignment horizontal="left" vertical="center"/>
    </xf>
    <xf numFmtId="0" fontId="41" fillId="6" borderId="6" xfId="0" applyFont="1" applyFill="1" applyBorder="1" applyAlignment="1">
      <alignment horizontal="left" vertical="center" wrapText="1"/>
    </xf>
    <xf numFmtId="164" fontId="45" fillId="6" borderId="16" xfId="2" applyFont="1" applyFill="1" applyBorder="1" applyAlignment="1">
      <alignment horizontal="right" vertical="center" wrapText="1"/>
    </xf>
    <xf numFmtId="14" fontId="41" fillId="6" borderId="19" xfId="0" applyNumberFormat="1" applyFont="1" applyFill="1" applyBorder="1" applyAlignment="1">
      <alignment horizontal="left"/>
    </xf>
    <xf numFmtId="164" fontId="41" fillId="6" borderId="19" xfId="2" applyFont="1" applyFill="1" applyBorder="1" applyAlignment="1">
      <alignment horizontal="left" wrapText="1"/>
    </xf>
    <xf numFmtId="165" fontId="41" fillId="6" borderId="19" xfId="0" applyNumberFormat="1" applyFont="1" applyFill="1" applyBorder="1" applyAlignment="1">
      <alignment horizontal="right" vertical="center" wrapText="1"/>
    </xf>
    <xf numFmtId="165" fontId="41" fillId="6" borderId="16" xfId="0" applyNumberFormat="1" applyFont="1" applyFill="1" applyBorder="1" applyAlignment="1">
      <alignment horizontal="right" vertical="center" wrapText="1"/>
    </xf>
    <xf numFmtId="2" fontId="41" fillId="6" borderId="19" xfId="0" applyNumberFormat="1" applyFont="1" applyFill="1" applyBorder="1" applyAlignment="1">
      <alignment horizontal="right" vertical="center" wrapText="1"/>
    </xf>
    <xf numFmtId="2" fontId="41" fillId="6" borderId="19" xfId="0" applyNumberFormat="1" applyFont="1" applyFill="1" applyBorder="1" applyAlignment="1">
      <alignment horizontal="right" wrapText="1"/>
    </xf>
    <xf numFmtId="0" fontId="41" fillId="6" borderId="19" xfId="0" applyFont="1" applyFill="1" applyBorder="1" applyAlignment="1">
      <alignment horizontal="right" vertical="center" wrapText="1"/>
    </xf>
    <xf numFmtId="0" fontId="41" fillId="6" borderId="19" xfId="0" applyFont="1" applyFill="1" applyBorder="1" applyAlignment="1">
      <alignment horizontal="right" wrapText="1"/>
    </xf>
    <xf numFmtId="2" fontId="41" fillId="6" borderId="3" xfId="0" applyNumberFormat="1" applyFont="1" applyFill="1" applyBorder="1" applyAlignment="1">
      <alignment horizontal="right" vertical="center" wrapText="1"/>
    </xf>
    <xf numFmtId="0" fontId="41" fillId="6" borderId="3" xfId="0" applyFont="1" applyFill="1" applyBorder="1" applyAlignment="1">
      <alignment horizontal="right" vertical="center" wrapText="1"/>
    </xf>
    <xf numFmtId="165" fontId="41" fillId="6" borderId="19" xfId="0" applyNumberFormat="1" applyFont="1" applyFill="1" applyBorder="1" applyAlignment="1">
      <alignment vertical="center" wrapText="1"/>
    </xf>
    <xf numFmtId="2" fontId="41" fillId="6" borderId="16" xfId="0" applyNumberFormat="1" applyFont="1" applyFill="1" applyBorder="1" applyAlignment="1">
      <alignment horizontal="right" vertical="center" wrapText="1"/>
    </xf>
    <xf numFmtId="165" fontId="41" fillId="6" borderId="5" xfId="0" applyNumberFormat="1" applyFont="1" applyFill="1" applyBorder="1" applyAlignment="1">
      <alignment horizontal="right" vertical="center" wrapText="1"/>
    </xf>
    <xf numFmtId="2" fontId="41" fillId="6" borderId="5" xfId="0" applyNumberFormat="1" applyFont="1" applyFill="1" applyBorder="1" applyAlignment="1">
      <alignment horizontal="right" vertical="center" wrapText="1"/>
    </xf>
    <xf numFmtId="165" fontId="41" fillId="6" borderId="3" xfId="0" applyNumberFormat="1" applyFont="1" applyFill="1" applyBorder="1" applyAlignment="1">
      <alignment horizontal="right" vertical="center" wrapText="1"/>
    </xf>
    <xf numFmtId="0" fontId="41" fillId="6" borderId="16" xfId="0" applyFont="1" applyFill="1" applyBorder="1" applyAlignment="1">
      <alignment horizontal="left" vertical="center" wrapText="1"/>
    </xf>
    <xf numFmtId="164" fontId="41" fillId="6" borderId="5" xfId="2" applyFont="1" applyFill="1" applyBorder="1" applyAlignment="1">
      <alignment horizontal="right" vertical="center" wrapText="1"/>
    </xf>
    <xf numFmtId="0" fontId="41" fillId="6" borderId="16" xfId="0" applyFont="1" applyFill="1" applyBorder="1" applyAlignment="1">
      <alignment horizontal="right" vertical="center" wrapText="1"/>
    </xf>
    <xf numFmtId="2" fontId="41" fillId="6" borderId="16" xfId="0" applyNumberFormat="1" applyFont="1" applyFill="1" applyBorder="1" applyAlignment="1">
      <alignment horizontal="right" wrapText="1"/>
    </xf>
    <xf numFmtId="0" fontId="41" fillId="6" borderId="19" xfId="0" applyFont="1" applyFill="1" applyBorder="1" applyAlignment="1">
      <alignment horizontal="left" vertical="top" wrapText="1"/>
    </xf>
    <xf numFmtId="0" fontId="45" fillId="6" borderId="19" xfId="0" applyFont="1" applyFill="1" applyBorder="1" applyAlignment="1">
      <alignment horizontal="left" vertical="center"/>
    </xf>
    <xf numFmtId="0" fontId="45" fillId="6" borderId="19" xfId="0" applyFont="1" applyFill="1" applyBorder="1" applyAlignment="1">
      <alignment horizontal="left" vertical="center" wrapText="1"/>
    </xf>
    <xf numFmtId="0" fontId="45" fillId="6" borderId="19" xfId="0" applyFont="1" applyFill="1" applyBorder="1" applyAlignment="1">
      <alignment horizontal="left"/>
    </xf>
    <xf numFmtId="164" fontId="41" fillId="6" borderId="19" xfId="2" applyFont="1" applyFill="1" applyBorder="1" applyAlignment="1">
      <alignment horizontal="left"/>
    </xf>
    <xf numFmtId="0" fontId="41" fillId="6" borderId="3" xfId="0" applyFont="1" applyFill="1" applyBorder="1" applyAlignment="1">
      <alignment horizontal="left" vertical="center"/>
    </xf>
    <xf numFmtId="3" fontId="41" fillId="6" borderId="9" xfId="0" applyNumberFormat="1" applyFont="1" applyFill="1" applyBorder="1" applyAlignment="1">
      <alignment horizontal="left" vertical="center" wrapText="1"/>
    </xf>
    <xf numFmtId="0" fontId="41" fillId="6" borderId="9" xfId="0" applyFont="1" applyFill="1" applyBorder="1" applyAlignment="1">
      <alignment horizontal="left"/>
    </xf>
    <xf numFmtId="0" fontId="45" fillId="6" borderId="9" xfId="0" applyFont="1" applyFill="1" applyBorder="1" applyAlignment="1">
      <alignment horizontal="left"/>
    </xf>
    <xf numFmtId="0" fontId="45" fillId="6" borderId="9" xfId="0" applyFont="1" applyFill="1" applyBorder="1" applyAlignment="1">
      <alignment horizontal="left" vertical="center"/>
    </xf>
    <xf numFmtId="164" fontId="41" fillId="6" borderId="9" xfId="2" applyFont="1" applyFill="1" applyBorder="1" applyAlignment="1">
      <alignment horizontal="left"/>
    </xf>
    <xf numFmtId="165" fontId="0" fillId="6" borderId="18" xfId="0" applyNumberFormat="1" applyFont="1" applyFill="1" applyBorder="1" applyAlignment="1">
      <alignment horizontal="right" vertical="center"/>
    </xf>
    <xf numFmtId="165" fontId="0" fillId="6" borderId="15" xfId="0" applyNumberFormat="1" applyFont="1" applyFill="1" applyBorder="1" applyAlignment="1">
      <alignment horizontal="right" vertical="center"/>
    </xf>
    <xf numFmtId="165" fontId="0" fillId="6" borderId="27" xfId="0" applyNumberFormat="1" applyFont="1" applyFill="1" applyBorder="1" applyAlignment="1">
      <alignment horizontal="right" vertical="center"/>
    </xf>
    <xf numFmtId="164" fontId="14" fillId="6" borderId="3" xfId="2" applyFont="1" applyFill="1" applyBorder="1" applyAlignment="1">
      <alignment horizontal="right" vertical="center" wrapText="1"/>
    </xf>
    <xf numFmtId="3" fontId="9" fillId="6" borderId="19" xfId="0" applyNumberFormat="1" applyFont="1" applyFill="1" applyBorder="1" applyAlignment="1">
      <alignment horizontal="center" wrapText="1"/>
    </xf>
    <xf numFmtId="4" fontId="9" fillId="6" borderId="19" xfId="0" applyNumberFormat="1" applyFont="1" applyFill="1" applyBorder="1" applyAlignment="1">
      <alignment horizontal="center" wrapText="1"/>
    </xf>
    <xf numFmtId="14" fontId="0" fillId="13" borderId="19" xfId="0" applyNumberFormat="1" applyFont="1" applyFill="1" applyBorder="1" applyAlignment="1">
      <alignment horizontal="left" vertical="center" wrapText="1"/>
    </xf>
    <xf numFmtId="164" fontId="4" fillId="13" borderId="19" xfId="2" applyFont="1" applyFill="1" applyBorder="1" applyAlignment="1">
      <alignment horizontal="right" vertical="center" wrapText="1"/>
    </xf>
    <xf numFmtId="165" fontId="0" fillId="13" borderId="19" xfId="40" applyNumberFormat="1" applyFont="1" applyFill="1" applyBorder="1" applyAlignment="1">
      <alignment horizontal="left" vertical="center" wrapText="1"/>
    </xf>
    <xf numFmtId="3" fontId="0" fillId="13" borderId="19" xfId="1" applyNumberFormat="1" applyFont="1" applyFill="1" applyBorder="1" applyAlignment="1">
      <alignment horizontal="left" vertical="center" wrapText="1"/>
    </xf>
    <xf numFmtId="0" fontId="42" fillId="13" borderId="19" xfId="0" applyFont="1" applyFill="1" applyBorder="1" applyAlignment="1">
      <alignment horizontal="left" vertical="center" wrapText="1"/>
    </xf>
    <xf numFmtId="4" fontId="19" fillId="13" borderId="19" xfId="0" applyNumberFormat="1" applyFont="1" applyFill="1" applyBorder="1" applyAlignment="1">
      <alignment horizontal="left" vertical="center" wrapText="1"/>
    </xf>
    <xf numFmtId="3" fontId="41" fillId="6" borderId="16" xfId="1" applyNumberFormat="1" applyFont="1" applyFill="1" applyBorder="1" applyAlignment="1">
      <alignment horizontal="left" wrapText="1"/>
    </xf>
    <xf numFmtId="165" fontId="41" fillId="6" borderId="16" xfId="40" applyNumberFormat="1" applyFont="1" applyFill="1" applyBorder="1" applyAlignment="1">
      <alignment horizontal="left" wrapText="1"/>
    </xf>
    <xf numFmtId="165" fontId="4" fillId="6" borderId="9" xfId="40" applyNumberFormat="1" applyFont="1" applyFill="1" applyBorder="1" applyAlignment="1">
      <alignment horizontal="left" wrapText="1"/>
    </xf>
    <xf numFmtId="165" fontId="4" fillId="6" borderId="2" xfId="40" applyNumberFormat="1" applyFont="1" applyFill="1" applyBorder="1" applyAlignment="1">
      <alignment horizontal="left" wrapText="1"/>
    </xf>
    <xf numFmtId="165" fontId="4" fillId="6" borderId="2" xfId="40" applyNumberFormat="1" applyFont="1" applyFill="1" applyBorder="1" applyAlignment="1">
      <alignment horizontal="left" vertical="center" wrapText="1"/>
    </xf>
    <xf numFmtId="43" fontId="0" fillId="6" borderId="19" xfId="0" applyNumberFormat="1" applyFont="1" applyFill="1" applyBorder="1" applyAlignment="1">
      <alignment horizontal="left" vertical="center"/>
    </xf>
    <xf numFmtId="164" fontId="62" fillId="0" borderId="16" xfId="2" applyFont="1" applyBorder="1" applyAlignment="1">
      <alignment horizontal="right" vertical="center" wrapText="1"/>
    </xf>
    <xf numFmtId="4" fontId="4" fillId="0" borderId="19" xfId="1" applyNumberFormat="1" applyFont="1" applyFill="1" applyBorder="1" applyAlignment="1">
      <alignment horizontal="right"/>
    </xf>
    <xf numFmtId="4" fontId="41" fillId="0" borderId="19" xfId="1" applyNumberFormat="1" applyFont="1" applyFill="1" applyBorder="1" applyAlignment="1">
      <alignment horizontal="right"/>
    </xf>
    <xf numFmtId="165" fontId="41" fillId="0" borderId="19" xfId="40" applyNumberFormat="1" applyFont="1" applyBorder="1" applyAlignment="1">
      <alignment horizontal="right"/>
    </xf>
    <xf numFmtId="164" fontId="41" fillId="0" borderId="19" xfId="2" applyFont="1" applyBorder="1" applyAlignment="1">
      <alignment horizontal="right" vertical="center" wrapText="1"/>
    </xf>
    <xf numFmtId="0" fontId="1" fillId="6" borderId="34" xfId="0" applyFont="1" applyFill="1" applyBorder="1" applyAlignment="1">
      <alignment horizontal="left" vertical="center" wrapText="1"/>
    </xf>
    <xf numFmtId="164" fontId="0" fillId="0" borderId="13" xfId="2" applyFont="1" applyBorder="1" applyAlignment="1">
      <alignment horizontal="right" wrapText="1"/>
    </xf>
    <xf numFmtId="164" fontId="57" fillId="6" borderId="16" xfId="2" applyFont="1" applyFill="1" applyBorder="1" applyAlignment="1">
      <alignment horizontal="right" wrapText="1"/>
    </xf>
    <xf numFmtId="4" fontId="0" fillId="6" borderId="16" xfId="0" applyNumberFormat="1" applyFont="1" applyFill="1" applyBorder="1" applyAlignment="1">
      <alignment horizontal="left" wrapText="1"/>
    </xf>
    <xf numFmtId="165" fontId="4" fillId="0" borderId="16" xfId="2" applyNumberFormat="1" applyFont="1" applyFill="1" applyBorder="1" applyAlignment="1">
      <alignment horizontal="right" vertical="center" wrapText="1"/>
    </xf>
    <xf numFmtId="4" fontId="4" fillId="6" borderId="19" xfId="1" applyNumberFormat="1" applyFont="1" applyFill="1" applyBorder="1" applyAlignment="1">
      <alignment horizontal="right" wrapText="1"/>
    </xf>
    <xf numFmtId="165" fontId="4" fillId="6" borderId="19" xfId="2" applyNumberFormat="1" applyFont="1" applyFill="1" applyBorder="1" applyAlignment="1">
      <alignment horizontal="right" wrapText="1"/>
    </xf>
    <xf numFmtId="164" fontId="0" fillId="6" borderId="18" xfId="0" applyNumberFormat="1" applyFont="1" applyFill="1" applyBorder="1" applyAlignment="1">
      <alignment horizontal="right" wrapText="1"/>
    </xf>
    <xf numFmtId="164" fontId="0" fillId="6" borderId="15" xfId="0" applyNumberFormat="1" applyFont="1" applyFill="1" applyBorder="1" applyAlignment="1">
      <alignment horizontal="right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 wrapText="1"/>
    </xf>
    <xf numFmtId="3" fontId="41" fillId="6" borderId="19" xfId="0" applyNumberFormat="1" applyFont="1" applyFill="1" applyBorder="1" applyAlignment="1">
      <alignment horizontal="left" wrapText="1"/>
    </xf>
    <xf numFmtId="0" fontId="19" fillId="6" borderId="19" xfId="0" applyFont="1" applyFill="1" applyBorder="1" applyAlignment="1">
      <alignment horizontal="left" vertical="center" wrapText="1"/>
    </xf>
    <xf numFmtId="14" fontId="0" fillId="6" borderId="3" xfId="0" applyNumberFormat="1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164" fontId="14" fillId="6" borderId="16" xfId="2" applyFont="1" applyFill="1" applyBorder="1" applyAlignment="1">
      <alignment horizontal="right" vertical="center" wrapText="1"/>
    </xf>
    <xf numFmtId="164" fontId="9" fillId="0" borderId="19" xfId="2" applyFont="1" applyBorder="1" applyAlignment="1">
      <alignment horizontal="right" vertical="center" wrapText="1"/>
    </xf>
    <xf numFmtId="3" fontId="41" fillId="6" borderId="19" xfId="0" applyNumberFormat="1" applyFont="1" applyFill="1" applyBorder="1" applyAlignment="1">
      <alignment horizontal="left"/>
    </xf>
    <xf numFmtId="4" fontId="41" fillId="6" borderId="19" xfId="0" applyNumberFormat="1" applyFont="1" applyFill="1" applyBorder="1" applyAlignment="1">
      <alignment horizontal="left" wrapText="1"/>
    </xf>
    <xf numFmtId="165" fontId="41" fillId="6" borderId="19" xfId="0" applyNumberFormat="1" applyFont="1" applyFill="1" applyBorder="1" applyAlignment="1">
      <alignment horizontal="left" vertical="center" wrapText="1"/>
    </xf>
    <xf numFmtId="0" fontId="63" fillId="6" borderId="19" xfId="0" applyFont="1" applyFill="1" applyBorder="1" applyAlignment="1">
      <alignment horizontal="left" vertical="center" wrapText="1"/>
    </xf>
    <xf numFmtId="4" fontId="45" fillId="6" borderId="19" xfId="0" applyNumberFormat="1" applyFont="1" applyFill="1" applyBorder="1" applyAlignment="1">
      <alignment horizontal="left" vertical="center" wrapText="1"/>
    </xf>
    <xf numFmtId="164" fontId="41" fillId="6" borderId="19" xfId="0" applyNumberFormat="1" applyFont="1" applyFill="1" applyBorder="1" applyAlignment="1">
      <alignment horizontal="right" wrapText="1"/>
    </xf>
    <xf numFmtId="164" fontId="41" fillId="6" borderId="19" xfId="2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164" fontId="41" fillId="6" borderId="19" xfId="2" applyFont="1" applyFill="1" applyBorder="1" applyAlignment="1">
      <alignment horizontal="right"/>
    </xf>
    <xf numFmtId="165" fontId="0" fillId="0" borderId="19" xfId="40" applyNumberFormat="1" applyFont="1" applyFill="1" applyBorder="1" applyAlignment="1">
      <alignment horizontal="left" wrapText="1"/>
    </xf>
    <xf numFmtId="165" fontId="0" fillId="0" borderId="9" xfId="40" applyNumberFormat="1" applyFont="1" applyFill="1" applyBorder="1" applyAlignment="1">
      <alignment horizontal="left" wrapText="1"/>
    </xf>
    <xf numFmtId="164" fontId="41" fillId="13" borderId="19" xfId="2" applyFont="1" applyFill="1" applyBorder="1" applyAlignment="1">
      <alignment horizontal="right" wrapText="1"/>
    </xf>
    <xf numFmtId="165" fontId="41" fillId="13" borderId="19" xfId="40" applyNumberFormat="1" applyFont="1" applyFill="1" applyBorder="1" applyAlignment="1">
      <alignment horizontal="left" wrapText="1"/>
    </xf>
    <xf numFmtId="3" fontId="41" fillId="13" borderId="19" xfId="1" applyNumberFormat="1" applyFont="1" applyFill="1" applyBorder="1" applyAlignment="1">
      <alignment horizontal="left" wrapText="1"/>
    </xf>
    <xf numFmtId="0" fontId="41" fillId="13" borderId="6" xfId="0" applyFont="1" applyFill="1" applyBorder="1" applyAlignment="1">
      <alignment horizontal="left" vertical="center" wrapText="1"/>
    </xf>
    <xf numFmtId="164" fontId="45" fillId="13" borderId="19" xfId="2" applyFont="1" applyFill="1" applyBorder="1" applyAlignment="1">
      <alignment horizontal="right" wrapText="1"/>
    </xf>
    <xf numFmtId="164" fontId="45" fillId="13" borderId="5" xfId="2" applyFont="1" applyFill="1" applyBorder="1" applyAlignment="1">
      <alignment horizontal="right" wrapText="1"/>
    </xf>
    <xf numFmtId="164" fontId="9" fillId="0" borderId="16" xfId="2" applyFont="1" applyBorder="1" applyAlignment="1">
      <alignment horizontal="right" wrapText="1"/>
    </xf>
    <xf numFmtId="165" fontId="9" fillId="0" borderId="16" xfId="40" applyNumberFormat="1" applyFont="1" applyBorder="1" applyAlignment="1">
      <alignment horizontal="left" wrapText="1"/>
    </xf>
    <xf numFmtId="3" fontId="9" fillId="0" borderId="16" xfId="1" applyNumberFormat="1" applyFont="1" applyFill="1" applyBorder="1" applyAlignment="1">
      <alignment horizontal="left" wrapText="1"/>
    </xf>
    <xf numFmtId="164" fontId="45" fillId="13" borderId="16" xfId="2" applyFont="1" applyFill="1" applyBorder="1" applyAlignment="1">
      <alignment horizontal="right" wrapText="1"/>
    </xf>
    <xf numFmtId="164" fontId="41" fillId="13" borderId="16" xfId="2" applyFont="1" applyFill="1" applyBorder="1" applyAlignment="1">
      <alignment horizontal="right" vertical="center" wrapText="1"/>
    </xf>
    <xf numFmtId="3" fontId="41" fillId="13" borderId="19" xfId="1" applyNumberFormat="1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 wrapText="1"/>
    </xf>
    <xf numFmtId="3" fontId="14" fillId="6" borderId="2" xfId="0" applyNumberFormat="1" applyFont="1" applyFill="1" applyBorder="1" applyAlignment="1">
      <alignment horizontal="left" vertical="center" wrapText="1"/>
    </xf>
    <xf numFmtId="164" fontId="45" fillId="13" borderId="19" xfId="2" applyFont="1" applyFill="1" applyBorder="1" applyAlignment="1">
      <alignment horizontal="right" vertical="center" wrapText="1"/>
    </xf>
    <xf numFmtId="0" fontId="41" fillId="13" borderId="16" xfId="0" applyFont="1" applyFill="1" applyBorder="1" applyAlignment="1">
      <alignment horizontal="left" vertical="center" wrapText="1"/>
    </xf>
    <xf numFmtId="0" fontId="45" fillId="13" borderId="19" xfId="0" applyFont="1" applyFill="1" applyBorder="1" applyAlignment="1">
      <alignment horizontal="left" vertical="center"/>
    </xf>
    <xf numFmtId="164" fontId="41" fillId="13" borderId="16" xfId="2" applyFont="1" applyFill="1" applyBorder="1" applyAlignment="1">
      <alignment horizontal="right" wrapText="1"/>
    </xf>
    <xf numFmtId="165" fontId="41" fillId="13" borderId="11" xfId="40" applyNumberFormat="1" applyFont="1" applyFill="1" applyBorder="1" applyAlignment="1">
      <alignment horizontal="left" vertical="center" wrapText="1"/>
    </xf>
    <xf numFmtId="3" fontId="41" fillId="13" borderId="16" xfId="1" applyNumberFormat="1" applyFont="1" applyFill="1" applyBorder="1" applyAlignment="1">
      <alignment horizontal="left" vertical="center" wrapText="1"/>
    </xf>
    <xf numFmtId="14" fontId="41" fillId="13" borderId="19" xfId="0" applyNumberFormat="1" applyFont="1" applyFill="1" applyBorder="1" applyAlignment="1">
      <alignment horizontal="left" wrapText="1"/>
    </xf>
    <xf numFmtId="164" fontId="41" fillId="13" borderId="3" xfId="2" applyFont="1" applyFill="1" applyBorder="1" applyAlignment="1">
      <alignment horizontal="right" vertical="center" wrapText="1"/>
    </xf>
    <xf numFmtId="165" fontId="41" fillId="13" borderId="16" xfId="40" applyNumberFormat="1" applyFont="1" applyFill="1" applyBorder="1" applyAlignment="1">
      <alignment horizontal="left" vertical="center" wrapText="1"/>
    </xf>
    <xf numFmtId="0" fontId="41" fillId="13" borderId="3" xfId="0" applyFont="1" applyFill="1" applyBorder="1" applyAlignment="1">
      <alignment horizontal="left" vertical="center"/>
    </xf>
    <xf numFmtId="3" fontId="41" fillId="13" borderId="11" xfId="1" applyNumberFormat="1" applyFont="1" applyFill="1" applyBorder="1" applyAlignment="1">
      <alignment horizontal="left" vertical="center" wrapText="1"/>
    </xf>
    <xf numFmtId="3" fontId="41" fillId="13" borderId="16" xfId="1" applyNumberFormat="1" applyFont="1" applyFill="1" applyBorder="1" applyAlignment="1">
      <alignment horizontal="left" wrapText="1"/>
    </xf>
    <xf numFmtId="0" fontId="41" fillId="13" borderId="3" xfId="0" applyFont="1" applyFill="1" applyBorder="1" applyAlignment="1">
      <alignment horizontal="left" vertical="center" wrapText="1"/>
    </xf>
    <xf numFmtId="3" fontId="0" fillId="6" borderId="16" xfId="1" applyNumberFormat="1" applyFont="1" applyFill="1" applyBorder="1" applyAlignment="1">
      <alignment horizontal="left" wrapText="1"/>
    </xf>
    <xf numFmtId="0" fontId="41" fillId="13" borderId="9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/>
    </xf>
    <xf numFmtId="164" fontId="41" fillId="13" borderId="3" xfId="2" applyFont="1" applyFill="1" applyBorder="1" applyAlignment="1">
      <alignment horizontal="right" wrapText="1"/>
    </xf>
    <xf numFmtId="164" fontId="4" fillId="0" borderId="3" xfId="2" applyFont="1" applyBorder="1" applyAlignment="1">
      <alignment horizontal="right" wrapText="1"/>
    </xf>
    <xf numFmtId="165" fontId="41" fillId="13" borderId="9" xfId="40" applyNumberFormat="1" applyFont="1" applyFill="1" applyBorder="1" applyAlignment="1">
      <alignment horizontal="left" wrapText="1"/>
    </xf>
    <xf numFmtId="0" fontId="41" fillId="13" borderId="19" xfId="0" applyFont="1" applyFill="1" applyBorder="1" applyAlignment="1">
      <alignment horizontal="left" vertical="top" wrapText="1"/>
    </xf>
    <xf numFmtId="2" fontId="41" fillId="13" borderId="19" xfId="0" applyNumberFormat="1" applyFont="1" applyFill="1" applyBorder="1" applyAlignment="1">
      <alignment horizontal="right" vertical="center"/>
    </xf>
    <xf numFmtId="0" fontId="41" fillId="13" borderId="19" xfId="0" applyFont="1" applyFill="1" applyBorder="1" applyAlignment="1">
      <alignment horizontal="right" vertical="center"/>
    </xf>
    <xf numFmtId="0" fontId="45" fillId="13" borderId="19" xfId="0" applyFont="1" applyFill="1" applyBorder="1" applyAlignment="1">
      <alignment horizontal="left" vertical="center" wrapText="1"/>
    </xf>
    <xf numFmtId="14" fontId="1" fillId="6" borderId="19" xfId="0" applyNumberFormat="1" applyFont="1" applyFill="1" applyBorder="1" applyAlignment="1">
      <alignment horizontal="left" wrapText="1"/>
    </xf>
    <xf numFmtId="164" fontId="19" fillId="6" borderId="16" xfId="2" applyFont="1" applyFill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/>
    </xf>
    <xf numFmtId="164" fontId="4" fillId="0" borderId="16" xfId="2" applyFont="1" applyBorder="1" applyAlignment="1">
      <alignment horizontal="right" wrapText="1"/>
    </xf>
    <xf numFmtId="14" fontId="4" fillId="0" borderId="19" xfId="1" applyNumberFormat="1" applyFont="1" applyBorder="1" applyAlignment="1">
      <alignment horizontal="left" vertical="center" wrapText="1"/>
    </xf>
    <xf numFmtId="3" fontId="4" fillId="0" borderId="19" xfId="1" applyNumberFormat="1" applyFont="1" applyBorder="1" applyAlignment="1">
      <alignment horizontal="left" vertical="center" wrapText="1"/>
    </xf>
    <xf numFmtId="165" fontId="4" fillId="0" borderId="19" xfId="1" applyNumberFormat="1" applyFont="1" applyBorder="1" applyAlignment="1">
      <alignment horizontal="left" vertical="center" wrapText="1"/>
    </xf>
    <xf numFmtId="3" fontId="4" fillId="0" borderId="19" xfId="1" applyNumberFormat="1" applyFont="1" applyFill="1" applyBorder="1" applyAlignment="1">
      <alignment horizontal="left" wrapText="1"/>
    </xf>
    <xf numFmtId="3" fontId="0" fillId="0" borderId="19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3" fontId="0" fillId="0" borderId="19" xfId="1" applyNumberFormat="1" applyFont="1" applyBorder="1" applyAlignment="1">
      <alignment horizontal="left" vertical="center" wrapText="1"/>
    </xf>
    <xf numFmtId="165" fontId="0" fillId="0" borderId="19" xfId="1" applyNumberFormat="1" applyFont="1" applyBorder="1" applyAlignment="1">
      <alignment horizontal="left" vertical="center" wrapText="1"/>
    </xf>
    <xf numFmtId="165" fontId="0" fillId="6" borderId="16" xfId="1" applyNumberFormat="1" applyFont="1" applyFill="1" applyBorder="1" applyAlignment="1">
      <alignment horizontal="left" vertical="center" wrapText="1"/>
    </xf>
    <xf numFmtId="164" fontId="45" fillId="13" borderId="16" xfId="2" applyFont="1" applyFill="1" applyBorder="1" applyAlignment="1">
      <alignment horizontal="right" vertical="center" wrapText="1"/>
    </xf>
    <xf numFmtId="14" fontId="1" fillId="0" borderId="19" xfId="0" applyNumberFormat="1" applyFont="1" applyBorder="1" applyAlignment="1">
      <alignment horizontal="left" wrapText="1"/>
    </xf>
    <xf numFmtId="0" fontId="0" fillId="6" borderId="11" xfId="0" applyFont="1" applyFill="1" applyBorder="1" applyAlignment="1">
      <alignment horizontal="left"/>
    </xf>
    <xf numFmtId="165" fontId="41" fillId="13" borderId="19" xfId="0" applyNumberFormat="1" applyFont="1" applyFill="1" applyBorder="1" applyAlignment="1">
      <alignment horizontal="right" vertical="center" wrapText="1"/>
    </xf>
    <xf numFmtId="164" fontId="61" fillId="6" borderId="3" xfId="2" applyFont="1" applyFill="1" applyBorder="1" applyAlignment="1">
      <alignment horizontal="right" wrapText="1"/>
    </xf>
    <xf numFmtId="165" fontId="61" fillId="6" borderId="11" xfId="40" applyNumberFormat="1" applyFont="1" applyFill="1" applyBorder="1" applyAlignment="1">
      <alignment horizontal="left" wrapText="1"/>
    </xf>
    <xf numFmtId="0" fontId="61" fillId="6" borderId="19" xfId="0" applyFont="1" applyFill="1" applyBorder="1" applyAlignment="1">
      <alignment horizontal="left"/>
    </xf>
    <xf numFmtId="0" fontId="61" fillId="6" borderId="19" xfId="0" applyFont="1" applyFill="1" applyBorder="1" applyAlignment="1">
      <alignment horizontal="left" wrapText="1"/>
    </xf>
    <xf numFmtId="165" fontId="0" fillId="6" borderId="9" xfId="4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164" fontId="41" fillId="13" borderId="5" xfId="2" applyFont="1" applyFill="1" applyBorder="1" applyAlignment="1">
      <alignment horizontal="right" vertical="center" wrapText="1"/>
    </xf>
    <xf numFmtId="165" fontId="0" fillId="6" borderId="3" xfId="0" applyNumberFormat="1" applyFont="1" applyFill="1" applyBorder="1" applyAlignment="1">
      <alignment vertical="center" wrapText="1"/>
    </xf>
    <xf numFmtId="2" fontId="41" fillId="6" borderId="3" xfId="0" applyNumberFormat="1" applyFont="1" applyFill="1" applyBorder="1" applyAlignment="1">
      <alignment horizontal="right" vertical="center"/>
    </xf>
    <xf numFmtId="165" fontId="0" fillId="13" borderId="9" xfId="40" applyNumberFormat="1" applyFont="1" applyFill="1" applyBorder="1" applyAlignment="1">
      <alignment horizontal="left" wrapText="1"/>
    </xf>
    <xf numFmtId="165" fontId="0" fillId="0" borderId="5" xfId="40" applyNumberFormat="1" applyFont="1" applyFill="1" applyBorder="1" applyAlignment="1">
      <alignment horizontal="left" wrapText="1"/>
    </xf>
    <xf numFmtId="165" fontId="0" fillId="0" borderId="0" xfId="40" applyNumberFormat="1" applyFont="1" applyFill="1" applyBorder="1" applyAlignment="1">
      <alignment horizontal="left" wrapText="1"/>
    </xf>
    <xf numFmtId="164" fontId="4" fillId="0" borderId="16" xfId="2" applyFont="1" applyFill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41" fillId="13" borderId="6" xfId="0" applyFont="1" applyFill="1" applyBorder="1" applyAlignment="1">
      <alignment horizontal="left" vertical="center"/>
    </xf>
    <xf numFmtId="165" fontId="41" fillId="13" borderId="19" xfId="0" applyNumberFormat="1" applyFont="1" applyFill="1" applyBorder="1" applyAlignment="1">
      <alignment horizontal="right" wrapText="1"/>
    </xf>
    <xf numFmtId="165" fontId="41" fillId="13" borderId="9" xfId="4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right" wrapText="1"/>
    </xf>
    <xf numFmtId="164" fontId="2" fillId="0" borderId="3" xfId="2" applyFont="1" applyBorder="1" applyAlignment="1">
      <alignment horizontal="right" wrapText="1"/>
    </xf>
    <xf numFmtId="165" fontId="41" fillId="6" borderId="18" xfId="0" applyNumberFormat="1" applyFont="1" applyFill="1" applyBorder="1" applyAlignment="1">
      <alignment horizontal="right" wrapText="1"/>
    </xf>
    <xf numFmtId="165" fontId="41" fillId="6" borderId="15" xfId="0" applyNumberFormat="1" applyFont="1" applyFill="1" applyBorder="1" applyAlignment="1">
      <alignment horizontal="right" wrapText="1"/>
    </xf>
    <xf numFmtId="165" fontId="41" fillId="6" borderId="27" xfId="0" applyNumberFormat="1" applyFont="1" applyFill="1" applyBorder="1" applyAlignment="1">
      <alignment horizontal="right" wrapText="1"/>
    </xf>
    <xf numFmtId="0" fontId="0" fillId="0" borderId="0" xfId="0" applyNumberFormat="1"/>
    <xf numFmtId="0" fontId="0" fillId="0" borderId="0" xfId="0" pivotButton="1"/>
    <xf numFmtId="2" fontId="41" fillId="6" borderId="16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41" fillId="0" borderId="18" xfId="2" applyFont="1" applyBorder="1" applyAlignment="1">
      <alignment horizontal="right" wrapText="1"/>
    </xf>
    <xf numFmtId="164" fontId="41" fillId="0" borderId="15" xfId="2" applyFont="1" applyBorder="1" applyAlignment="1">
      <alignment horizontal="right" wrapText="1"/>
    </xf>
    <xf numFmtId="0" fontId="41" fillId="6" borderId="19" xfId="0" pivotButton="1" applyFont="1" applyFill="1" applyBorder="1" applyAlignment="1">
      <alignment horizontal="left" vertical="center"/>
    </xf>
    <xf numFmtId="2" fontId="41" fillId="6" borderId="19" xfId="0" pivotButton="1" applyNumberFormat="1" applyFont="1" applyFill="1" applyBorder="1" applyAlignment="1">
      <alignment horizontal="right" vertical="center"/>
    </xf>
    <xf numFmtId="164" fontId="41" fillId="6" borderId="19" xfId="2" pivotButton="1" applyFont="1" applyFill="1" applyBorder="1" applyAlignment="1">
      <alignment horizontal="right" wrapText="1"/>
    </xf>
    <xf numFmtId="165" fontId="0" fillId="6" borderId="19" xfId="40" pivotButton="1" applyNumberFormat="1" applyFont="1" applyFill="1" applyBorder="1" applyAlignment="1">
      <alignment horizontal="left" wrapText="1"/>
    </xf>
    <xf numFmtId="0" fontId="41" fillId="6" borderId="19" xfId="0" pivotButton="1" applyFont="1" applyFill="1" applyBorder="1" applyAlignment="1">
      <alignment horizontal="left" vertical="center" wrapText="1"/>
    </xf>
    <xf numFmtId="0" fontId="0" fillId="0" borderId="0" xfId="0" pivotButton="1" applyAlignment="1">
      <alignment horizontal="left" vertical="center"/>
    </xf>
    <xf numFmtId="164" fontId="0" fillId="0" borderId="0" xfId="2" applyFont="1"/>
    <xf numFmtId="0" fontId="0" fillId="0" borderId="0" xfId="0" applyNumberFormat="1" applyAlignment="1">
      <alignment horizontal="right" wrapText="1"/>
    </xf>
    <xf numFmtId="164" fontId="0" fillId="0" borderId="0" xfId="2" applyFont="1" applyAlignment="1">
      <alignment horizontal="left"/>
    </xf>
    <xf numFmtId="164" fontId="41" fillId="0" borderId="0" xfId="2" applyFont="1" applyAlignment="1">
      <alignment horizontal="right" wrapText="1"/>
    </xf>
    <xf numFmtId="165" fontId="27" fillId="0" borderId="19" xfId="0" applyNumberFormat="1" applyFont="1" applyBorder="1" applyAlignment="1">
      <alignment wrapText="1"/>
    </xf>
    <xf numFmtId="0" fontId="0" fillId="0" borderId="0" xfId="0" pivotButton="1" applyAlignment="1">
      <alignment horizontal="left"/>
    </xf>
    <xf numFmtId="14" fontId="19" fillId="6" borderId="19" xfId="0" applyNumberFormat="1" applyFont="1" applyFill="1" applyBorder="1" applyAlignment="1">
      <alignment horizontal="left" vertical="center" wrapText="1"/>
    </xf>
    <xf numFmtId="165" fontId="4" fillId="0" borderId="16" xfId="2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center" wrapText="1"/>
    </xf>
    <xf numFmtId="14" fontId="64" fillId="6" borderId="19" xfId="0" applyNumberFormat="1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164" fontId="2" fillId="0" borderId="16" xfId="2" applyFont="1" applyBorder="1" applyAlignment="1">
      <alignment horizontal="right" wrapText="1"/>
    </xf>
    <xf numFmtId="165" fontId="41" fillId="0" borderId="18" xfId="0" applyNumberFormat="1" applyFont="1" applyBorder="1" applyAlignment="1">
      <alignment horizontal="right" wrapText="1"/>
    </xf>
    <xf numFmtId="165" fontId="41" fillId="0" borderId="15" xfId="0" applyNumberFormat="1" applyFont="1" applyBorder="1" applyAlignment="1">
      <alignment horizontal="right" wrapText="1"/>
    </xf>
    <xf numFmtId="164" fontId="41" fillId="0" borderId="27" xfId="2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pivotButton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0" fillId="0" borderId="13" xfId="2" applyFont="1" applyBorder="1" applyAlignment="1">
      <alignment horizontal="right" vertical="center"/>
    </xf>
    <xf numFmtId="164" fontId="0" fillId="0" borderId="34" xfId="2" applyFont="1" applyBorder="1" applyAlignment="1">
      <alignment horizontal="right" vertical="center"/>
    </xf>
    <xf numFmtId="164" fontId="65" fillId="0" borderId="14" xfId="2" applyFont="1" applyBorder="1" applyAlignment="1">
      <alignment horizontal="right" vertical="center" wrapText="1"/>
    </xf>
    <xf numFmtId="14" fontId="65" fillId="0" borderId="23" xfId="0" applyNumberFormat="1" applyFont="1" applyBorder="1" applyAlignment="1">
      <alignment horizontal="left" vertical="center"/>
    </xf>
    <xf numFmtId="0" fontId="65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vertical="center"/>
    </xf>
    <xf numFmtId="3" fontId="65" fillId="0" borderId="19" xfId="0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0" xfId="0" applyFont="1" applyAlignment="1">
      <alignment vertical="center"/>
    </xf>
    <xf numFmtId="14" fontId="65" fillId="0" borderId="19" xfId="0" applyNumberFormat="1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/>
    </xf>
    <xf numFmtId="3" fontId="66" fillId="0" borderId="19" xfId="0" applyNumberFormat="1" applyFont="1" applyBorder="1" applyAlignment="1">
      <alignment vertical="center"/>
    </xf>
    <xf numFmtId="3" fontId="67" fillId="0" borderId="14" xfId="0" applyNumberFormat="1" applyFont="1" applyFill="1" applyBorder="1" applyAlignment="1">
      <alignment vertical="center"/>
    </xf>
    <xf numFmtId="3" fontId="67" fillId="0" borderId="0" xfId="0" applyNumberFormat="1" applyFont="1" applyAlignment="1">
      <alignment vertical="center"/>
    </xf>
    <xf numFmtId="0" fontId="67" fillId="0" borderId="19" xfId="0" applyFont="1" applyBorder="1" applyAlignment="1">
      <alignment horizontal="center" vertical="center"/>
    </xf>
    <xf numFmtId="3" fontId="67" fillId="0" borderId="19" xfId="0" applyNumberFormat="1" applyFont="1" applyBorder="1" applyAlignment="1">
      <alignment vertical="center"/>
    </xf>
    <xf numFmtId="3" fontId="67" fillId="0" borderId="14" xfId="0" applyNumberFormat="1" applyFont="1" applyBorder="1" applyAlignment="1">
      <alignment vertical="center"/>
    </xf>
    <xf numFmtId="14" fontId="67" fillId="0" borderId="23" xfId="0" applyNumberFormat="1" applyFont="1" applyBorder="1" applyAlignment="1">
      <alignment horizontal="left" vertical="center"/>
    </xf>
    <xf numFmtId="14" fontId="68" fillId="7" borderId="23" xfId="0" applyNumberFormat="1" applyFont="1" applyFill="1" applyBorder="1" applyAlignment="1">
      <alignment horizontal="left" vertical="center"/>
    </xf>
    <xf numFmtId="0" fontId="66" fillId="7" borderId="19" xfId="0" applyFont="1" applyFill="1" applyBorder="1" applyAlignment="1">
      <alignment vertical="center"/>
    </xf>
    <xf numFmtId="0" fontId="68" fillId="7" borderId="19" xfId="0" applyFont="1" applyFill="1" applyBorder="1" applyAlignment="1">
      <alignment vertical="center"/>
    </xf>
    <xf numFmtId="3" fontId="68" fillId="7" borderId="19" xfId="0" applyNumberFormat="1" applyFont="1" applyFill="1" applyBorder="1" applyAlignment="1">
      <alignment vertical="center"/>
    </xf>
    <xf numFmtId="0" fontId="66" fillId="7" borderId="14" xfId="0" applyFont="1" applyFill="1" applyBorder="1" applyAlignment="1">
      <alignment vertical="center"/>
    </xf>
    <xf numFmtId="3" fontId="65" fillId="0" borderId="0" xfId="0" applyNumberFormat="1" applyFont="1" applyAlignment="1">
      <alignment vertical="center"/>
    </xf>
    <xf numFmtId="0" fontId="65" fillId="7" borderId="19" xfId="0" applyFont="1" applyFill="1" applyBorder="1" applyAlignment="1">
      <alignment vertical="center"/>
    </xf>
    <xf numFmtId="3" fontId="65" fillId="7" borderId="19" xfId="0" applyNumberFormat="1" applyFont="1" applyFill="1" applyBorder="1" applyAlignment="1">
      <alignment vertical="center"/>
    </xf>
    <xf numFmtId="3" fontId="69" fillId="7" borderId="14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66" fillId="0" borderId="0" xfId="0" applyFont="1"/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14" fontId="68" fillId="0" borderId="0" xfId="0" applyNumberFormat="1" applyFont="1" applyAlignment="1">
      <alignment horizontal="center" vertical="center"/>
    </xf>
    <xf numFmtId="3" fontId="72" fillId="0" borderId="0" xfId="0" applyNumberFormat="1" applyFont="1" applyAlignment="1">
      <alignment vertical="center"/>
    </xf>
    <xf numFmtId="14" fontId="71" fillId="0" borderId="0" xfId="0" applyNumberFormat="1" applyFont="1" applyAlignment="1">
      <alignment horizontal="center" vertical="center"/>
    </xf>
    <xf numFmtId="0" fontId="65" fillId="0" borderId="0" xfId="0" applyFont="1"/>
    <xf numFmtId="0" fontId="69" fillId="0" borderId="0" xfId="0" applyFont="1" applyAlignment="1">
      <alignment horizontal="center"/>
    </xf>
    <xf numFmtId="3" fontId="69" fillId="0" borderId="0" xfId="0" applyNumberFormat="1" applyFont="1"/>
    <xf numFmtId="3" fontId="65" fillId="0" borderId="0" xfId="0" applyNumberFormat="1" applyFont="1"/>
    <xf numFmtId="17" fontId="15" fillId="0" borderId="0" xfId="0" applyNumberFormat="1" applyFont="1" applyAlignment="1">
      <alignment vertical="center"/>
    </xf>
    <xf numFmtId="14" fontId="13" fillId="3" borderId="4" xfId="0" applyNumberFormat="1" applyFont="1" applyFill="1" applyBorder="1" applyAlignment="1">
      <alignment horizontal="center" vertical="top" wrapText="1"/>
    </xf>
    <xf numFmtId="14" fontId="47" fillId="6" borderId="4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65" fontId="48" fillId="14" borderId="21" xfId="0" applyNumberFormat="1" applyFont="1" applyFill="1" applyBorder="1" applyAlignment="1">
      <alignment horizontal="center"/>
    </xf>
    <xf numFmtId="0" fontId="15" fillId="11" borderId="20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left" vertical="center"/>
    </xf>
    <xf numFmtId="165" fontId="17" fillId="0" borderId="11" xfId="0" applyNumberFormat="1" applyFont="1" applyBorder="1" applyAlignment="1">
      <alignment horizontal="left" vertical="center"/>
    </xf>
    <xf numFmtId="165" fontId="17" fillId="0" borderId="0" xfId="0" applyNumberFormat="1" applyFont="1" applyAlignment="1">
      <alignment horizontal="left" vertical="center"/>
    </xf>
    <xf numFmtId="165" fontId="17" fillId="0" borderId="7" xfId="0" applyNumberFormat="1" applyFont="1" applyBorder="1" applyAlignment="1">
      <alignment horizontal="left" vertical="center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/>
    </xf>
    <xf numFmtId="14" fontId="40" fillId="0" borderId="4" xfId="0" applyNumberFormat="1" applyFont="1" applyBorder="1" applyAlignment="1">
      <alignment horizontal="center" vertical="center"/>
    </xf>
    <xf numFmtId="0" fontId="58" fillId="18" borderId="0" xfId="0" applyFont="1" applyFill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19" borderId="11" xfId="0" applyFont="1" applyFill="1" applyBorder="1" applyAlignment="1">
      <alignment horizontal="center"/>
    </xf>
  </cellXfs>
  <cellStyles count="45">
    <cellStyle name="Comma" xfId="2" builtinId="3"/>
    <cellStyle name="Comma 2" xfId="12" xr:uid="{00000000-0005-0000-0000-000001000000}"/>
    <cellStyle name="Comma 3" xfId="40" xr:uid="{00000000-0005-0000-0000-000002000000}"/>
    <cellStyle name="Comma 4" xfId="14" xr:uid="{00000000-0005-0000-0000-000003000000}"/>
    <cellStyle name="Excel Built-in Normal" xfId="3" xr:uid="{00000000-0005-0000-0000-000005000000}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2" builtinId="9" hidden="1"/>
    <cellStyle name="Followed Hyperlink" xfId="44" builtinId="9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1" builtinId="8" hidden="1"/>
    <cellStyle name="Hyperlink" xfId="43" builtinId="8" hidden="1"/>
    <cellStyle name="Milliers 2" xfId="13" xr:uid="{00000000-0005-0000-0000-000020000000}"/>
    <cellStyle name="Normal" xfId="0" builtinId="0"/>
    <cellStyle name="Normal 10" xfId="6" xr:uid="{00000000-0005-0000-0000-000022000000}"/>
    <cellStyle name="Normal 2" xfId="9" xr:uid="{00000000-0005-0000-0000-000023000000}"/>
    <cellStyle name="Normal 2 3" xfId="15" xr:uid="{00000000-0005-0000-0000-000024000000}"/>
    <cellStyle name="Normal 3" xfId="8" xr:uid="{00000000-0005-0000-0000-000025000000}"/>
    <cellStyle name="Normal 5" xfId="10" xr:uid="{00000000-0005-0000-0000-000026000000}"/>
    <cellStyle name="Normal 6" xfId="11" xr:uid="{00000000-0005-0000-0000-000027000000}"/>
    <cellStyle name="Normal 8" xfId="4" xr:uid="{00000000-0005-0000-0000-000028000000}"/>
    <cellStyle name="Normal 8 2" xfId="7" xr:uid="{00000000-0005-0000-0000-000029000000}"/>
    <cellStyle name="Normal 9" xfId="5" xr:uid="{00000000-0005-0000-0000-00002A000000}"/>
    <cellStyle name="Normal_Total expenses by date" xfId="1" xr:uid="{00000000-0005-0000-0000-00002B000000}"/>
    <cellStyle name="Normální 2" xfId="16" xr:uid="{00000000-0005-0000-0000-00002C000000}"/>
    <cellStyle name="Normální 3" xfId="17" xr:uid="{00000000-0005-0000-0000-00002D000000}"/>
  </cellStyles>
  <dxfs count="22">
    <dxf>
      <alignment wrapText="1"/>
    </dxf>
    <dxf>
      <alignment horizontal="righ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numFmt numFmtId="164" formatCode="_-* #,##0.00\ _€_-;\-* #,##0.00\ _€_-;_-* &quot;-&quot;??\ _€_-;_-@_-"/>
    </dxf>
  </dxfs>
  <tableStyles count="0" defaultTableStyle="TableStyleMedium2" defaultPivotStyle="PivotStyleLight16"/>
  <colors>
    <mruColors>
      <color rgb="FF00CC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38</xdr:row>
      <xdr:rowOff>0</xdr:rowOff>
    </xdr:from>
    <xdr:to>
      <xdr:col>7</xdr:col>
      <xdr:colOff>190500</xdr:colOff>
      <xdr:row>39</xdr:row>
      <xdr:rowOff>69215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188200" y="4978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38</xdr:row>
      <xdr:rowOff>0</xdr:rowOff>
    </xdr:from>
    <xdr:to>
      <xdr:col>8</xdr:col>
      <xdr:colOff>19050</xdr:colOff>
      <xdr:row>39</xdr:row>
      <xdr:rowOff>50165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759700" y="4978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42</xdr:row>
      <xdr:rowOff>0</xdr:rowOff>
    </xdr:from>
    <xdr:to>
      <xdr:col>7</xdr:col>
      <xdr:colOff>190500</xdr:colOff>
      <xdr:row>43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42</xdr:row>
      <xdr:rowOff>0</xdr:rowOff>
    </xdr:from>
    <xdr:to>
      <xdr:col>8</xdr:col>
      <xdr:colOff>19050</xdr:colOff>
      <xdr:row>43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42</xdr:row>
      <xdr:rowOff>0</xdr:rowOff>
    </xdr:from>
    <xdr:to>
      <xdr:col>7</xdr:col>
      <xdr:colOff>190500</xdr:colOff>
      <xdr:row>43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42</xdr:row>
      <xdr:rowOff>0</xdr:rowOff>
    </xdr:from>
    <xdr:to>
      <xdr:col>8</xdr:col>
      <xdr:colOff>19050</xdr:colOff>
      <xdr:row>43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114300</xdr:colOff>
      <xdr:row>42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42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114300</xdr:colOff>
      <xdr:row>38</xdr:row>
      <xdr:rowOff>0</xdr:rowOff>
    </xdr:from>
    <xdr:to>
      <xdr:col>8</xdr:col>
      <xdr:colOff>190500</xdr:colOff>
      <xdr:row>39</xdr:row>
      <xdr:rowOff>69215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178800" y="49276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38</xdr:row>
      <xdr:rowOff>0</xdr:rowOff>
    </xdr:from>
    <xdr:to>
      <xdr:col>8</xdr:col>
      <xdr:colOff>704850</xdr:colOff>
      <xdr:row>39</xdr:row>
      <xdr:rowOff>50165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750300" y="49276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42</xdr:row>
      <xdr:rowOff>0</xdr:rowOff>
    </xdr:from>
    <xdr:to>
      <xdr:col>8</xdr:col>
      <xdr:colOff>190500</xdr:colOff>
      <xdr:row>43</xdr:row>
      <xdr:rowOff>66675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42</xdr:row>
      <xdr:rowOff>0</xdr:rowOff>
    </xdr:from>
    <xdr:to>
      <xdr:col>8</xdr:col>
      <xdr:colOff>704850</xdr:colOff>
      <xdr:row>43</xdr:row>
      <xdr:rowOff>47625</xdr:rowOff>
    </xdr:to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42</xdr:row>
      <xdr:rowOff>0</xdr:rowOff>
    </xdr:from>
    <xdr:to>
      <xdr:col>8</xdr:col>
      <xdr:colOff>190500</xdr:colOff>
      <xdr:row>43</xdr:row>
      <xdr:rowOff>66675</xdr:rowOff>
    </xdr:to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42</xdr:row>
      <xdr:rowOff>0</xdr:rowOff>
    </xdr:from>
    <xdr:to>
      <xdr:col>8</xdr:col>
      <xdr:colOff>704850</xdr:colOff>
      <xdr:row>43</xdr:row>
      <xdr:rowOff>47625</xdr:rowOff>
    </xdr:to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42</xdr:row>
      <xdr:rowOff>0</xdr:rowOff>
    </xdr:from>
    <xdr:ext cx="76200" cy="228600"/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42</xdr:row>
      <xdr:rowOff>0</xdr:rowOff>
    </xdr:from>
    <xdr:ext cx="19050" cy="209550"/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29</xdr:row>
      <xdr:rowOff>0</xdr:rowOff>
    </xdr:from>
    <xdr:to>
      <xdr:col>8</xdr:col>
      <xdr:colOff>190500</xdr:colOff>
      <xdr:row>30</xdr:row>
      <xdr:rowOff>53975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419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29</xdr:row>
      <xdr:rowOff>0</xdr:rowOff>
    </xdr:from>
    <xdr:to>
      <xdr:col>8</xdr:col>
      <xdr:colOff>704850</xdr:colOff>
      <xdr:row>30</xdr:row>
      <xdr:rowOff>34925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419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34</xdr:row>
      <xdr:rowOff>0</xdr:rowOff>
    </xdr:from>
    <xdr:to>
      <xdr:col>8</xdr:col>
      <xdr:colOff>190500</xdr:colOff>
      <xdr:row>35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3973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704850</xdr:colOff>
      <xdr:row>35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3973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34</xdr:row>
      <xdr:rowOff>0</xdr:rowOff>
    </xdr:from>
    <xdr:to>
      <xdr:col>8</xdr:col>
      <xdr:colOff>190500</xdr:colOff>
      <xdr:row>35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4545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704850</xdr:colOff>
      <xdr:row>35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4545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34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7277100" y="31280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34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848600" y="312801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09.03982395833" createdVersion="6" refreshedVersion="6" minRefreshableVersion="3" recordCount="436" xr:uid="{9A514E3C-992E-4048-9EF3-15AAC35102BF}">
  <cacheSource type="worksheet">
    <worksheetSource ref="A2:H438" sheet="Total Expenses"/>
  </cacheSource>
  <cacheFields count="8">
    <cacheField name="Date" numFmtId="14">
      <sharedItems containsSemiMixedTypes="0" containsNonDate="0" containsDate="1" containsString="0" minDate="2020-09-01T00:00:00" maxDate="2020-10-01T00:00:00"/>
    </cacheField>
    <cacheField name="Details" numFmtId="0">
      <sharedItems/>
    </cacheField>
    <cacheField name="Type of expenses " numFmtId="0">
      <sharedItems count="12">
        <s v="Transport"/>
        <s v="Services"/>
        <s v="Bank Fees"/>
        <s v="Office Materials"/>
        <s v="Personnel"/>
        <s v="Telephone"/>
        <s v="Rent &amp; Utilities"/>
        <s v="Trust Building"/>
        <s v="Travel subsistence"/>
        <s v="Publications"/>
        <s v="Internet"/>
        <s v="Publishing" u="1"/>
      </sharedItems>
    </cacheField>
    <cacheField name="Department" numFmtId="0">
      <sharedItems count="5">
        <s v="Investigations"/>
        <s v="Office"/>
        <s v="Management"/>
        <s v="Legal"/>
        <s v="Team Building"/>
      </sharedItems>
    </cacheField>
    <cacheField name="Spent  in national currency (UGX)" numFmtId="164">
      <sharedItems containsSemiMixedTypes="0" containsString="0" containsNumber="1" minValue="1000" maxValue="7330000"/>
    </cacheField>
    <cacheField name="Exchange Rate $" numFmtId="0">
      <sharedItems containsSemiMixedTypes="0" containsString="0" containsNumber="1" containsInteger="1" minValue="3665" maxValue="3665"/>
    </cacheField>
    <cacheField name="Spent in $" numFmtId="165">
      <sharedItems containsSemiMixedTypes="0" containsString="0" containsNumber="1" minValue="0.27285129604365621" maxValue="2000"/>
    </cacheField>
    <cacheField name="Name" numFmtId="0">
      <sharedItems containsBlank="1" count="13">
        <s v="i38"/>
        <s v="i45"/>
        <s v="Day Guard"/>
        <s v="Lydia"/>
        <s v="Augustus"/>
        <s v="Bank UGX"/>
        <s v="i67"/>
        <s v="Mary"/>
        <s v="Bank USD"/>
        <s v="Rebeca"/>
        <m/>
        <s v="dayguard" u="1"/>
        <s v="Transpor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09.039825462962" createdVersion="6" refreshedVersion="6" minRefreshableVersion="3" recordCount="42" xr:uid="{262D5970-C162-4846-B502-55080949C6B2}">
  <cacheSource type="worksheet">
    <worksheetSource ref="A3:H45" sheet="Airtime summary"/>
  </cacheSource>
  <cacheFields count="8">
    <cacheField name="Date" numFmtId="14">
      <sharedItems containsSemiMixedTypes="0" containsNonDate="0" containsDate="1" containsString="0" minDate="2020-09-01T00:00:00" maxDate="2020-09-29T00:00:00"/>
    </cacheField>
    <cacheField name="Details" numFmtId="0">
      <sharedItems/>
    </cacheField>
    <cacheField name="Type of expenses " numFmtId="0">
      <sharedItems containsBlank="1"/>
    </cacheField>
    <cacheField name="Department" numFmtId="0">
      <sharedItems containsBlank="1"/>
    </cacheField>
    <cacheField name="Spent  in national currency (UGX)" numFmtId="0">
      <sharedItems containsString="0" containsBlank="1" containsNumber="1" containsInteger="1" minValue="6000" maxValue="30000"/>
    </cacheField>
    <cacheField name="Received" numFmtId="0">
      <sharedItems containsString="0" containsBlank="1" containsNumber="1" containsInteger="1" minValue="30000" maxValue="130000"/>
    </cacheField>
    <cacheField name="Balance" numFmtId="164">
      <sharedItems containsSemiMixedTypes="0" containsString="0" containsNumber="1" containsInteger="1" minValue="-145000" maxValue="150000"/>
    </cacheField>
    <cacheField name="Name" numFmtId="0">
      <sharedItems containsBlank="1" count="10">
        <m/>
        <s v="Lydia"/>
        <s v="Augustus"/>
        <s v="Mary"/>
        <s v="i45"/>
        <s v="i67"/>
        <s v="i38"/>
        <s v="dayguard"/>
        <s v="Rebeca"/>
        <s v="Airtim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09.039825810185" createdVersion="6" refreshedVersion="6" minRefreshableVersion="3" recordCount="141" xr:uid="{7A01200C-7F31-4333-AD10-FCD7AE004640}">
  <cacheSource type="worksheet">
    <worksheetSource ref="A2:H143" sheet="UGX Cash Box Sept"/>
  </cacheSource>
  <cacheFields count="8">
    <cacheField name="Date" numFmtId="14">
      <sharedItems containsSemiMixedTypes="0" containsNonDate="0" containsDate="1" containsString="0" minDate="2020-08-14T00:00:00" maxDate="2020-10-01T00:00:00"/>
    </cacheField>
    <cacheField name="Details" numFmtId="0">
      <sharedItems/>
    </cacheField>
    <cacheField name="Type of expenses " numFmtId="0">
      <sharedItems containsBlank="1"/>
    </cacheField>
    <cacheField name="Department" numFmtId="0">
      <sharedItems containsBlank="1"/>
    </cacheField>
    <cacheField name="spent in national currency (Ugx)" numFmtId="164">
      <sharedItems containsString="0" containsBlank="1" containsNumber="1" containsInteger="1" minValue="1000" maxValue="344900"/>
    </cacheField>
    <cacheField name="Received" numFmtId="164">
      <sharedItems containsString="0" containsBlank="1" containsNumber="1" containsInteger="1" minValue="500" maxValue="2597400"/>
    </cacheField>
    <cacheField name="Balance" numFmtId="164">
      <sharedItems containsSemiMixedTypes="0" containsString="0" containsNumber="1" containsInteger="1" minValue="145300" maxValue="3459600"/>
    </cacheField>
    <cacheField name="Name" numFmtId="0">
      <sharedItems containsBlank="1" count="10">
        <m/>
        <s v="i38"/>
        <s v="i45"/>
        <s v="Augustus"/>
        <s v="Day guard"/>
        <s v="Lydia"/>
        <s v="Airtime"/>
        <s v="Advance"/>
        <s v="i67"/>
        <s v="Ma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6">
  <r>
    <d v="2020-09-01T00:00:00"/>
    <s v="Local Transport"/>
    <x v="0"/>
    <x v="0"/>
    <n v="13000"/>
    <n v="3665"/>
    <n v="3.5470668485675305"/>
    <x v="0"/>
  </r>
  <r>
    <d v="2020-09-01T00:00:00"/>
    <s v="Local Transport"/>
    <x v="0"/>
    <x v="0"/>
    <n v="5000"/>
    <n v="3665"/>
    <n v="1.3642564802182811"/>
    <x v="0"/>
  </r>
  <r>
    <d v="2020-09-01T00:00:00"/>
    <s v="Local Transport"/>
    <x v="0"/>
    <x v="0"/>
    <n v="5000"/>
    <n v="3665"/>
    <n v="1.3642564802182811"/>
    <x v="0"/>
  </r>
  <r>
    <d v="2020-09-01T00:00:00"/>
    <s v="Local Transport"/>
    <x v="0"/>
    <x v="0"/>
    <n v="5000"/>
    <n v="3665"/>
    <n v="1.3642564802182811"/>
    <x v="0"/>
  </r>
  <r>
    <d v="2020-09-01T00:00:00"/>
    <s v="Local Transport"/>
    <x v="0"/>
    <x v="0"/>
    <n v="15000"/>
    <n v="3665"/>
    <n v="4.0927694406548429"/>
    <x v="0"/>
  </r>
  <r>
    <d v="2020-09-01T00:00:00"/>
    <s v="Local Transport"/>
    <x v="0"/>
    <x v="0"/>
    <n v="11000"/>
    <n v="3665"/>
    <n v="3.0013642564802181"/>
    <x v="1"/>
  </r>
  <r>
    <d v="2020-09-01T00:00:00"/>
    <s v="Local Transport"/>
    <x v="0"/>
    <x v="0"/>
    <n v="5000"/>
    <n v="3665"/>
    <n v="1.3642564802182811"/>
    <x v="1"/>
  </r>
  <r>
    <d v="2020-09-01T00:00:00"/>
    <s v="Local Transport"/>
    <x v="0"/>
    <x v="0"/>
    <n v="5000"/>
    <n v="3665"/>
    <n v="1.3642564802182811"/>
    <x v="1"/>
  </r>
  <r>
    <d v="2020-09-01T00:00:00"/>
    <s v="Local Transport"/>
    <x v="0"/>
    <x v="0"/>
    <n v="5000"/>
    <n v="3665"/>
    <n v="1.3642564802182811"/>
    <x v="1"/>
  </r>
  <r>
    <d v="2020-09-01T00:00:00"/>
    <s v="Local Transport"/>
    <x v="0"/>
    <x v="0"/>
    <n v="11000"/>
    <n v="3665"/>
    <n v="3.0013642564802181"/>
    <x v="1"/>
  </r>
  <r>
    <d v="2020-09-01T00:00:00"/>
    <s v="Local Transport"/>
    <x v="0"/>
    <x v="1"/>
    <n v="7000"/>
    <n v="3665"/>
    <n v="1.9099590723055935"/>
    <x v="2"/>
  </r>
  <r>
    <d v="2020-09-01T00:00:00"/>
    <s v="Local Transport"/>
    <x v="0"/>
    <x v="1"/>
    <n v="5000"/>
    <n v="3665"/>
    <n v="1.3642564802182811"/>
    <x v="2"/>
  </r>
  <r>
    <d v="2020-09-01T00:00:00"/>
    <s v="Local Transport"/>
    <x v="0"/>
    <x v="1"/>
    <n v="5000"/>
    <n v="3665"/>
    <n v="1.3642564802182811"/>
    <x v="2"/>
  </r>
  <r>
    <d v="2020-09-01T00:00:00"/>
    <s v="Local Transport"/>
    <x v="0"/>
    <x v="1"/>
    <n v="5000"/>
    <n v="3665"/>
    <n v="1.3642564802182811"/>
    <x v="2"/>
  </r>
  <r>
    <d v="2020-09-01T00:00:00"/>
    <s v="Local Transport"/>
    <x v="0"/>
    <x v="1"/>
    <n v="10000"/>
    <n v="3665"/>
    <n v="2.7285129604365621"/>
    <x v="2"/>
  </r>
  <r>
    <d v="2020-09-01T00:00:00"/>
    <s v="Local Transport"/>
    <x v="0"/>
    <x v="2"/>
    <n v="5000"/>
    <n v="3665"/>
    <n v="1.3642564802182811"/>
    <x v="3"/>
  </r>
  <r>
    <d v="2020-09-01T00:00:00"/>
    <s v="Local Transport"/>
    <x v="0"/>
    <x v="2"/>
    <n v="7000"/>
    <n v="3665"/>
    <n v="1.9099590723055935"/>
    <x v="3"/>
  </r>
  <r>
    <d v="2020-09-01T00:00:00"/>
    <s v="Local Transport"/>
    <x v="0"/>
    <x v="2"/>
    <n v="5000"/>
    <n v="3665"/>
    <n v="1.3642564802182811"/>
    <x v="3"/>
  </r>
  <r>
    <d v="2020-09-01T00:00:00"/>
    <s v="Local Transport"/>
    <x v="0"/>
    <x v="2"/>
    <n v="5000"/>
    <n v="3665"/>
    <n v="1.3642564802182811"/>
    <x v="3"/>
  </r>
  <r>
    <d v="2020-09-01T00:00:00"/>
    <s v="Local Transport"/>
    <x v="0"/>
    <x v="2"/>
    <n v="5000"/>
    <n v="3665"/>
    <n v="1.3642564802182811"/>
    <x v="3"/>
  </r>
  <r>
    <d v="2020-09-01T00:00:00"/>
    <s v="Local Transport"/>
    <x v="0"/>
    <x v="2"/>
    <n v="15000"/>
    <n v="3665"/>
    <n v="4.0927694406548429"/>
    <x v="3"/>
  </r>
  <r>
    <d v="2020-09-01T00:00:00"/>
    <s v="Local Transport"/>
    <x v="0"/>
    <x v="3"/>
    <n v="15000"/>
    <n v="3665"/>
    <n v="4.0927694406548429"/>
    <x v="4"/>
  </r>
  <r>
    <d v="2020-09-01T00:00:00"/>
    <s v="Local Transport"/>
    <x v="0"/>
    <x v="3"/>
    <n v="5000"/>
    <n v="3665"/>
    <n v="1.3642564802182811"/>
    <x v="4"/>
  </r>
  <r>
    <d v="2020-09-01T00:00:00"/>
    <s v="Local Transport"/>
    <x v="0"/>
    <x v="3"/>
    <n v="5000"/>
    <n v="3665"/>
    <n v="1.3642564802182811"/>
    <x v="4"/>
  </r>
  <r>
    <d v="2020-09-01T00:00:00"/>
    <s v="Local Transport"/>
    <x v="0"/>
    <x v="3"/>
    <n v="5000"/>
    <n v="3665"/>
    <n v="1.3642564802182811"/>
    <x v="4"/>
  </r>
  <r>
    <d v="2020-09-01T00:00:00"/>
    <s v="Local Transport"/>
    <x v="0"/>
    <x v="3"/>
    <n v="15000"/>
    <n v="3665"/>
    <n v="4.0927694406548429"/>
    <x v="4"/>
  </r>
  <r>
    <d v="2020-09-01T00:00:00"/>
    <s v="Siimba Shield Security Services(August) Inv. 459"/>
    <x v="1"/>
    <x v="1"/>
    <n v="1456000"/>
    <n v="3665"/>
    <n v="397.27148703956345"/>
    <x v="5"/>
  </r>
  <r>
    <d v="2020-09-01T00:00:00"/>
    <s v="Cheque clearance charges"/>
    <x v="2"/>
    <x v="1"/>
    <n v="2600"/>
    <n v="3665"/>
    <n v="0.7094133697135061"/>
    <x v="5"/>
  </r>
  <r>
    <d v="2020-09-01T00:00:00"/>
    <s v="Sanitizer while in hospital"/>
    <x v="3"/>
    <x v="1"/>
    <n v="75000"/>
    <n v="3665"/>
    <n v="20.463847203274216"/>
    <x v="6"/>
  </r>
  <r>
    <d v="2020-09-01T00:00:00"/>
    <s v="Fruits and medicine"/>
    <x v="4"/>
    <x v="4"/>
    <n v="50000"/>
    <n v="3665"/>
    <n v="13.642564802182811"/>
    <x v="6"/>
  </r>
  <r>
    <d v="2020-09-02T00:00:00"/>
    <s v="Testing Fees for i38"/>
    <x v="4"/>
    <x v="4"/>
    <n v="344900"/>
    <n v="3665"/>
    <n v="94.106412005457031"/>
    <x v="0"/>
  </r>
  <r>
    <d v="2020-09-02T00:00:00"/>
    <s v="Testing Fees for i45"/>
    <x v="4"/>
    <x v="4"/>
    <n v="344900"/>
    <n v="3665"/>
    <n v="94.106412005457031"/>
    <x v="1"/>
  </r>
  <r>
    <d v="2020-09-02T00:00:00"/>
    <s v="Testing Fees for Augustus"/>
    <x v="4"/>
    <x v="4"/>
    <n v="344900"/>
    <n v="3665"/>
    <n v="94.106412005457031"/>
    <x v="4"/>
  </r>
  <r>
    <d v="2020-09-02T00:00:00"/>
    <s v="Testing Fees for Day Guard"/>
    <x v="4"/>
    <x v="4"/>
    <n v="344900"/>
    <n v="3665"/>
    <n v="94.106412005457031"/>
    <x v="2"/>
  </r>
  <r>
    <d v="2020-09-02T00:00:00"/>
    <s v="Testing Fees for Lydia"/>
    <x v="4"/>
    <x v="4"/>
    <n v="344900"/>
    <n v="3665"/>
    <n v="94.106412005457031"/>
    <x v="3"/>
  </r>
  <r>
    <d v="2020-09-02T00:00:00"/>
    <s v="Local Transport"/>
    <x v="0"/>
    <x v="0"/>
    <n v="15000"/>
    <n v="3665"/>
    <n v="4.0927694406548429"/>
    <x v="0"/>
  </r>
  <r>
    <d v="2020-09-02T00:00:00"/>
    <s v="Local Transport"/>
    <x v="0"/>
    <x v="0"/>
    <n v="9000"/>
    <n v="3665"/>
    <n v="2.4556616643929057"/>
    <x v="0"/>
  </r>
  <r>
    <d v="2020-09-02T00:00:00"/>
    <s v="Local Transport"/>
    <x v="0"/>
    <x v="0"/>
    <n v="10000"/>
    <n v="3665"/>
    <n v="2.7285129604365621"/>
    <x v="0"/>
  </r>
  <r>
    <d v="2020-09-02T00:00:00"/>
    <s v="Local Transport"/>
    <x v="0"/>
    <x v="0"/>
    <n v="11000"/>
    <n v="3665"/>
    <n v="3.0013642564802181"/>
    <x v="1"/>
  </r>
  <r>
    <d v="2020-09-02T00:00:00"/>
    <s v="Local Transport"/>
    <x v="0"/>
    <x v="0"/>
    <n v="8000"/>
    <n v="3665"/>
    <n v="2.1828103683492497"/>
    <x v="1"/>
  </r>
  <r>
    <d v="2020-09-02T00:00:00"/>
    <s v="Local Transport"/>
    <x v="0"/>
    <x v="0"/>
    <n v="13000"/>
    <n v="3665"/>
    <n v="3.5470668485675305"/>
    <x v="1"/>
  </r>
  <r>
    <d v="2020-09-02T00:00:00"/>
    <s v="Local Transport"/>
    <x v="0"/>
    <x v="1"/>
    <n v="10000"/>
    <n v="3665"/>
    <n v="2.7285129604365621"/>
    <x v="2"/>
  </r>
  <r>
    <d v="2020-09-02T00:00:00"/>
    <s v="Local Transport"/>
    <x v="0"/>
    <x v="1"/>
    <n v="8000"/>
    <n v="3665"/>
    <n v="2.1828103683492497"/>
    <x v="2"/>
  </r>
  <r>
    <d v="2020-09-02T00:00:00"/>
    <s v="Local Transport"/>
    <x v="0"/>
    <x v="1"/>
    <n v="10000"/>
    <n v="3665"/>
    <n v="2.7285129604365621"/>
    <x v="2"/>
  </r>
  <r>
    <d v="2020-09-02T00:00:00"/>
    <s v="Local Transport"/>
    <x v="0"/>
    <x v="2"/>
    <n v="10000"/>
    <n v="3665"/>
    <n v="2.7285129604365621"/>
    <x v="3"/>
  </r>
  <r>
    <d v="2020-09-02T00:00:00"/>
    <s v="Local Transport"/>
    <x v="0"/>
    <x v="2"/>
    <n v="7000"/>
    <n v="3665"/>
    <n v="1.9099590723055935"/>
    <x v="3"/>
  </r>
  <r>
    <d v="2020-09-02T00:00:00"/>
    <s v="Local Transport"/>
    <x v="0"/>
    <x v="2"/>
    <n v="5000"/>
    <n v="3665"/>
    <n v="1.3642564802182811"/>
    <x v="3"/>
  </r>
  <r>
    <d v="2020-09-02T00:00:00"/>
    <s v="Local Transport"/>
    <x v="0"/>
    <x v="3"/>
    <n v="15000"/>
    <n v="3665"/>
    <n v="4.0927694406548429"/>
    <x v="4"/>
  </r>
  <r>
    <d v="2020-09-02T00:00:00"/>
    <s v="Local Transport"/>
    <x v="0"/>
    <x v="3"/>
    <n v="4000"/>
    <n v="3665"/>
    <n v="1.0914051841746248"/>
    <x v="4"/>
  </r>
  <r>
    <d v="2020-09-02T00:00:00"/>
    <s v="Local Transport"/>
    <x v="0"/>
    <x v="3"/>
    <n v="5000"/>
    <n v="3665"/>
    <n v="1.3642564802182811"/>
    <x v="4"/>
  </r>
  <r>
    <d v="2020-09-03T00:00:00"/>
    <s v="Sanitiser"/>
    <x v="3"/>
    <x v="1"/>
    <n v="75000"/>
    <n v="3665"/>
    <n v="20.463847203274216"/>
    <x v="7"/>
  </r>
  <r>
    <d v="2020-09-03T00:00:00"/>
    <s v="Fruits while in Mulago"/>
    <x v="4"/>
    <x v="4"/>
    <n v="55000"/>
    <n v="3665"/>
    <n v="15.006821282401091"/>
    <x v="7"/>
  </r>
  <r>
    <d v="2020-09-08T00:00:00"/>
    <s v="Airtime for Lydia"/>
    <x v="5"/>
    <x v="2"/>
    <n v="20000"/>
    <n v="3665"/>
    <n v="5.4570259208731242"/>
    <x v="3"/>
  </r>
  <r>
    <d v="2020-09-08T00:00:00"/>
    <s v="Airtime for Augustus"/>
    <x v="5"/>
    <x v="3"/>
    <n v="20000"/>
    <n v="3665"/>
    <n v="5.4570259208731242"/>
    <x v="4"/>
  </r>
  <r>
    <d v="2020-09-08T00:00:00"/>
    <s v="Airtime for Mary"/>
    <x v="5"/>
    <x v="3"/>
    <n v="20000"/>
    <n v="3665"/>
    <n v="5.4570259208731242"/>
    <x v="7"/>
  </r>
  <r>
    <d v="2020-09-08T00:00:00"/>
    <s v="Airtime for i45"/>
    <x v="5"/>
    <x v="0"/>
    <n v="25000"/>
    <n v="3665"/>
    <n v="6.8212824010914055"/>
    <x v="1"/>
  </r>
  <r>
    <d v="2020-09-08T00:00:00"/>
    <s v="Airtime for i67"/>
    <x v="5"/>
    <x v="0"/>
    <n v="25000"/>
    <n v="3665"/>
    <n v="6.8212824010914055"/>
    <x v="6"/>
  </r>
  <r>
    <d v="2020-09-08T00:00:00"/>
    <s v="Airtime for i38"/>
    <x v="5"/>
    <x v="0"/>
    <n v="25000"/>
    <n v="3665"/>
    <n v="6.8212824010914055"/>
    <x v="0"/>
  </r>
  <r>
    <d v="2020-09-08T00:00:00"/>
    <s v="Airtime for dayguard"/>
    <x v="5"/>
    <x v="1"/>
    <n v="10000"/>
    <n v="3665"/>
    <n v="2.7285129604365621"/>
    <x v="2"/>
  </r>
  <r>
    <d v="2020-09-08T00:00:00"/>
    <s v="Local Transport"/>
    <x v="0"/>
    <x v="2"/>
    <n v="8000"/>
    <n v="3665"/>
    <n v="2.1828103683492497"/>
    <x v="3"/>
  </r>
  <r>
    <d v="2020-09-08T00:00:00"/>
    <s v="Local Transport"/>
    <x v="0"/>
    <x v="2"/>
    <n v="8000"/>
    <n v="3665"/>
    <n v="2.1828103683492497"/>
    <x v="3"/>
  </r>
  <r>
    <d v="2020-09-08T00:00:00"/>
    <s v="Local Transport"/>
    <x v="0"/>
    <x v="2"/>
    <n v="7000"/>
    <n v="3665"/>
    <n v="1.9099590723055935"/>
    <x v="3"/>
  </r>
  <r>
    <d v="2020-09-08T00:00:00"/>
    <s v="Local Transport"/>
    <x v="0"/>
    <x v="2"/>
    <n v="5000"/>
    <n v="3665"/>
    <n v="1.3642564802182811"/>
    <x v="3"/>
  </r>
  <r>
    <d v="2020-09-08T00:00:00"/>
    <s v="Globe Clean services: Recpt 23537"/>
    <x v="1"/>
    <x v="2"/>
    <n v="50000"/>
    <n v="3665"/>
    <n v="13.642564802182811"/>
    <x v="3"/>
  </r>
  <r>
    <d v="2020-09-09T00:00:00"/>
    <s v="Sept &amp; Oct Rent of premises"/>
    <x v="6"/>
    <x v="1"/>
    <n v="7330000"/>
    <n v="3665"/>
    <n v="2000"/>
    <x v="8"/>
  </r>
  <r>
    <d v="2020-09-09T00:00:00"/>
    <s v="Cheque clearance charges"/>
    <x v="2"/>
    <x v="1"/>
    <n v="2785.4"/>
    <n v="3665"/>
    <n v="0.76"/>
    <x v="8"/>
  </r>
  <r>
    <d v="2020-09-09T00:00:00"/>
    <s v="Local Transport"/>
    <x v="0"/>
    <x v="0"/>
    <n v="10000"/>
    <n v="3665"/>
    <n v="2.7285129604365621"/>
    <x v="6"/>
  </r>
  <r>
    <d v="2020-09-09T00:00:00"/>
    <s v="Local Transport"/>
    <x v="0"/>
    <x v="0"/>
    <n v="14000"/>
    <n v="3665"/>
    <n v="3.8199181446111869"/>
    <x v="6"/>
  </r>
  <r>
    <d v="2020-09-09T00:00:00"/>
    <s v="Local Transport"/>
    <x v="0"/>
    <x v="0"/>
    <n v="11000"/>
    <n v="3665"/>
    <n v="3.0013642564802181"/>
    <x v="6"/>
  </r>
  <r>
    <d v="2020-09-09T00:00:00"/>
    <s v="Local Transport"/>
    <x v="0"/>
    <x v="0"/>
    <n v="9000"/>
    <n v="3665"/>
    <n v="2.4556616643929057"/>
    <x v="6"/>
  </r>
  <r>
    <d v="2020-09-09T00:00:00"/>
    <s v="Local Transport"/>
    <x v="0"/>
    <x v="0"/>
    <n v="8000"/>
    <n v="3665"/>
    <n v="2.1828103683492497"/>
    <x v="6"/>
  </r>
  <r>
    <d v="2020-09-09T00:00:00"/>
    <s v="Trust Building"/>
    <x v="7"/>
    <x v="0"/>
    <n v="5000"/>
    <n v="3665"/>
    <n v="1.3642564802182811"/>
    <x v="6"/>
  </r>
  <r>
    <d v="2020-09-09T00:00:00"/>
    <s v="Trust Building"/>
    <x v="7"/>
    <x v="0"/>
    <n v="2000"/>
    <n v="3665"/>
    <n v="0.54570259208731242"/>
    <x v="6"/>
  </r>
  <r>
    <d v="2020-09-09T00:00:00"/>
    <s v="Trust Building"/>
    <x v="7"/>
    <x v="0"/>
    <n v="1000"/>
    <n v="3665"/>
    <n v="0.27285129604365621"/>
    <x v="6"/>
  </r>
  <r>
    <d v="2020-09-09T00:00:00"/>
    <s v="Trust Building"/>
    <x v="7"/>
    <x v="0"/>
    <n v="2000"/>
    <n v="3665"/>
    <n v="0.54570259208731242"/>
    <x v="6"/>
  </r>
  <r>
    <d v="2020-09-10T00:00:00"/>
    <s v="Local Transport"/>
    <x v="0"/>
    <x v="0"/>
    <n v="14000"/>
    <n v="3665"/>
    <n v="3.8199181446111869"/>
    <x v="6"/>
  </r>
  <r>
    <d v="2020-09-10T00:00:00"/>
    <s v="Local Transport"/>
    <x v="0"/>
    <x v="0"/>
    <n v="10000"/>
    <n v="3665"/>
    <n v="2.7285129604365621"/>
    <x v="6"/>
  </r>
  <r>
    <d v="2020-09-10T00:00:00"/>
    <s v="Local Transport"/>
    <x v="0"/>
    <x v="0"/>
    <n v="12000"/>
    <n v="3665"/>
    <n v="3.2742155525238745"/>
    <x v="6"/>
  </r>
  <r>
    <d v="2020-09-10T00:00:00"/>
    <s v="Local Transport"/>
    <x v="0"/>
    <x v="0"/>
    <n v="13000"/>
    <n v="3665"/>
    <n v="3.5470668485675305"/>
    <x v="6"/>
  </r>
  <r>
    <d v="2020-09-10T00:00:00"/>
    <s v="Local Transport"/>
    <x v="0"/>
    <x v="0"/>
    <n v="9000"/>
    <n v="3665"/>
    <n v="2.4556616643929057"/>
    <x v="6"/>
  </r>
  <r>
    <d v="2020-09-10T00:00:00"/>
    <s v="Trust Building"/>
    <x v="7"/>
    <x v="0"/>
    <n v="4000"/>
    <n v="3665"/>
    <n v="1.0914051841746248"/>
    <x v="6"/>
  </r>
  <r>
    <d v="2020-09-10T00:00:00"/>
    <s v="Trust Building"/>
    <x v="7"/>
    <x v="0"/>
    <n v="5000"/>
    <n v="3665"/>
    <n v="1.3642564802182811"/>
    <x v="6"/>
  </r>
  <r>
    <d v="2020-09-10T00:00:00"/>
    <s v="Trust Building"/>
    <x v="7"/>
    <x v="0"/>
    <n v="1000"/>
    <n v="3665"/>
    <n v="0.27285129604365621"/>
    <x v="6"/>
  </r>
  <r>
    <d v="2020-09-11T00:00:00"/>
    <s v="Local Transport"/>
    <x v="0"/>
    <x v="0"/>
    <n v="9000"/>
    <n v="3665"/>
    <n v="2.4556616643929057"/>
    <x v="0"/>
  </r>
  <r>
    <d v="2020-09-11T00:00:00"/>
    <s v="Local Transport"/>
    <x v="0"/>
    <x v="0"/>
    <n v="10000"/>
    <n v="3665"/>
    <n v="2.7285129604365621"/>
    <x v="0"/>
  </r>
  <r>
    <d v="2020-09-11T00:00:00"/>
    <s v="Local Transport"/>
    <x v="0"/>
    <x v="0"/>
    <n v="10000"/>
    <n v="3665"/>
    <n v="2.7285129604365621"/>
    <x v="6"/>
  </r>
  <r>
    <d v="2020-09-11T00:00:00"/>
    <s v="Local Transport"/>
    <x v="0"/>
    <x v="0"/>
    <n v="13000"/>
    <n v="3665"/>
    <n v="3.5470668485675305"/>
    <x v="6"/>
  </r>
  <r>
    <d v="2020-09-11T00:00:00"/>
    <s v="Local Transport"/>
    <x v="0"/>
    <x v="0"/>
    <n v="9000"/>
    <n v="3665"/>
    <n v="2.4556616643929057"/>
    <x v="6"/>
  </r>
  <r>
    <d v="2020-09-11T00:00:00"/>
    <s v="Local Transport"/>
    <x v="0"/>
    <x v="0"/>
    <n v="6000"/>
    <n v="3665"/>
    <n v="1.6371077762619373"/>
    <x v="6"/>
  </r>
  <r>
    <d v="2020-09-11T00:00:00"/>
    <s v="Local Transport"/>
    <x v="0"/>
    <x v="0"/>
    <n v="6000"/>
    <n v="3665"/>
    <n v="1.6371077762619373"/>
    <x v="6"/>
  </r>
  <r>
    <d v="2020-09-11T00:00:00"/>
    <s v="Local Transport"/>
    <x v="0"/>
    <x v="0"/>
    <n v="7000"/>
    <n v="3665"/>
    <n v="1.9099590723055935"/>
    <x v="6"/>
  </r>
  <r>
    <d v="2020-09-11T00:00:00"/>
    <s v="Trust Building"/>
    <x v="7"/>
    <x v="0"/>
    <n v="4000"/>
    <n v="3665"/>
    <n v="1.0914051841746248"/>
    <x v="6"/>
  </r>
  <r>
    <d v="2020-09-11T00:00:00"/>
    <s v="Trust Building"/>
    <x v="7"/>
    <x v="0"/>
    <n v="2000"/>
    <n v="3665"/>
    <n v="0.54570259208731242"/>
    <x v="6"/>
  </r>
  <r>
    <d v="2020-09-11T00:00:00"/>
    <s v="Trust Building"/>
    <x v="7"/>
    <x v="0"/>
    <n v="1000"/>
    <n v="3665"/>
    <n v="0.27285129604365621"/>
    <x v="6"/>
  </r>
  <r>
    <d v="2020-09-11T00:00:00"/>
    <s v="Trust Building"/>
    <x v="7"/>
    <x v="0"/>
    <n v="3000"/>
    <n v="3665"/>
    <n v="0.81855388813096863"/>
    <x v="6"/>
  </r>
  <r>
    <d v="2020-09-11T00:00:00"/>
    <s v="Local Transport"/>
    <x v="0"/>
    <x v="3"/>
    <n v="5000"/>
    <n v="3665"/>
    <n v="1.3642564802182811"/>
    <x v="4"/>
  </r>
  <r>
    <d v="2020-09-11T00:00:00"/>
    <s v="Local Transport"/>
    <x v="0"/>
    <x v="3"/>
    <n v="5000"/>
    <n v="3665"/>
    <n v="1.3642564802182811"/>
    <x v="4"/>
  </r>
  <r>
    <d v="2020-09-11T00:00:00"/>
    <s v="OTT for i38"/>
    <x v="5"/>
    <x v="0"/>
    <n v="6000"/>
    <n v="3665"/>
    <n v="1.6371077762619373"/>
    <x v="0"/>
  </r>
  <r>
    <d v="2020-09-11T00:00:00"/>
    <s v="OTT for i67"/>
    <x v="5"/>
    <x v="0"/>
    <n v="6000"/>
    <n v="3665"/>
    <n v="1.6371077762619373"/>
    <x v="6"/>
  </r>
  <r>
    <d v="2020-09-11T00:00:00"/>
    <s v="OTT for Augustus"/>
    <x v="5"/>
    <x v="3"/>
    <n v="6000"/>
    <n v="3665"/>
    <n v="1.6371077762619373"/>
    <x v="4"/>
  </r>
  <r>
    <d v="2020-09-11T00:00:00"/>
    <s v="OTT for Mary"/>
    <x v="5"/>
    <x v="3"/>
    <n v="6000"/>
    <n v="3665"/>
    <n v="1.6371077762619373"/>
    <x v="7"/>
  </r>
  <r>
    <d v="2020-09-11T00:00:00"/>
    <s v="OTT for i45"/>
    <x v="5"/>
    <x v="0"/>
    <n v="6000"/>
    <n v="3665"/>
    <n v="1.6371077762619373"/>
    <x v="1"/>
  </r>
  <r>
    <d v="2020-09-11T00:00:00"/>
    <s v="OTT for Lydia"/>
    <x v="5"/>
    <x v="2"/>
    <n v="6000"/>
    <n v="3665"/>
    <n v="1.6371077762619373"/>
    <x v="3"/>
  </r>
  <r>
    <d v="2020-09-11T00:00:00"/>
    <s v="OTT for Rebeca"/>
    <x v="5"/>
    <x v="2"/>
    <n v="6000"/>
    <n v="3665"/>
    <n v="1.6371077762619373"/>
    <x v="9"/>
  </r>
  <r>
    <d v="2020-09-12T00:00:00"/>
    <s v="Local Transport"/>
    <x v="0"/>
    <x v="0"/>
    <n v="10000"/>
    <n v="3665"/>
    <n v="2.7285129604365621"/>
    <x v="6"/>
  </r>
  <r>
    <d v="2020-09-12T00:00:00"/>
    <s v="Local Transport"/>
    <x v="0"/>
    <x v="0"/>
    <n v="12000"/>
    <n v="3665"/>
    <n v="3.2742155525238745"/>
    <x v="1"/>
  </r>
  <r>
    <d v="2020-09-12T00:00:00"/>
    <s v="Local Transport"/>
    <x v="0"/>
    <x v="0"/>
    <n v="14000"/>
    <n v="3665"/>
    <n v="3.8199181446111869"/>
    <x v="1"/>
  </r>
  <r>
    <d v="2020-09-12T00:00:00"/>
    <s v="Local Transport"/>
    <x v="0"/>
    <x v="0"/>
    <n v="11000"/>
    <n v="3665"/>
    <n v="3.0013642564802181"/>
    <x v="1"/>
  </r>
  <r>
    <d v="2020-09-12T00:00:00"/>
    <s v="Local Transport"/>
    <x v="0"/>
    <x v="0"/>
    <n v="6000"/>
    <n v="3665"/>
    <n v="1.6371077762619373"/>
    <x v="1"/>
  </r>
  <r>
    <d v="2020-09-12T00:00:00"/>
    <s v="Trust Building"/>
    <x v="7"/>
    <x v="0"/>
    <n v="4000"/>
    <n v="3665"/>
    <n v="1.0914051841746248"/>
    <x v="1"/>
  </r>
  <r>
    <d v="2020-09-12T00:00:00"/>
    <s v="Trust Building"/>
    <x v="7"/>
    <x v="0"/>
    <n v="1000"/>
    <n v="3665"/>
    <n v="0.27285129604365621"/>
    <x v="1"/>
  </r>
  <r>
    <d v="2020-09-12T00:00:00"/>
    <s v="Local Transport"/>
    <x v="0"/>
    <x v="0"/>
    <n v="12000"/>
    <n v="3665"/>
    <n v="3.2742155525238745"/>
    <x v="6"/>
  </r>
  <r>
    <d v="2020-09-12T00:00:00"/>
    <s v="Local Transport"/>
    <x v="0"/>
    <x v="0"/>
    <n v="10000"/>
    <n v="3665"/>
    <n v="2.7285129604365621"/>
    <x v="6"/>
  </r>
  <r>
    <d v="2020-09-12T00:00:00"/>
    <s v="Local Transport"/>
    <x v="0"/>
    <x v="0"/>
    <n v="9000"/>
    <n v="3665"/>
    <n v="2.4556616643929057"/>
    <x v="6"/>
  </r>
  <r>
    <d v="2020-09-12T00:00:00"/>
    <s v="Trust Building"/>
    <x v="7"/>
    <x v="0"/>
    <n v="4000"/>
    <n v="3665"/>
    <n v="1.0914051841746248"/>
    <x v="6"/>
  </r>
  <r>
    <d v="2020-09-12T00:00:00"/>
    <s v="Trust Building"/>
    <x v="7"/>
    <x v="0"/>
    <n v="1000"/>
    <n v="3665"/>
    <n v="0.27285129604365621"/>
    <x v="6"/>
  </r>
  <r>
    <d v="2020-09-12T00:00:00"/>
    <s v="Airtime for Lydia"/>
    <x v="5"/>
    <x v="2"/>
    <n v="6000"/>
    <n v="3665"/>
    <n v="1.6371077762619373"/>
    <x v="3"/>
  </r>
  <r>
    <d v="2020-09-14T00:00:00"/>
    <s v="Local Transport"/>
    <x v="0"/>
    <x v="0"/>
    <n v="12000"/>
    <n v="3665"/>
    <n v="3.2742155525238745"/>
    <x v="1"/>
  </r>
  <r>
    <d v="2020-09-14T00:00:00"/>
    <s v="Local Transport"/>
    <x v="0"/>
    <x v="0"/>
    <n v="11000"/>
    <n v="3665"/>
    <n v="3.0013642564802181"/>
    <x v="6"/>
  </r>
  <r>
    <d v="2020-09-14T00:00:00"/>
    <s v="Local Transport"/>
    <x v="0"/>
    <x v="0"/>
    <n v="10000"/>
    <n v="3665"/>
    <n v="2.7285129604365621"/>
    <x v="6"/>
  </r>
  <r>
    <d v="2020-09-14T00:00:00"/>
    <s v="Local Transport"/>
    <x v="0"/>
    <x v="0"/>
    <n v="7000"/>
    <n v="3665"/>
    <n v="1.9099590723055935"/>
    <x v="6"/>
  </r>
  <r>
    <d v="2020-09-14T00:00:00"/>
    <s v="Local Transport"/>
    <x v="0"/>
    <x v="0"/>
    <n v="5000"/>
    <n v="3665"/>
    <n v="1.3642564802182811"/>
    <x v="6"/>
  </r>
  <r>
    <d v="2020-09-14T00:00:00"/>
    <s v="Local Transport"/>
    <x v="0"/>
    <x v="0"/>
    <n v="13000"/>
    <n v="3665"/>
    <n v="3.5470668485675305"/>
    <x v="6"/>
  </r>
  <r>
    <d v="2020-09-14T00:00:00"/>
    <s v="Local Transport"/>
    <x v="0"/>
    <x v="0"/>
    <n v="14000"/>
    <n v="3665"/>
    <n v="3.8199181446111869"/>
    <x v="6"/>
  </r>
  <r>
    <d v="2020-09-14T00:00:00"/>
    <s v="Trust Building"/>
    <x v="7"/>
    <x v="0"/>
    <n v="7000"/>
    <n v="3665"/>
    <n v="1.9099590723055935"/>
    <x v="6"/>
  </r>
  <r>
    <d v="2020-09-14T00:00:00"/>
    <s v="Trust Building"/>
    <x v="7"/>
    <x v="0"/>
    <n v="2000"/>
    <n v="3665"/>
    <n v="0.54570259208731242"/>
    <x v="6"/>
  </r>
  <r>
    <d v="2020-09-14T00:00:00"/>
    <s v="Trust Building"/>
    <x v="7"/>
    <x v="0"/>
    <n v="1000"/>
    <n v="3665"/>
    <n v="0.27285129604365621"/>
    <x v="6"/>
  </r>
  <r>
    <d v="2020-09-14T00:00:00"/>
    <s v="Local Transport"/>
    <x v="0"/>
    <x v="0"/>
    <n v="13000"/>
    <n v="3665"/>
    <n v="3.5470668485675305"/>
    <x v="1"/>
  </r>
  <r>
    <d v="2020-09-14T00:00:00"/>
    <s v="Local Transport"/>
    <x v="0"/>
    <x v="0"/>
    <n v="12000"/>
    <n v="3665"/>
    <n v="3.2742155525238745"/>
    <x v="1"/>
  </r>
  <r>
    <d v="2020-09-14T00:00:00"/>
    <s v="Local Transport"/>
    <x v="0"/>
    <x v="0"/>
    <n v="9000"/>
    <n v="3665"/>
    <n v="2.4556616643929057"/>
    <x v="1"/>
  </r>
  <r>
    <d v="2020-09-14T00:00:00"/>
    <s v="Local Transport"/>
    <x v="0"/>
    <x v="0"/>
    <n v="10000"/>
    <n v="3665"/>
    <n v="2.7285129604365621"/>
    <x v="1"/>
  </r>
  <r>
    <d v="2020-09-14T00:00:00"/>
    <s v="Trust Building"/>
    <x v="7"/>
    <x v="0"/>
    <n v="6000"/>
    <n v="3665"/>
    <n v="1.6371077762619373"/>
    <x v="1"/>
  </r>
  <r>
    <d v="2020-09-14T00:00:00"/>
    <s v="Trust Building"/>
    <x v="7"/>
    <x v="0"/>
    <n v="3000"/>
    <n v="3665"/>
    <n v="0.81855388813096863"/>
    <x v="1"/>
  </r>
  <r>
    <d v="2020-09-14T00:00:00"/>
    <s v="Local Transport"/>
    <x v="0"/>
    <x v="2"/>
    <n v="11000"/>
    <n v="3665"/>
    <n v="3.0013642564802181"/>
    <x v="3"/>
  </r>
  <r>
    <d v="2020-09-14T00:00:00"/>
    <s v="Local Transport"/>
    <x v="0"/>
    <x v="2"/>
    <n v="6000"/>
    <n v="3665"/>
    <n v="1.6371077762619373"/>
    <x v="3"/>
  </r>
  <r>
    <d v="2020-09-14T00:00:00"/>
    <s v="Local Transport"/>
    <x v="0"/>
    <x v="2"/>
    <n v="1000"/>
    <n v="3665"/>
    <n v="0.27285129604365621"/>
    <x v="3"/>
  </r>
  <r>
    <d v="2020-09-14T00:00:00"/>
    <s v="Local Transport"/>
    <x v="0"/>
    <x v="2"/>
    <n v="4000"/>
    <n v="3665"/>
    <n v="1.0914051841746248"/>
    <x v="3"/>
  </r>
  <r>
    <d v="2020-09-14T00:00:00"/>
    <s v="Local Transport"/>
    <x v="0"/>
    <x v="2"/>
    <n v="4000"/>
    <n v="3665"/>
    <n v="1.0914051841746248"/>
    <x v="3"/>
  </r>
  <r>
    <d v="2020-09-14T00:00:00"/>
    <s v="Local Transport"/>
    <x v="0"/>
    <x v="2"/>
    <n v="2000"/>
    <n v="3665"/>
    <n v="0.54570259208731242"/>
    <x v="3"/>
  </r>
  <r>
    <d v="2020-09-14T00:00:00"/>
    <s v="Cheque clearance charges"/>
    <x v="2"/>
    <x v="1"/>
    <n v="2100"/>
    <n v="3665"/>
    <n v="0.572987721691678"/>
    <x v="5"/>
  </r>
  <r>
    <d v="2020-09-14T00:00:00"/>
    <s v="August NSSF for Augustus"/>
    <x v="4"/>
    <x v="3"/>
    <n v="414360"/>
    <n v="3665"/>
    <n v="113.05866302864939"/>
    <x v="5"/>
  </r>
  <r>
    <d v="2020-09-14T00:00:00"/>
    <s v="August NSSF for Lydia"/>
    <x v="4"/>
    <x v="2"/>
    <n v="502050"/>
    <n v="3665"/>
    <n v="136.98499317871759"/>
    <x v="5"/>
  </r>
  <r>
    <d v="2020-09-14T00:00:00"/>
    <s v="Airtime for Augustus"/>
    <x v="5"/>
    <x v="3"/>
    <n v="20000"/>
    <n v="3665"/>
    <n v="5.4570259208731242"/>
    <x v="4"/>
  </r>
  <r>
    <d v="2020-09-14T00:00:00"/>
    <s v="Airtime for Mary"/>
    <x v="5"/>
    <x v="3"/>
    <n v="20000"/>
    <n v="3665"/>
    <n v="5.4570259208731242"/>
    <x v="7"/>
  </r>
  <r>
    <d v="2020-09-14T00:00:00"/>
    <s v="Airtime for Lydia"/>
    <x v="5"/>
    <x v="2"/>
    <n v="20000"/>
    <n v="3665"/>
    <n v="5.4570259208731242"/>
    <x v="3"/>
  </r>
  <r>
    <d v="2020-09-14T00:00:00"/>
    <s v="Airtime for i45"/>
    <x v="5"/>
    <x v="0"/>
    <n v="25000"/>
    <n v="3665"/>
    <n v="6.8212824010914055"/>
    <x v="1"/>
  </r>
  <r>
    <d v="2020-09-14T00:00:00"/>
    <s v="Airtime for i67"/>
    <x v="5"/>
    <x v="0"/>
    <n v="25000"/>
    <n v="3665"/>
    <n v="6.8212824010914055"/>
    <x v="6"/>
  </r>
  <r>
    <d v="2020-09-14T00:00:00"/>
    <s v="Airtime for Rebeca"/>
    <x v="5"/>
    <x v="2"/>
    <n v="30000"/>
    <n v="3665"/>
    <n v="8.1855388813096859"/>
    <x v="9"/>
  </r>
  <r>
    <d v="2020-09-14T00:00:00"/>
    <s v="Airtime for dayguard"/>
    <x v="5"/>
    <x v="1"/>
    <n v="10000"/>
    <n v="3665"/>
    <n v="2.7285129604365621"/>
    <x v="2"/>
  </r>
  <r>
    <d v="2020-09-14T00:00:00"/>
    <s v="Fay toilet paper"/>
    <x v="3"/>
    <x v="1"/>
    <n v="36000"/>
    <n v="3665"/>
    <n v="9.8226466575716227"/>
    <x v="3"/>
  </r>
  <r>
    <d v="2020-09-14T00:00:00"/>
    <s v="2 kgs of Kakira Sugar"/>
    <x v="3"/>
    <x v="1"/>
    <n v="8000"/>
    <n v="3665"/>
    <n v="2.1828103683492497"/>
    <x v="3"/>
  </r>
  <r>
    <d v="2020-09-14T00:00:00"/>
    <s v="1 big gorila coffee"/>
    <x v="3"/>
    <x v="1"/>
    <n v="12500"/>
    <n v="3665"/>
    <n v="3.4106412005457027"/>
    <x v="3"/>
  </r>
  <r>
    <d v="2020-09-14T00:00:00"/>
    <s v="1 big gorila coffee"/>
    <x v="3"/>
    <x v="1"/>
    <n v="12500"/>
    <n v="3665"/>
    <n v="3.4106412005457027"/>
    <x v="3"/>
  </r>
  <r>
    <d v="2020-09-14T00:00:00"/>
    <s v="1 tin of lato milk"/>
    <x v="3"/>
    <x v="1"/>
    <n v="88000"/>
    <n v="3665"/>
    <n v="24.010914051841745"/>
    <x v="3"/>
  </r>
  <r>
    <d v="2020-09-14T00:00:00"/>
    <s v="1 bucket of magic detergent"/>
    <x v="3"/>
    <x v="1"/>
    <n v="11500"/>
    <n v="3665"/>
    <n v="3.1377899045020463"/>
    <x v="3"/>
  </r>
  <r>
    <d v="2020-09-14T00:00:00"/>
    <s v="5 realms of rotatrim office papers @20,000"/>
    <x v="3"/>
    <x v="1"/>
    <n v="100000"/>
    <n v="3665"/>
    <n v="27.285129604365622"/>
    <x v="3"/>
  </r>
  <r>
    <d v="2020-09-15T00:00:00"/>
    <s v="Local Transport"/>
    <x v="0"/>
    <x v="0"/>
    <n v="11000"/>
    <n v="3665"/>
    <n v="3.0013642564802181"/>
    <x v="1"/>
  </r>
  <r>
    <d v="2020-09-15T00:00:00"/>
    <s v="Local Transport"/>
    <x v="0"/>
    <x v="0"/>
    <n v="10000"/>
    <n v="3665"/>
    <n v="2.7285129604365621"/>
    <x v="6"/>
  </r>
  <r>
    <d v="2020-09-15T00:00:00"/>
    <s v="Local Transport"/>
    <x v="0"/>
    <x v="0"/>
    <n v="11000"/>
    <n v="3665"/>
    <n v="3.0013642564802181"/>
    <x v="6"/>
  </r>
  <r>
    <d v="2020-09-15T00:00:00"/>
    <s v="Local Transport"/>
    <x v="0"/>
    <x v="0"/>
    <n v="10000"/>
    <n v="3665"/>
    <n v="2.7285129604365621"/>
    <x v="6"/>
  </r>
  <r>
    <d v="2020-09-15T00:00:00"/>
    <s v="Local Transport"/>
    <x v="0"/>
    <x v="0"/>
    <n v="15000"/>
    <n v="3665"/>
    <n v="4.0927694406548429"/>
    <x v="6"/>
  </r>
  <r>
    <d v="2020-09-15T00:00:00"/>
    <s v="Local Transport"/>
    <x v="0"/>
    <x v="0"/>
    <n v="7000"/>
    <n v="3665"/>
    <n v="1.9099590723055935"/>
    <x v="6"/>
  </r>
  <r>
    <d v="2020-09-15T00:00:00"/>
    <s v="Local Transport"/>
    <x v="0"/>
    <x v="0"/>
    <n v="9000"/>
    <n v="3665"/>
    <n v="2.4556616643929057"/>
    <x v="6"/>
  </r>
  <r>
    <d v="2020-09-15T00:00:00"/>
    <s v="Trust Building"/>
    <x v="7"/>
    <x v="0"/>
    <n v="7000"/>
    <n v="3665"/>
    <n v="1.9099590723055935"/>
    <x v="6"/>
  </r>
  <r>
    <d v="2020-09-15T00:00:00"/>
    <s v="Trust Building"/>
    <x v="7"/>
    <x v="0"/>
    <n v="3000"/>
    <n v="3665"/>
    <n v="0.81855388813096863"/>
    <x v="6"/>
  </r>
  <r>
    <d v="2020-09-15T00:00:00"/>
    <s v="Local Transport"/>
    <x v="0"/>
    <x v="0"/>
    <n v="14000"/>
    <n v="3665"/>
    <n v="3.8199181446111869"/>
    <x v="1"/>
  </r>
  <r>
    <d v="2020-09-15T00:00:00"/>
    <s v="Local Transport"/>
    <x v="0"/>
    <x v="0"/>
    <n v="12000"/>
    <n v="3665"/>
    <n v="3.2742155525238745"/>
    <x v="1"/>
  </r>
  <r>
    <d v="2020-09-15T00:00:00"/>
    <s v="Local Transport"/>
    <x v="0"/>
    <x v="0"/>
    <n v="10000"/>
    <n v="3665"/>
    <n v="2.7285129604365621"/>
    <x v="1"/>
  </r>
  <r>
    <d v="2020-09-15T00:00:00"/>
    <s v="Local Transport"/>
    <x v="0"/>
    <x v="0"/>
    <n v="8000"/>
    <n v="3665"/>
    <n v="2.1828103683492497"/>
    <x v="1"/>
  </r>
  <r>
    <d v="2020-09-15T00:00:00"/>
    <s v="Trust Building"/>
    <x v="7"/>
    <x v="0"/>
    <n v="7000"/>
    <n v="3665"/>
    <n v="1.9099590723055935"/>
    <x v="1"/>
  </r>
  <r>
    <d v="2020-09-15T00:00:00"/>
    <s v="Trust Building"/>
    <x v="7"/>
    <x v="0"/>
    <n v="3000"/>
    <n v="3665"/>
    <n v="0.81855388813096863"/>
    <x v="1"/>
  </r>
  <r>
    <d v="2020-09-16T00:00:00"/>
    <s v="Local Transport"/>
    <x v="0"/>
    <x v="0"/>
    <n v="12000"/>
    <n v="3665"/>
    <n v="3.2742155525238745"/>
    <x v="1"/>
  </r>
  <r>
    <d v="2020-09-16T00:00:00"/>
    <s v="Local Transport"/>
    <x v="0"/>
    <x v="0"/>
    <n v="11000"/>
    <n v="3665"/>
    <n v="3.0013642564802181"/>
    <x v="6"/>
  </r>
  <r>
    <d v="2020-09-16T00:00:00"/>
    <s v="Local Transport"/>
    <x v="0"/>
    <x v="0"/>
    <n v="15000"/>
    <n v="3665"/>
    <n v="4.0927694406548429"/>
    <x v="6"/>
  </r>
  <r>
    <d v="2020-09-16T00:00:00"/>
    <s v="Local Transport"/>
    <x v="0"/>
    <x v="0"/>
    <n v="8000"/>
    <n v="3665"/>
    <n v="2.1828103683492497"/>
    <x v="6"/>
  </r>
  <r>
    <d v="2020-09-16T00:00:00"/>
    <s v="Local Transport"/>
    <x v="0"/>
    <x v="0"/>
    <n v="9000"/>
    <n v="3665"/>
    <n v="2.4556616643929057"/>
    <x v="6"/>
  </r>
  <r>
    <d v="2020-09-16T00:00:00"/>
    <s v="Local Transport"/>
    <x v="0"/>
    <x v="0"/>
    <n v="9000"/>
    <n v="3665"/>
    <n v="2.4556616643929057"/>
    <x v="6"/>
  </r>
  <r>
    <d v="2020-09-16T00:00:00"/>
    <s v="Local Transport"/>
    <x v="0"/>
    <x v="0"/>
    <n v="9000"/>
    <n v="3665"/>
    <n v="2.4556616643929057"/>
    <x v="6"/>
  </r>
  <r>
    <d v="2020-09-16T00:00:00"/>
    <s v="Trust Building"/>
    <x v="7"/>
    <x v="0"/>
    <n v="3000"/>
    <n v="3665"/>
    <n v="0.81855388813096863"/>
    <x v="6"/>
  </r>
  <r>
    <d v="2020-09-16T00:00:00"/>
    <s v="Trust Building"/>
    <x v="7"/>
    <x v="0"/>
    <n v="4000"/>
    <n v="3665"/>
    <n v="1.0914051841746248"/>
    <x v="6"/>
  </r>
  <r>
    <d v="2020-09-16T00:00:00"/>
    <s v="Trust Building"/>
    <x v="7"/>
    <x v="0"/>
    <n v="2000"/>
    <n v="3665"/>
    <n v="0.54570259208731242"/>
    <x v="6"/>
  </r>
  <r>
    <d v="2020-09-16T00:00:00"/>
    <s v="Trust Building"/>
    <x v="7"/>
    <x v="0"/>
    <n v="1000"/>
    <n v="3665"/>
    <n v="0.27285129604365621"/>
    <x v="6"/>
  </r>
  <r>
    <d v="2020-09-16T00:00:00"/>
    <s v="Local Transport"/>
    <x v="0"/>
    <x v="0"/>
    <n v="9000"/>
    <n v="3665"/>
    <n v="2.4556616643929057"/>
    <x v="1"/>
  </r>
  <r>
    <d v="2020-09-16T00:00:00"/>
    <s v="Local Transport"/>
    <x v="0"/>
    <x v="0"/>
    <n v="12000"/>
    <n v="3665"/>
    <n v="3.2742155525238745"/>
    <x v="1"/>
  </r>
  <r>
    <d v="2020-09-16T00:00:00"/>
    <s v="Local Transport"/>
    <x v="0"/>
    <x v="0"/>
    <n v="11000"/>
    <n v="3665"/>
    <n v="3.0013642564802181"/>
    <x v="1"/>
  </r>
  <r>
    <d v="2020-09-16T00:00:00"/>
    <s v="Local Transport"/>
    <x v="0"/>
    <x v="0"/>
    <n v="9000"/>
    <n v="3665"/>
    <n v="2.4556616643929057"/>
    <x v="1"/>
  </r>
  <r>
    <d v="2020-09-16T00:00:00"/>
    <s v="Trust Building"/>
    <x v="7"/>
    <x v="0"/>
    <n v="8000"/>
    <n v="3665"/>
    <n v="2.1828103683492497"/>
    <x v="1"/>
  </r>
  <r>
    <d v="2020-09-16T00:00:00"/>
    <s v="Trust Building"/>
    <x v="7"/>
    <x v="0"/>
    <n v="2000"/>
    <n v="3665"/>
    <n v="0.54570259208731242"/>
    <x v="1"/>
  </r>
  <r>
    <d v="2020-09-16T00:00:00"/>
    <s v="Servicing of fire extinguishers"/>
    <x v="1"/>
    <x v="1"/>
    <n v="112100"/>
    <n v="3665"/>
    <n v="30.586630286493861"/>
    <x v="3"/>
  </r>
  <r>
    <d v="2020-09-16T00:00:00"/>
    <s v="Local Transport"/>
    <x v="0"/>
    <x v="2"/>
    <n v="5000"/>
    <n v="3665"/>
    <n v="1.3642564802182811"/>
    <x v="3"/>
  </r>
  <r>
    <d v="2020-09-16T00:00:00"/>
    <s v="Local Transport"/>
    <x v="0"/>
    <x v="2"/>
    <n v="9000"/>
    <n v="3665"/>
    <n v="2.4556616643929057"/>
    <x v="3"/>
  </r>
  <r>
    <d v="2020-09-16T00:00:00"/>
    <s v="Local Transport"/>
    <x v="0"/>
    <x v="2"/>
    <n v="9000"/>
    <n v="3665"/>
    <n v="2.4556616643929057"/>
    <x v="3"/>
  </r>
  <r>
    <d v="2020-09-16T00:00:00"/>
    <s v="Local Transport"/>
    <x v="0"/>
    <x v="2"/>
    <n v="5000"/>
    <n v="3665"/>
    <n v="1.3642564802182811"/>
    <x v="3"/>
  </r>
  <r>
    <d v="2020-09-16T00:00:00"/>
    <s v="Local Transport"/>
    <x v="0"/>
    <x v="3"/>
    <n v="28000"/>
    <n v="3665"/>
    <n v="7.6398362892223739"/>
    <x v="7"/>
  </r>
  <r>
    <d v="2020-09-16T00:00:00"/>
    <s v="Local Transport"/>
    <x v="0"/>
    <x v="3"/>
    <n v="30000"/>
    <n v="3665"/>
    <n v="8.1855388813096859"/>
    <x v="7"/>
  </r>
  <r>
    <d v="2020-09-16T00:00:00"/>
    <s v="August PAYE for Augustus"/>
    <x v="4"/>
    <x v="3"/>
    <n v="555187.6"/>
    <n v="3665"/>
    <n v="151.48365620736698"/>
    <x v="5"/>
  </r>
  <r>
    <d v="2020-09-16T00:00:00"/>
    <s v="August PAYE for Lydia"/>
    <x v="4"/>
    <x v="2"/>
    <n v="905832.4"/>
    <n v="3665"/>
    <n v="247.15754433833561"/>
    <x v="5"/>
  </r>
  <r>
    <d v="2020-09-16T00:00:00"/>
    <s v="Cheque clearance charges"/>
    <x v="2"/>
    <x v="1"/>
    <n v="2300"/>
    <n v="3665"/>
    <n v="0.62755798090040926"/>
    <x v="5"/>
  </r>
  <r>
    <d v="2020-09-16T00:00:00"/>
    <s v="2 Tins of bondex @6000"/>
    <x v="3"/>
    <x v="1"/>
    <n v="12000"/>
    <n v="3665"/>
    <n v="3.2742155525238745"/>
    <x v="3"/>
  </r>
  <r>
    <d v="2020-09-16T00:00:00"/>
    <s v="3 bottles of Rwenzori drinking water"/>
    <x v="3"/>
    <x v="1"/>
    <n v="39000"/>
    <n v="3665"/>
    <n v="10.641200545702592"/>
    <x v="3"/>
  </r>
  <r>
    <d v="2020-09-16T00:00:00"/>
    <s v="Local Transport"/>
    <x v="0"/>
    <x v="2"/>
    <n v="5000"/>
    <n v="3665"/>
    <n v="1.3642564802182811"/>
    <x v="3"/>
  </r>
  <r>
    <d v="2020-09-17T00:00:00"/>
    <s v="Local Transport"/>
    <x v="0"/>
    <x v="3"/>
    <n v="28000"/>
    <n v="3665"/>
    <n v="7.6398362892223739"/>
    <x v="7"/>
  </r>
  <r>
    <d v="2020-09-17T00:00:00"/>
    <s v="Local Transport"/>
    <x v="0"/>
    <x v="3"/>
    <n v="30000"/>
    <n v="3665"/>
    <n v="8.1855388813096859"/>
    <x v="7"/>
  </r>
  <r>
    <d v="2020-09-17T00:00:00"/>
    <s v="Local Transport"/>
    <x v="0"/>
    <x v="0"/>
    <n v="12000"/>
    <n v="3665"/>
    <n v="3.2742155525238745"/>
    <x v="1"/>
  </r>
  <r>
    <d v="2020-09-17T00:00:00"/>
    <s v="Local Transport"/>
    <x v="0"/>
    <x v="0"/>
    <n v="11000"/>
    <n v="3665"/>
    <n v="3.0013642564802181"/>
    <x v="6"/>
  </r>
  <r>
    <d v="2020-09-17T00:00:00"/>
    <s v="Local Transport"/>
    <x v="0"/>
    <x v="0"/>
    <n v="17000"/>
    <n v="3665"/>
    <n v="4.6384720327421558"/>
    <x v="1"/>
  </r>
  <r>
    <d v="2020-09-17T00:00:00"/>
    <s v="Local Transport"/>
    <x v="0"/>
    <x v="0"/>
    <n v="16000"/>
    <n v="3665"/>
    <n v="4.3656207366984994"/>
    <x v="1"/>
  </r>
  <r>
    <d v="2020-09-17T00:00:00"/>
    <s v="Local Transport"/>
    <x v="0"/>
    <x v="0"/>
    <n v="9000"/>
    <n v="3665"/>
    <n v="2.4556616643929057"/>
    <x v="1"/>
  </r>
  <r>
    <d v="2020-09-17T00:00:00"/>
    <s v="Local Transport"/>
    <x v="0"/>
    <x v="0"/>
    <n v="11000"/>
    <n v="3665"/>
    <n v="3.0013642564802181"/>
    <x v="1"/>
  </r>
  <r>
    <d v="2020-09-17T00:00:00"/>
    <s v="Trust Building"/>
    <x v="7"/>
    <x v="0"/>
    <n v="6000"/>
    <n v="3665"/>
    <n v="1.6371077762619373"/>
    <x v="1"/>
  </r>
  <r>
    <d v="2020-09-17T00:00:00"/>
    <s v="Trust Building"/>
    <x v="7"/>
    <x v="0"/>
    <n v="2000"/>
    <n v="3665"/>
    <n v="0.54570259208731242"/>
    <x v="1"/>
  </r>
  <r>
    <d v="2020-09-17T00:00:00"/>
    <s v="Entrance to UWEC (Zoo)"/>
    <x v="8"/>
    <x v="0"/>
    <n v="10000"/>
    <n v="3665"/>
    <n v="2.7285129604365621"/>
    <x v="1"/>
  </r>
  <r>
    <d v="2020-09-17T00:00:00"/>
    <s v="Local Transport"/>
    <x v="0"/>
    <x v="0"/>
    <n v="13000"/>
    <n v="3665"/>
    <n v="3.5470668485675305"/>
    <x v="6"/>
  </r>
  <r>
    <d v="2020-09-17T00:00:00"/>
    <s v="Local Transport"/>
    <x v="0"/>
    <x v="0"/>
    <n v="10000"/>
    <n v="3665"/>
    <n v="2.7285129604365621"/>
    <x v="6"/>
  </r>
  <r>
    <d v="2020-09-17T00:00:00"/>
    <s v="Local Transport"/>
    <x v="0"/>
    <x v="0"/>
    <n v="10000"/>
    <n v="3665"/>
    <n v="2.7285129604365621"/>
    <x v="6"/>
  </r>
  <r>
    <d v="2020-09-17T00:00:00"/>
    <s v="Local Transport"/>
    <x v="0"/>
    <x v="0"/>
    <n v="12000"/>
    <n v="3665"/>
    <n v="3.2742155525238745"/>
    <x v="6"/>
  </r>
  <r>
    <d v="2020-09-17T00:00:00"/>
    <s v="Local Transport"/>
    <x v="0"/>
    <x v="0"/>
    <n v="8000"/>
    <n v="3665"/>
    <n v="2.1828103683492497"/>
    <x v="6"/>
  </r>
  <r>
    <d v="2020-09-17T00:00:00"/>
    <s v="Trust Building"/>
    <x v="7"/>
    <x v="0"/>
    <n v="7000"/>
    <n v="3665"/>
    <n v="1.9099590723055935"/>
    <x v="6"/>
  </r>
  <r>
    <d v="2020-09-17T00:00:00"/>
    <s v="Trust Building"/>
    <x v="7"/>
    <x v="0"/>
    <n v="3000"/>
    <n v="3665"/>
    <n v="0.81855388813096863"/>
    <x v="6"/>
  </r>
  <r>
    <d v="2020-09-18T00:00:00"/>
    <s v="Local Transport"/>
    <x v="0"/>
    <x v="0"/>
    <n v="10000"/>
    <n v="3665"/>
    <n v="2.7285129604365621"/>
    <x v="6"/>
  </r>
  <r>
    <d v="2020-09-18T00:00:00"/>
    <s v="Local Transport"/>
    <x v="0"/>
    <x v="0"/>
    <n v="12000"/>
    <n v="3665"/>
    <n v="3.2742155525238745"/>
    <x v="1"/>
  </r>
  <r>
    <d v="2020-09-18T00:00:00"/>
    <s v="Local Transport"/>
    <x v="0"/>
    <x v="3"/>
    <n v="28000"/>
    <n v="3665"/>
    <n v="7.6398362892223739"/>
    <x v="7"/>
  </r>
  <r>
    <d v="2020-09-18T00:00:00"/>
    <s v="Local Transport"/>
    <x v="0"/>
    <x v="3"/>
    <n v="30000"/>
    <n v="3665"/>
    <n v="8.1855388813096859"/>
    <x v="7"/>
  </r>
  <r>
    <d v="2020-09-18T00:00:00"/>
    <s v="Reimbursement for covid testing on 29th Aug. to Mary"/>
    <x v="4"/>
    <x v="4"/>
    <n v="300000"/>
    <n v="3665"/>
    <n v="81.855388813096866"/>
    <x v="7"/>
  </r>
  <r>
    <d v="2020-09-18T00:00:00"/>
    <s v="Local Transport"/>
    <x v="0"/>
    <x v="2"/>
    <n v="8000"/>
    <n v="3665"/>
    <n v="2.1828103683492497"/>
    <x v="3"/>
  </r>
  <r>
    <d v="2020-09-18T00:00:00"/>
    <s v="Local Transport"/>
    <x v="0"/>
    <x v="2"/>
    <n v="10000"/>
    <n v="3665"/>
    <n v="2.7285129604365621"/>
    <x v="3"/>
  </r>
  <r>
    <d v="2020-09-18T00:00:00"/>
    <s v="Printing of 2 copies of the office Manual"/>
    <x v="9"/>
    <x v="1"/>
    <n v="90000"/>
    <n v="3665"/>
    <n v="24.556616643929058"/>
    <x v="3"/>
  </r>
  <r>
    <d v="2020-09-18T00:00:00"/>
    <s v="Local Transport"/>
    <x v="0"/>
    <x v="0"/>
    <n v="10000"/>
    <n v="3665"/>
    <n v="2.7285129604365621"/>
    <x v="1"/>
  </r>
  <r>
    <d v="2020-09-18T00:00:00"/>
    <s v="Local Transport"/>
    <x v="0"/>
    <x v="0"/>
    <n v="11000"/>
    <n v="3665"/>
    <n v="3.0013642564802181"/>
    <x v="1"/>
  </r>
  <r>
    <d v="2020-09-18T00:00:00"/>
    <s v="Local Transport"/>
    <x v="0"/>
    <x v="0"/>
    <n v="12000"/>
    <n v="3665"/>
    <n v="3.2742155525238745"/>
    <x v="1"/>
  </r>
  <r>
    <d v="2020-09-18T00:00:00"/>
    <s v="Trust Building"/>
    <x v="7"/>
    <x v="0"/>
    <n v="6000"/>
    <n v="3665"/>
    <n v="1.6371077762619373"/>
    <x v="1"/>
  </r>
  <r>
    <d v="2020-09-18T00:00:00"/>
    <s v="Trust Building"/>
    <x v="7"/>
    <x v="0"/>
    <n v="2000"/>
    <n v="3665"/>
    <n v="0.54570259208731242"/>
    <x v="1"/>
  </r>
  <r>
    <d v="2020-09-18T00:00:00"/>
    <s v="Trust Building"/>
    <x v="7"/>
    <x v="0"/>
    <n v="2000"/>
    <n v="3665"/>
    <n v="0.54570259208731242"/>
    <x v="1"/>
  </r>
  <r>
    <d v="2020-09-18T00:00:00"/>
    <s v="Local Transport"/>
    <x v="0"/>
    <x v="0"/>
    <n v="12000"/>
    <n v="3665"/>
    <n v="3.2742155525238745"/>
    <x v="6"/>
  </r>
  <r>
    <d v="2020-09-18T00:00:00"/>
    <s v="Local Transport"/>
    <x v="0"/>
    <x v="0"/>
    <n v="13000"/>
    <n v="3665"/>
    <n v="3.5470668485675305"/>
    <x v="6"/>
  </r>
  <r>
    <d v="2020-09-18T00:00:00"/>
    <s v="Local Transport"/>
    <x v="0"/>
    <x v="0"/>
    <n v="11000"/>
    <n v="3665"/>
    <n v="3.0013642564802181"/>
    <x v="6"/>
  </r>
  <r>
    <d v="2020-09-18T00:00:00"/>
    <s v="Local Transport"/>
    <x v="0"/>
    <x v="0"/>
    <n v="12000"/>
    <n v="3665"/>
    <n v="3.2742155525238745"/>
    <x v="6"/>
  </r>
  <r>
    <d v="2020-09-18T00:00:00"/>
    <s v="Trust Building"/>
    <x v="7"/>
    <x v="0"/>
    <n v="5000"/>
    <n v="3665"/>
    <n v="1.3642564802182811"/>
    <x v="6"/>
  </r>
  <r>
    <d v="2020-09-18T00:00:00"/>
    <s v="Trust Building"/>
    <x v="7"/>
    <x v="0"/>
    <n v="2000"/>
    <n v="3665"/>
    <n v="0.54570259208731242"/>
    <x v="6"/>
  </r>
  <r>
    <d v="2020-09-18T00:00:00"/>
    <s v="Trust Building"/>
    <x v="7"/>
    <x v="0"/>
    <n v="3000"/>
    <n v="3665"/>
    <n v="0.81855388813096863"/>
    <x v="6"/>
  </r>
  <r>
    <d v="2020-09-21T00:00:00"/>
    <s v="Local Transport"/>
    <x v="0"/>
    <x v="0"/>
    <n v="11000"/>
    <n v="3665"/>
    <n v="3.0013642564802181"/>
    <x v="6"/>
  </r>
  <r>
    <d v="2020-09-21T00:00:00"/>
    <s v="Local Transport"/>
    <x v="0"/>
    <x v="0"/>
    <n v="12000"/>
    <n v="3665"/>
    <n v="3.2742155525238745"/>
    <x v="6"/>
  </r>
  <r>
    <d v="2020-09-21T00:00:00"/>
    <s v="Local Transport"/>
    <x v="0"/>
    <x v="0"/>
    <n v="12000"/>
    <n v="3665"/>
    <n v="3.2742155525238745"/>
    <x v="6"/>
  </r>
  <r>
    <d v="2020-09-21T00:00:00"/>
    <s v="Local Transport"/>
    <x v="0"/>
    <x v="0"/>
    <n v="10000"/>
    <n v="3665"/>
    <n v="2.7285129604365621"/>
    <x v="6"/>
  </r>
  <r>
    <d v="2020-09-21T00:00:00"/>
    <s v="Trust Building"/>
    <x v="7"/>
    <x v="0"/>
    <n v="7000"/>
    <n v="3665"/>
    <n v="1.9099590723055935"/>
    <x v="6"/>
  </r>
  <r>
    <d v="2020-09-21T00:00:00"/>
    <s v="Trust Building"/>
    <x v="7"/>
    <x v="0"/>
    <n v="3000"/>
    <n v="3665"/>
    <n v="0.81855388813096863"/>
    <x v="6"/>
  </r>
  <r>
    <d v="2020-09-21T00:00:00"/>
    <s v="Local Transport"/>
    <x v="0"/>
    <x v="0"/>
    <n v="14000"/>
    <n v="3665"/>
    <n v="3.8199181446111869"/>
    <x v="1"/>
  </r>
  <r>
    <d v="2020-09-21T00:00:00"/>
    <s v="Local Transport"/>
    <x v="0"/>
    <x v="0"/>
    <n v="13000"/>
    <n v="3665"/>
    <n v="3.5470668485675305"/>
    <x v="1"/>
  </r>
  <r>
    <d v="2020-09-21T00:00:00"/>
    <s v="Local Transport"/>
    <x v="0"/>
    <x v="0"/>
    <n v="11000"/>
    <n v="3665"/>
    <n v="3.0013642564802181"/>
    <x v="1"/>
  </r>
  <r>
    <d v="2020-09-21T00:00:00"/>
    <s v="Local Transport"/>
    <x v="0"/>
    <x v="0"/>
    <n v="5000"/>
    <n v="3665"/>
    <n v="1.3642564802182811"/>
    <x v="1"/>
  </r>
  <r>
    <d v="2020-09-21T00:00:00"/>
    <s v="Trust Building"/>
    <x v="7"/>
    <x v="0"/>
    <n v="4000"/>
    <n v="3665"/>
    <n v="1.0914051841746248"/>
    <x v="1"/>
  </r>
  <r>
    <d v="2020-09-21T00:00:00"/>
    <s v="Trust Building"/>
    <x v="7"/>
    <x v="0"/>
    <n v="2000"/>
    <n v="3665"/>
    <n v="0.54570259208731242"/>
    <x v="1"/>
  </r>
  <r>
    <d v="2020-09-21T00:00:00"/>
    <s v="Trust Building"/>
    <x v="7"/>
    <x v="0"/>
    <n v="3000"/>
    <n v="3665"/>
    <n v="0.81855388813096863"/>
    <x v="1"/>
  </r>
  <r>
    <d v="2020-09-21T00:00:00"/>
    <s v="Local Transport"/>
    <x v="0"/>
    <x v="2"/>
    <n v="6000"/>
    <n v="3665"/>
    <n v="1.6371077762619373"/>
    <x v="3"/>
  </r>
  <r>
    <d v="2020-09-21T00:00:00"/>
    <s v="Local Transport"/>
    <x v="0"/>
    <x v="2"/>
    <n v="5000"/>
    <n v="3665"/>
    <n v="1.3642564802182811"/>
    <x v="3"/>
  </r>
  <r>
    <d v="2020-09-21T00:00:00"/>
    <s v="Local Transport"/>
    <x v="0"/>
    <x v="2"/>
    <n v="1000"/>
    <n v="3665"/>
    <n v="0.27285129604365621"/>
    <x v="3"/>
  </r>
  <r>
    <d v="2020-09-21T00:00:00"/>
    <s v="Local Transport"/>
    <x v="0"/>
    <x v="2"/>
    <n v="4000"/>
    <n v="3665"/>
    <n v="1.0914051841746248"/>
    <x v="3"/>
  </r>
  <r>
    <d v="2020-09-21T00:00:00"/>
    <s v="Cheque clearance charges"/>
    <x v="2"/>
    <x v="1"/>
    <n v="2100"/>
    <n v="3665"/>
    <n v="0.572987721691678"/>
    <x v="5"/>
  </r>
  <r>
    <d v="2020-09-21T00:00:00"/>
    <s v="Printer in catridges- 2 pairs"/>
    <x v="3"/>
    <x v="1"/>
    <n v="320000"/>
    <n v="3665"/>
    <n v="87.312414733969987"/>
    <x v="3"/>
  </r>
  <r>
    <d v="2020-09-21T00:00:00"/>
    <s v="Airtime for Augustus"/>
    <x v="5"/>
    <x v="3"/>
    <n v="20000"/>
    <n v="3665"/>
    <n v="5.4570259208731242"/>
    <x v="4"/>
  </r>
  <r>
    <d v="2020-09-21T00:00:00"/>
    <s v="Airtime for Mary"/>
    <x v="5"/>
    <x v="3"/>
    <n v="20000"/>
    <n v="3665"/>
    <n v="5.4570259208731242"/>
    <x v="7"/>
  </r>
  <r>
    <d v="2020-09-21T00:00:00"/>
    <s v="Airtime for Lydia"/>
    <x v="5"/>
    <x v="2"/>
    <n v="30000"/>
    <n v="3665"/>
    <n v="8.1855388813096859"/>
    <x v="3"/>
  </r>
  <r>
    <d v="2020-09-21T00:00:00"/>
    <s v="Airtime for i45"/>
    <x v="5"/>
    <x v="0"/>
    <n v="25000"/>
    <n v="3665"/>
    <n v="6.8212824010914055"/>
    <x v="1"/>
  </r>
  <r>
    <d v="2020-09-21T00:00:00"/>
    <s v="Airtime for i67"/>
    <x v="5"/>
    <x v="0"/>
    <n v="25000"/>
    <n v="3665"/>
    <n v="6.8212824010914055"/>
    <x v="6"/>
  </r>
  <r>
    <d v="2020-09-21T00:00:00"/>
    <s v="Airtime for dayguard"/>
    <x v="5"/>
    <x v="1"/>
    <n v="10000"/>
    <n v="3665"/>
    <n v="2.7285129604365621"/>
    <x v="2"/>
  </r>
  <r>
    <d v="2020-09-21T00:00:00"/>
    <s v="2 kgs of Kakira Sugar"/>
    <x v="3"/>
    <x v="1"/>
    <n v="7200"/>
    <n v="3665"/>
    <n v="1.9645293315143246"/>
    <x v="3"/>
  </r>
  <r>
    <d v="2020-09-21T00:00:00"/>
    <s v="Mukwano tea bags"/>
    <x v="3"/>
    <x v="1"/>
    <n v="14800"/>
    <n v="3665"/>
    <n v="4.038199181446112"/>
    <x v="3"/>
  </r>
  <r>
    <d v="2020-09-21T00:00:00"/>
    <s v="Kisubi tea "/>
    <x v="3"/>
    <x v="1"/>
    <n v="2800"/>
    <n v="3665"/>
    <n v="0.76398362892223737"/>
    <x v="3"/>
  </r>
  <r>
    <d v="2020-09-21T00:00:00"/>
    <s v="Local Transport"/>
    <x v="0"/>
    <x v="3"/>
    <n v="28000"/>
    <n v="3665"/>
    <n v="7.6398362892223739"/>
    <x v="7"/>
  </r>
  <r>
    <d v="2020-09-21T00:00:00"/>
    <s v="Local Transport"/>
    <x v="0"/>
    <x v="3"/>
    <n v="30000"/>
    <n v="3665"/>
    <n v="8.1855388813096859"/>
    <x v="7"/>
  </r>
  <r>
    <d v="2020-09-22T00:00:00"/>
    <s v="Local Transport"/>
    <x v="0"/>
    <x v="3"/>
    <n v="28000"/>
    <n v="3665"/>
    <n v="7.6398362892223739"/>
    <x v="7"/>
  </r>
  <r>
    <d v="2020-09-22T00:00:00"/>
    <s v="Local Transport"/>
    <x v="0"/>
    <x v="3"/>
    <n v="30000"/>
    <n v="3665"/>
    <n v="8.1855388813096859"/>
    <x v="7"/>
  </r>
  <r>
    <d v="2020-09-22T00:00:00"/>
    <s v="Slashing of compound"/>
    <x v="1"/>
    <x v="1"/>
    <n v="50000"/>
    <n v="3665"/>
    <n v="13.642564802182811"/>
    <x v="3"/>
  </r>
  <r>
    <d v="2020-09-22T00:00:00"/>
    <s v="Local Transport"/>
    <x v="0"/>
    <x v="0"/>
    <n v="8000"/>
    <n v="3665"/>
    <n v="2.1828103683492497"/>
    <x v="1"/>
  </r>
  <r>
    <d v="2020-09-22T00:00:00"/>
    <s v="Local Transport"/>
    <x v="0"/>
    <x v="0"/>
    <n v="11000"/>
    <n v="3665"/>
    <n v="3.0013642564802181"/>
    <x v="1"/>
  </r>
  <r>
    <d v="2020-09-22T00:00:00"/>
    <s v="Local Transport"/>
    <x v="0"/>
    <x v="0"/>
    <n v="13000"/>
    <n v="3665"/>
    <n v="3.5470668485675305"/>
    <x v="1"/>
  </r>
  <r>
    <d v="2020-09-22T00:00:00"/>
    <s v="Local Transport"/>
    <x v="0"/>
    <x v="0"/>
    <n v="6000"/>
    <n v="3665"/>
    <n v="1.6371077762619373"/>
    <x v="1"/>
  </r>
  <r>
    <d v="2020-09-22T00:00:00"/>
    <s v="Trust Building"/>
    <x v="7"/>
    <x v="0"/>
    <n v="6000"/>
    <n v="3665"/>
    <n v="1.6371077762619373"/>
    <x v="1"/>
  </r>
  <r>
    <d v="2020-09-22T00:00:00"/>
    <s v="Trust Building"/>
    <x v="7"/>
    <x v="0"/>
    <n v="2000"/>
    <n v="3665"/>
    <n v="0.54570259208731242"/>
    <x v="1"/>
  </r>
  <r>
    <d v="2020-09-22T00:00:00"/>
    <s v="Trust Building"/>
    <x v="7"/>
    <x v="0"/>
    <n v="2000"/>
    <n v="3665"/>
    <n v="0.54570259208731242"/>
    <x v="1"/>
  </r>
  <r>
    <d v="2020-09-22T00:00:00"/>
    <s v="Local Transport"/>
    <x v="0"/>
    <x v="0"/>
    <n v="15000"/>
    <n v="3665"/>
    <n v="4.0927694406548429"/>
    <x v="6"/>
  </r>
  <r>
    <d v="2020-09-22T00:00:00"/>
    <s v="Local Transport"/>
    <x v="0"/>
    <x v="0"/>
    <n v="10000"/>
    <n v="3665"/>
    <n v="2.7285129604365621"/>
    <x v="6"/>
  </r>
  <r>
    <d v="2020-09-22T00:00:00"/>
    <s v="Local Transport"/>
    <x v="0"/>
    <x v="0"/>
    <n v="12000"/>
    <n v="3665"/>
    <n v="3.2742155525238745"/>
    <x v="6"/>
  </r>
  <r>
    <d v="2020-09-22T00:00:00"/>
    <s v="Local Transport"/>
    <x v="0"/>
    <x v="0"/>
    <n v="12000"/>
    <n v="3665"/>
    <n v="3.2742155525238745"/>
    <x v="6"/>
  </r>
  <r>
    <d v="2020-09-22T00:00:00"/>
    <s v="Trust Building"/>
    <x v="7"/>
    <x v="0"/>
    <n v="4000"/>
    <n v="3665"/>
    <n v="1.0914051841746248"/>
    <x v="6"/>
  </r>
  <r>
    <d v="2020-09-22T00:00:00"/>
    <s v="Trust Building"/>
    <x v="7"/>
    <x v="0"/>
    <n v="4000"/>
    <n v="3665"/>
    <n v="1.0914051841746248"/>
    <x v="6"/>
  </r>
  <r>
    <d v="2020-09-22T00:00:00"/>
    <s v="Trust Building"/>
    <x v="7"/>
    <x v="0"/>
    <n v="2000"/>
    <n v="3665"/>
    <n v="0.54570259208731242"/>
    <x v="6"/>
  </r>
  <r>
    <d v="2020-09-22T00:00:00"/>
    <s v="Local Transport"/>
    <x v="0"/>
    <x v="3"/>
    <n v="3000"/>
    <n v="3665"/>
    <n v="0.81855388813096863"/>
    <x v="4"/>
  </r>
  <r>
    <d v="2020-09-22T00:00:00"/>
    <s v="Local Transport"/>
    <x v="0"/>
    <x v="3"/>
    <n v="4000"/>
    <n v="3665"/>
    <n v="1.0914051841746248"/>
    <x v="4"/>
  </r>
  <r>
    <d v="2020-09-23T00:00:00"/>
    <s v="Local Transport"/>
    <x v="0"/>
    <x v="0"/>
    <n v="11000"/>
    <n v="3665"/>
    <n v="3.0013642564802181"/>
    <x v="1"/>
  </r>
  <r>
    <d v="2020-09-23T00:00:00"/>
    <s v="Local Transport"/>
    <x v="0"/>
    <x v="0"/>
    <n v="6000"/>
    <n v="3665"/>
    <n v="1.6371077762619373"/>
    <x v="1"/>
  </r>
  <r>
    <d v="2020-09-23T00:00:00"/>
    <s v="Local Transport"/>
    <x v="0"/>
    <x v="0"/>
    <n v="12000"/>
    <n v="3665"/>
    <n v="3.2742155525238745"/>
    <x v="1"/>
  </r>
  <r>
    <d v="2020-09-23T00:00:00"/>
    <s v="Local Transport"/>
    <x v="0"/>
    <x v="0"/>
    <n v="8000"/>
    <n v="3665"/>
    <n v="2.1828103683492497"/>
    <x v="1"/>
  </r>
  <r>
    <d v="2020-09-23T00:00:00"/>
    <s v="Trust Building"/>
    <x v="7"/>
    <x v="0"/>
    <n v="2000"/>
    <n v="3665"/>
    <n v="0.54570259208731242"/>
    <x v="1"/>
  </r>
  <r>
    <d v="2020-09-23T00:00:00"/>
    <s v="Trust Building"/>
    <x v="7"/>
    <x v="0"/>
    <n v="6000"/>
    <n v="3665"/>
    <n v="1.6371077762619373"/>
    <x v="1"/>
  </r>
  <r>
    <d v="2020-09-23T00:00:00"/>
    <s v="Trust Building"/>
    <x v="7"/>
    <x v="0"/>
    <n v="2000"/>
    <n v="3665"/>
    <n v="0.54570259208731242"/>
    <x v="1"/>
  </r>
  <r>
    <d v="2020-09-23T00:00:00"/>
    <s v="Local Transport"/>
    <x v="0"/>
    <x v="0"/>
    <n v="9000"/>
    <n v="3665"/>
    <n v="2.4556616643929057"/>
    <x v="6"/>
  </r>
  <r>
    <d v="2020-09-23T00:00:00"/>
    <s v="Local Transport"/>
    <x v="0"/>
    <x v="0"/>
    <n v="13000"/>
    <n v="3665"/>
    <n v="3.5470668485675305"/>
    <x v="6"/>
  </r>
  <r>
    <d v="2020-09-23T00:00:00"/>
    <s v="Local Transport"/>
    <x v="0"/>
    <x v="0"/>
    <n v="12000"/>
    <n v="3665"/>
    <n v="3.2742155525238745"/>
    <x v="6"/>
  </r>
  <r>
    <d v="2020-09-23T00:00:00"/>
    <s v="Local Transport"/>
    <x v="0"/>
    <x v="0"/>
    <n v="10000"/>
    <n v="3665"/>
    <n v="2.7285129604365621"/>
    <x v="6"/>
  </r>
  <r>
    <d v="2020-09-23T00:00:00"/>
    <s v="Trust Building"/>
    <x v="7"/>
    <x v="0"/>
    <n v="4000"/>
    <n v="3665"/>
    <n v="1.0914051841746248"/>
    <x v="6"/>
  </r>
  <r>
    <d v="2020-09-23T00:00:00"/>
    <s v="Trust Building"/>
    <x v="7"/>
    <x v="0"/>
    <n v="3000"/>
    <n v="3665"/>
    <n v="0.81855388813096863"/>
    <x v="6"/>
  </r>
  <r>
    <d v="2020-09-23T00:00:00"/>
    <s v="Trust Building"/>
    <x v="7"/>
    <x v="0"/>
    <n v="3000"/>
    <n v="3665"/>
    <n v="0.81855388813096863"/>
    <x v="6"/>
  </r>
  <r>
    <d v="2020-09-23T00:00:00"/>
    <s v="Local Transport"/>
    <x v="0"/>
    <x v="2"/>
    <n v="2000"/>
    <n v="3665"/>
    <n v="0.54570259208731242"/>
    <x v="3"/>
  </r>
  <r>
    <d v="2020-09-23T00:00:00"/>
    <s v="Local Transport"/>
    <x v="0"/>
    <x v="2"/>
    <n v="2000"/>
    <n v="3665"/>
    <n v="0.54570259208731242"/>
    <x v="3"/>
  </r>
  <r>
    <d v="2020-09-23T00:00:00"/>
    <s v="Local Transport"/>
    <x v="0"/>
    <x v="3"/>
    <n v="28000"/>
    <n v="3665"/>
    <n v="7.6398362892223739"/>
    <x v="7"/>
  </r>
  <r>
    <d v="2020-09-23T00:00:00"/>
    <s v="Local Transport"/>
    <x v="0"/>
    <x v="3"/>
    <n v="30000"/>
    <n v="3665"/>
    <n v="8.1855388813096859"/>
    <x v="7"/>
  </r>
  <r>
    <d v="2020-09-24T00:00:00"/>
    <s v="Local Transport"/>
    <x v="0"/>
    <x v="3"/>
    <n v="28000"/>
    <n v="3665"/>
    <n v="7.6398362892223739"/>
    <x v="7"/>
  </r>
  <r>
    <d v="2020-09-24T00:00:00"/>
    <s v="Local Transport"/>
    <x v="0"/>
    <x v="3"/>
    <n v="30000"/>
    <n v="3665"/>
    <n v="8.1855388813096859"/>
    <x v="7"/>
  </r>
  <r>
    <d v="2020-09-24T00:00:00"/>
    <s v="Local Transport"/>
    <x v="0"/>
    <x v="0"/>
    <n v="9000"/>
    <n v="3665"/>
    <n v="2.4556616643929057"/>
    <x v="6"/>
  </r>
  <r>
    <d v="2020-09-24T00:00:00"/>
    <s v="Local Transport"/>
    <x v="0"/>
    <x v="0"/>
    <n v="11000"/>
    <n v="3665"/>
    <n v="3.0013642564802181"/>
    <x v="6"/>
  </r>
  <r>
    <d v="2020-09-24T00:00:00"/>
    <s v="Local Transport"/>
    <x v="0"/>
    <x v="0"/>
    <n v="15000"/>
    <n v="3665"/>
    <n v="4.0927694406548429"/>
    <x v="6"/>
  </r>
  <r>
    <d v="2020-09-24T00:00:00"/>
    <s v="Local Transport"/>
    <x v="0"/>
    <x v="0"/>
    <n v="12000"/>
    <n v="3665"/>
    <n v="3.2742155525238745"/>
    <x v="6"/>
  </r>
  <r>
    <d v="2020-09-24T00:00:00"/>
    <s v="Trust Building"/>
    <x v="7"/>
    <x v="0"/>
    <n v="3000"/>
    <n v="3665"/>
    <n v="0.81855388813096863"/>
    <x v="6"/>
  </r>
  <r>
    <d v="2020-09-24T00:00:00"/>
    <s v="Trust Building"/>
    <x v="7"/>
    <x v="0"/>
    <n v="5000"/>
    <n v="3665"/>
    <n v="1.3642564802182811"/>
    <x v="6"/>
  </r>
  <r>
    <d v="2020-09-24T00:00:00"/>
    <s v="Trust Building"/>
    <x v="7"/>
    <x v="0"/>
    <n v="2000"/>
    <n v="3665"/>
    <n v="0.54570259208731242"/>
    <x v="6"/>
  </r>
  <r>
    <d v="2020-09-24T00:00:00"/>
    <s v="Local Transport"/>
    <x v="0"/>
    <x v="0"/>
    <n v="14000"/>
    <n v="3665"/>
    <n v="3.8199181446111869"/>
    <x v="1"/>
  </r>
  <r>
    <d v="2020-09-24T00:00:00"/>
    <s v="Local Transport"/>
    <x v="0"/>
    <x v="0"/>
    <n v="11000"/>
    <n v="3665"/>
    <n v="3.0013642564802181"/>
    <x v="1"/>
  </r>
  <r>
    <d v="2020-09-24T00:00:00"/>
    <s v="Local Transport"/>
    <x v="0"/>
    <x v="0"/>
    <n v="9000"/>
    <n v="3665"/>
    <n v="2.4556616643929057"/>
    <x v="1"/>
  </r>
  <r>
    <d v="2020-09-24T00:00:00"/>
    <s v="Local Transport"/>
    <x v="0"/>
    <x v="0"/>
    <n v="10000"/>
    <n v="3665"/>
    <n v="2.7285129604365621"/>
    <x v="1"/>
  </r>
  <r>
    <d v="2020-09-24T00:00:00"/>
    <s v="Trust Building"/>
    <x v="7"/>
    <x v="0"/>
    <n v="3000"/>
    <n v="3665"/>
    <n v="0.81855388813096863"/>
    <x v="1"/>
  </r>
  <r>
    <d v="2020-09-24T00:00:00"/>
    <s v="Trust Building"/>
    <x v="7"/>
    <x v="0"/>
    <n v="6000"/>
    <n v="3665"/>
    <n v="1.6371077762619373"/>
    <x v="1"/>
  </r>
  <r>
    <d v="2020-09-24T00:00:00"/>
    <s v="Trust Building"/>
    <x v="7"/>
    <x v="0"/>
    <n v="1000"/>
    <n v="3665"/>
    <n v="0.27285129604365621"/>
    <x v="1"/>
  </r>
  <r>
    <d v="2020-09-24T00:00:00"/>
    <s v="October Internet subscription"/>
    <x v="10"/>
    <x v="1"/>
    <n v="279900"/>
    <n v="3665"/>
    <n v="76.371077762619379"/>
    <x v="3"/>
  </r>
  <r>
    <d v="2020-09-24T00:00:00"/>
    <s v="Local Transport"/>
    <x v="0"/>
    <x v="2"/>
    <n v="2000"/>
    <n v="3665"/>
    <n v="0.54570259208731242"/>
    <x v="3"/>
  </r>
  <r>
    <d v="2020-09-24T00:00:00"/>
    <s v="Local Transport"/>
    <x v="0"/>
    <x v="2"/>
    <n v="3000"/>
    <n v="3665"/>
    <n v="0.81855388813096863"/>
    <x v="3"/>
  </r>
  <r>
    <d v="2020-09-24T00:00:00"/>
    <s v="Coke for restaurant attendant at Duomo"/>
    <x v="8"/>
    <x v="2"/>
    <n v="3000"/>
    <n v="3665"/>
    <n v="0.81855388813096863"/>
    <x v="3"/>
  </r>
  <r>
    <d v="2020-09-24T00:00:00"/>
    <s v="Duomo water for Lydia"/>
    <x v="8"/>
    <x v="2"/>
    <n v="3000"/>
    <n v="3665"/>
    <n v="0.81855388813096863"/>
    <x v="3"/>
  </r>
  <r>
    <d v="2020-09-24T00:00:00"/>
    <s v="Local Transport"/>
    <x v="0"/>
    <x v="2"/>
    <n v="3000"/>
    <n v="3665"/>
    <n v="0.81855388813096863"/>
    <x v="3"/>
  </r>
  <r>
    <d v="2020-09-25T00:00:00"/>
    <s v="Grant Transfer Charges"/>
    <x v="2"/>
    <x v="1"/>
    <n v="27634.1"/>
    <n v="3665"/>
    <n v="7.54"/>
    <x v="8"/>
  </r>
  <r>
    <d v="2020-09-25T00:00:00"/>
    <s v="Local Transport"/>
    <x v="0"/>
    <x v="0"/>
    <n v="12000"/>
    <n v="3665"/>
    <n v="3.2742155525238745"/>
    <x v="6"/>
  </r>
  <r>
    <d v="2020-09-25T00:00:00"/>
    <s v="Local Transport"/>
    <x v="0"/>
    <x v="0"/>
    <n v="12000"/>
    <n v="3665"/>
    <n v="3.2742155525238745"/>
    <x v="6"/>
  </r>
  <r>
    <d v="2020-09-25T00:00:00"/>
    <s v="Local Transport"/>
    <x v="0"/>
    <x v="0"/>
    <n v="10000"/>
    <n v="3665"/>
    <n v="2.7285129604365621"/>
    <x v="6"/>
  </r>
  <r>
    <d v="2020-09-25T00:00:00"/>
    <s v="Local Transport"/>
    <x v="0"/>
    <x v="0"/>
    <n v="8000"/>
    <n v="3665"/>
    <n v="2.1828103683492497"/>
    <x v="6"/>
  </r>
  <r>
    <d v="2020-09-25T00:00:00"/>
    <s v="Trust Building"/>
    <x v="7"/>
    <x v="0"/>
    <n v="5000"/>
    <n v="3665"/>
    <n v="1.3642564802182811"/>
    <x v="6"/>
  </r>
  <r>
    <d v="2020-09-25T00:00:00"/>
    <s v="Trust Building"/>
    <x v="7"/>
    <x v="0"/>
    <n v="1000"/>
    <n v="3665"/>
    <n v="0.27285129604365621"/>
    <x v="6"/>
  </r>
  <r>
    <d v="2020-09-25T00:00:00"/>
    <s v="Trust Building"/>
    <x v="7"/>
    <x v="0"/>
    <n v="2500"/>
    <n v="3665"/>
    <n v="0.68212824010914053"/>
    <x v="6"/>
  </r>
  <r>
    <d v="2020-09-25T00:00:00"/>
    <s v="Trust Building"/>
    <x v="7"/>
    <x v="0"/>
    <n v="1500"/>
    <n v="3665"/>
    <n v="0.40927694406548432"/>
    <x v="6"/>
  </r>
  <r>
    <d v="2020-09-25T00:00:00"/>
    <s v="Local Transport"/>
    <x v="0"/>
    <x v="0"/>
    <n v="9000"/>
    <n v="3665"/>
    <n v="2.4556616643929057"/>
    <x v="1"/>
  </r>
  <r>
    <d v="2020-09-25T00:00:00"/>
    <s v="Local Transport"/>
    <x v="0"/>
    <x v="0"/>
    <n v="15000"/>
    <n v="3665"/>
    <n v="4.0927694406548429"/>
    <x v="1"/>
  </r>
  <r>
    <d v="2020-09-25T00:00:00"/>
    <s v="Local Transport"/>
    <x v="0"/>
    <x v="0"/>
    <n v="8000"/>
    <n v="3665"/>
    <n v="2.1828103683492497"/>
    <x v="1"/>
  </r>
  <r>
    <d v="2020-09-25T00:00:00"/>
    <s v="Local Transport"/>
    <x v="0"/>
    <x v="0"/>
    <n v="12000"/>
    <n v="3665"/>
    <n v="3.2742155525238745"/>
    <x v="1"/>
  </r>
  <r>
    <d v="2020-09-25T00:00:00"/>
    <s v="Trust Building"/>
    <x v="7"/>
    <x v="0"/>
    <n v="4000"/>
    <n v="3665"/>
    <n v="1.0914051841746248"/>
    <x v="1"/>
  </r>
  <r>
    <d v="2020-09-25T00:00:00"/>
    <s v="Trust Building"/>
    <x v="7"/>
    <x v="0"/>
    <n v="6000"/>
    <n v="3665"/>
    <n v="1.6371077762619373"/>
    <x v="1"/>
  </r>
  <r>
    <d v="2020-09-25T00:00:00"/>
    <s v="1 lighting bulb for the gate"/>
    <x v="3"/>
    <x v="1"/>
    <n v="15000"/>
    <n v="3665"/>
    <n v="4.0927694406548429"/>
    <x v="3"/>
  </r>
  <r>
    <d v="2020-09-25T00:00:00"/>
    <s v="2 pieces(bolt head basements)"/>
    <x v="3"/>
    <x v="1"/>
    <n v="20000"/>
    <n v="3665"/>
    <n v="5.4570259208731242"/>
    <x v="3"/>
  </r>
  <r>
    <d v="2020-09-25T00:00:00"/>
    <s v="1 pc adaptable box"/>
    <x v="3"/>
    <x v="1"/>
    <n v="45000"/>
    <n v="3665"/>
    <n v="12.278308321964529"/>
    <x v="3"/>
  </r>
  <r>
    <d v="2020-09-25T00:00:00"/>
    <s v="32meters, 1.5mm cable"/>
    <x v="3"/>
    <x v="1"/>
    <n v="224000"/>
    <n v="3665"/>
    <n v="61.118690313778991"/>
    <x v="3"/>
  </r>
  <r>
    <d v="2020-09-25T00:00:00"/>
    <s v="1 pkt (cable clips, screws, cable clips)"/>
    <x v="3"/>
    <x v="1"/>
    <n v="12000"/>
    <n v="3665"/>
    <n v="3.2742155525238745"/>
    <x v="3"/>
  </r>
  <r>
    <d v="2020-09-25T00:00:00"/>
    <s v="Nambale power solutions (rcpt.046)"/>
    <x v="1"/>
    <x v="1"/>
    <n v="150000"/>
    <n v="3665"/>
    <n v="40.927694406548433"/>
    <x v="3"/>
  </r>
  <r>
    <d v="2020-09-25T00:00:00"/>
    <s v="Grant inter bank transfer charges"/>
    <x v="2"/>
    <x v="1"/>
    <n v="54975"/>
    <n v="3665"/>
    <n v="15"/>
    <x v="10"/>
  </r>
  <r>
    <d v="2020-09-26T00:00:00"/>
    <s v="Local Transport"/>
    <x v="0"/>
    <x v="0"/>
    <n v="5000"/>
    <n v="3665"/>
    <n v="1.3642564802182811"/>
    <x v="6"/>
  </r>
  <r>
    <d v="2020-09-26T00:00:00"/>
    <s v="Local Transport"/>
    <x v="0"/>
    <x v="0"/>
    <n v="2000"/>
    <n v="3665"/>
    <n v="0.54570259208731242"/>
    <x v="6"/>
  </r>
  <r>
    <d v="2020-09-26T00:00:00"/>
    <s v="Trust Building"/>
    <x v="7"/>
    <x v="0"/>
    <n v="3000"/>
    <n v="3665"/>
    <n v="0.81855388813096863"/>
    <x v="6"/>
  </r>
  <r>
    <d v="2020-09-26T00:00:00"/>
    <s v="Local Transport"/>
    <x v="0"/>
    <x v="0"/>
    <n v="13000"/>
    <n v="3665"/>
    <n v="3.5470668485675305"/>
    <x v="1"/>
  </r>
  <r>
    <d v="2020-09-26T00:00:00"/>
    <s v="Trust Building"/>
    <x v="7"/>
    <x v="0"/>
    <n v="5000"/>
    <n v="3665"/>
    <n v="1.3642564802182811"/>
    <x v="1"/>
  </r>
  <r>
    <d v="2020-09-28T00:00:00"/>
    <s v="Local Transport"/>
    <x v="0"/>
    <x v="2"/>
    <n v="2000"/>
    <n v="3665"/>
    <n v="0.54570259208731242"/>
    <x v="3"/>
  </r>
  <r>
    <d v="2020-09-28T00:00:00"/>
    <s v="Local Transport"/>
    <x v="0"/>
    <x v="2"/>
    <n v="14000"/>
    <n v="3665"/>
    <n v="3.8199181446111869"/>
    <x v="3"/>
  </r>
  <r>
    <d v="2020-09-28T00:00:00"/>
    <s v="Local Transport"/>
    <x v="0"/>
    <x v="2"/>
    <n v="5000"/>
    <n v="3665"/>
    <n v="1.3642564802182811"/>
    <x v="3"/>
  </r>
  <r>
    <d v="2020-09-28T00:00:00"/>
    <s v="Local Transport"/>
    <x v="0"/>
    <x v="2"/>
    <n v="4000"/>
    <n v="3665"/>
    <n v="1.0914051841746248"/>
    <x v="3"/>
  </r>
  <r>
    <d v="2020-09-28T00:00:00"/>
    <s v="Cheque clearance charges"/>
    <x v="2"/>
    <x v="1"/>
    <n v="2100"/>
    <n v="3665"/>
    <n v="0.572987721691678"/>
    <x v="5"/>
  </r>
  <r>
    <d v="2020-09-28T00:00:00"/>
    <s v="September salary-Lydia"/>
    <x v="4"/>
    <x v="2"/>
    <n v="2250000"/>
    <n v="3665"/>
    <n v="613.9154160982265"/>
    <x v="5"/>
  </r>
  <r>
    <d v="2020-09-28T00:00:00"/>
    <s v="Cheque clearance charges"/>
    <x v="2"/>
    <x v="1"/>
    <n v="2100"/>
    <n v="3665"/>
    <n v="0.572987721691678"/>
    <x v="5"/>
  </r>
  <r>
    <d v="2020-09-28T00:00:00"/>
    <s v="September salary-Augustus"/>
    <x v="4"/>
    <x v="3"/>
    <n v="1870000"/>
    <n v="3665"/>
    <n v="510.23192360163711"/>
    <x v="5"/>
  </r>
  <r>
    <d v="2020-09-28T00:00:00"/>
    <s v="Cheque clearance charges"/>
    <x v="2"/>
    <x v="1"/>
    <n v="2600"/>
    <n v="3665"/>
    <n v="0.7094133697135061"/>
    <x v="5"/>
  </r>
  <r>
    <d v="2020-09-28T00:00:00"/>
    <s v="Airtime for Lydia"/>
    <x v="5"/>
    <x v="2"/>
    <n v="30000"/>
    <n v="3665"/>
    <n v="8.1855388813096859"/>
    <x v="3"/>
  </r>
  <r>
    <d v="2020-09-28T00:00:00"/>
    <s v="Airtime for Augustus"/>
    <x v="5"/>
    <x v="3"/>
    <n v="20000"/>
    <n v="3665"/>
    <n v="5.4570259208731242"/>
    <x v="4"/>
  </r>
  <r>
    <d v="2020-09-28T00:00:00"/>
    <s v="Airtime for Mary"/>
    <x v="5"/>
    <x v="3"/>
    <n v="20000"/>
    <n v="3665"/>
    <n v="5.4570259208731242"/>
    <x v="7"/>
  </r>
  <r>
    <d v="2020-09-28T00:00:00"/>
    <s v="Airtime for i45"/>
    <x v="5"/>
    <x v="0"/>
    <n v="25000"/>
    <n v="3665"/>
    <n v="6.8212824010914055"/>
    <x v="1"/>
  </r>
  <r>
    <d v="2020-09-28T00:00:00"/>
    <s v="Airtime for i67"/>
    <x v="5"/>
    <x v="0"/>
    <n v="25000"/>
    <n v="3665"/>
    <n v="6.8212824010914055"/>
    <x v="6"/>
  </r>
  <r>
    <d v="2020-09-28T00:00:00"/>
    <s v="Airtime for dayguard"/>
    <x v="5"/>
    <x v="1"/>
    <n v="10000"/>
    <n v="3665"/>
    <n v="2.7285129604365621"/>
    <x v="2"/>
  </r>
  <r>
    <d v="2020-09-28T00:00:00"/>
    <s v="September salary-Day guard"/>
    <x v="1"/>
    <x v="1"/>
    <n v="300000"/>
    <n v="3665"/>
    <n v="81.855388813096866"/>
    <x v="3"/>
  </r>
  <r>
    <d v="2020-09-28T00:00:00"/>
    <s v="Local Transport"/>
    <x v="0"/>
    <x v="0"/>
    <n v="13000"/>
    <n v="3665"/>
    <n v="3.5470668485675305"/>
    <x v="1"/>
  </r>
  <r>
    <d v="2020-09-28T00:00:00"/>
    <s v="Local Transport"/>
    <x v="0"/>
    <x v="0"/>
    <n v="8000"/>
    <n v="3665"/>
    <n v="2.1828103683492497"/>
    <x v="1"/>
  </r>
  <r>
    <d v="2020-09-28T00:00:00"/>
    <s v="Local Transport"/>
    <x v="0"/>
    <x v="0"/>
    <n v="10000"/>
    <n v="3665"/>
    <n v="2.7285129604365621"/>
    <x v="1"/>
  </r>
  <r>
    <d v="2020-09-28T00:00:00"/>
    <s v="Local Transport"/>
    <x v="0"/>
    <x v="0"/>
    <n v="7000"/>
    <n v="3665"/>
    <n v="1.9099590723055935"/>
    <x v="1"/>
  </r>
  <r>
    <d v="2020-09-28T00:00:00"/>
    <s v="Trust Building"/>
    <x v="7"/>
    <x v="0"/>
    <n v="5000"/>
    <n v="3665"/>
    <n v="1.3642564802182811"/>
    <x v="1"/>
  </r>
  <r>
    <d v="2020-09-28T00:00:00"/>
    <s v="Trust Building"/>
    <x v="7"/>
    <x v="0"/>
    <n v="2000"/>
    <n v="3665"/>
    <n v="0.54570259208731242"/>
    <x v="1"/>
  </r>
  <r>
    <d v="2020-09-28T00:00:00"/>
    <s v="Trust Building"/>
    <x v="7"/>
    <x v="0"/>
    <n v="3000"/>
    <n v="3665"/>
    <n v="0.81855388813096863"/>
    <x v="1"/>
  </r>
  <r>
    <d v="2020-09-28T00:00:00"/>
    <s v="Local Transport"/>
    <x v="0"/>
    <x v="0"/>
    <n v="12000"/>
    <n v="3665"/>
    <n v="3.2742155525238745"/>
    <x v="6"/>
  </r>
  <r>
    <d v="2020-09-28T00:00:00"/>
    <s v="Local Transport"/>
    <x v="0"/>
    <x v="0"/>
    <n v="7000"/>
    <n v="3665"/>
    <n v="1.9099590723055935"/>
    <x v="6"/>
  </r>
  <r>
    <d v="2020-09-28T00:00:00"/>
    <s v="Local Transport"/>
    <x v="0"/>
    <x v="0"/>
    <n v="17000"/>
    <n v="3665"/>
    <n v="4.6384720327421558"/>
    <x v="6"/>
  </r>
  <r>
    <d v="2020-09-28T00:00:00"/>
    <s v="Local Transport"/>
    <x v="0"/>
    <x v="0"/>
    <n v="13000"/>
    <n v="3665"/>
    <n v="3.5470668485675305"/>
    <x v="6"/>
  </r>
  <r>
    <d v="2020-09-28T00:00:00"/>
    <s v="Trust Building"/>
    <x v="7"/>
    <x v="0"/>
    <n v="4000"/>
    <n v="3665"/>
    <n v="1.0914051841746248"/>
    <x v="6"/>
  </r>
  <r>
    <d v="2020-09-28T00:00:00"/>
    <s v="Trust Building"/>
    <x v="7"/>
    <x v="0"/>
    <n v="6000"/>
    <n v="3665"/>
    <n v="1.6371077762619373"/>
    <x v="6"/>
  </r>
  <r>
    <d v="2020-09-28T00:00:00"/>
    <s v="Cheque clearance charges"/>
    <x v="2"/>
    <x v="1"/>
    <n v="2748.75"/>
    <n v="3665"/>
    <n v="0.75"/>
    <x v="8"/>
  </r>
  <r>
    <d v="2020-09-29T00:00:00"/>
    <s v="Siimba Shield Security Services(Septmber)"/>
    <x v="1"/>
    <x v="1"/>
    <n v="1558750"/>
    <n v="3665"/>
    <n v="425.30695770804914"/>
    <x v="5"/>
  </r>
  <r>
    <d v="2020-09-29T00:00:00"/>
    <s v="Cheque clearance charges"/>
    <x v="2"/>
    <x v="1"/>
    <n v="2600"/>
    <n v="3665"/>
    <n v="0.7094133697135061"/>
    <x v="5"/>
  </r>
  <r>
    <d v="2020-09-29T00:00:00"/>
    <s v="Local Transport"/>
    <x v="0"/>
    <x v="0"/>
    <n v="9000"/>
    <n v="3665"/>
    <n v="2.4556616643929057"/>
    <x v="1"/>
  </r>
  <r>
    <d v="2020-09-29T00:00:00"/>
    <s v="Local Transport"/>
    <x v="0"/>
    <x v="0"/>
    <n v="9000"/>
    <n v="3665"/>
    <n v="2.4556616643929057"/>
    <x v="1"/>
  </r>
  <r>
    <d v="2020-09-29T00:00:00"/>
    <s v="Local Transport"/>
    <x v="0"/>
    <x v="0"/>
    <n v="10000"/>
    <n v="3665"/>
    <n v="2.7285129604365621"/>
    <x v="1"/>
  </r>
  <r>
    <d v="2020-09-29T00:00:00"/>
    <s v="Local Transport"/>
    <x v="0"/>
    <x v="0"/>
    <n v="13000"/>
    <n v="3665"/>
    <n v="3.5470668485675305"/>
    <x v="1"/>
  </r>
  <r>
    <d v="2020-09-29T00:00:00"/>
    <s v="Trust Building"/>
    <x v="7"/>
    <x v="0"/>
    <n v="4000"/>
    <n v="3665"/>
    <n v="1.0914051841746248"/>
    <x v="1"/>
  </r>
  <r>
    <d v="2020-09-29T00:00:00"/>
    <s v="Trust Building"/>
    <x v="7"/>
    <x v="0"/>
    <n v="3000"/>
    <n v="3665"/>
    <n v="0.81855388813096863"/>
    <x v="1"/>
  </r>
  <r>
    <d v="2020-09-29T00:00:00"/>
    <s v="Trust Building"/>
    <x v="7"/>
    <x v="0"/>
    <n v="2000"/>
    <n v="3665"/>
    <n v="0.54570259208731242"/>
    <x v="1"/>
  </r>
  <r>
    <d v="2020-09-29T00:00:00"/>
    <s v="Local Transport"/>
    <x v="0"/>
    <x v="0"/>
    <n v="10000"/>
    <n v="3665"/>
    <n v="2.7285129604365621"/>
    <x v="6"/>
  </r>
  <r>
    <d v="2020-09-29T00:00:00"/>
    <s v="Local Transport"/>
    <x v="0"/>
    <x v="0"/>
    <n v="11000"/>
    <n v="3665"/>
    <n v="3.0013642564802181"/>
    <x v="6"/>
  </r>
  <r>
    <d v="2020-09-29T00:00:00"/>
    <s v="Local Transport"/>
    <x v="0"/>
    <x v="0"/>
    <n v="9000"/>
    <n v="3665"/>
    <n v="2.4556616643929057"/>
    <x v="6"/>
  </r>
  <r>
    <d v="2020-09-29T00:00:00"/>
    <s v="Local Transport"/>
    <x v="0"/>
    <x v="0"/>
    <n v="9000"/>
    <n v="3665"/>
    <n v="2.4556616643929057"/>
    <x v="6"/>
  </r>
  <r>
    <d v="2020-09-29T00:00:00"/>
    <s v="Trust Building"/>
    <x v="7"/>
    <x v="0"/>
    <n v="4000"/>
    <n v="3665"/>
    <n v="1.0914051841746248"/>
    <x v="6"/>
  </r>
  <r>
    <d v="2020-09-29T00:00:00"/>
    <s v="Trust Building"/>
    <x v="7"/>
    <x v="0"/>
    <n v="2000"/>
    <n v="3665"/>
    <n v="0.54570259208731242"/>
    <x v="6"/>
  </r>
  <r>
    <d v="2020-09-29T00:00:00"/>
    <s v="Trust Building"/>
    <x v="7"/>
    <x v="0"/>
    <n v="4000"/>
    <n v="3665"/>
    <n v="1.0914051841746248"/>
    <x v="6"/>
  </r>
  <r>
    <d v="2020-09-29T00:00:00"/>
    <s v="Local Transport"/>
    <x v="0"/>
    <x v="3"/>
    <n v="4500"/>
    <n v="3665"/>
    <n v="1.2278308321964528"/>
    <x v="7"/>
  </r>
  <r>
    <d v="2020-09-29T00:00:00"/>
    <s v="Local Transport"/>
    <x v="0"/>
    <x v="3"/>
    <n v="4500"/>
    <n v="3665"/>
    <n v="1.2278308321964528"/>
    <x v="7"/>
  </r>
  <r>
    <d v="2020-09-29T00:00:00"/>
    <s v="Local Transport"/>
    <x v="0"/>
    <x v="3"/>
    <n v="4500"/>
    <n v="3665"/>
    <n v="1.2278308321964528"/>
    <x v="7"/>
  </r>
  <r>
    <d v="2020-09-29T00:00:00"/>
    <s v="Local Transport"/>
    <x v="0"/>
    <x v="3"/>
    <n v="4500"/>
    <n v="3665"/>
    <n v="1.2278308321964528"/>
    <x v="7"/>
  </r>
  <r>
    <d v="2020-09-29T00:00:00"/>
    <s v="Local Transport"/>
    <x v="0"/>
    <x v="3"/>
    <n v="28000"/>
    <n v="3665"/>
    <n v="7.6398362892223739"/>
    <x v="7"/>
  </r>
  <r>
    <d v="2020-09-29T00:00:00"/>
    <s v="Local Transport"/>
    <x v="0"/>
    <x v="3"/>
    <n v="30000"/>
    <n v="3665"/>
    <n v="8.1855388813096859"/>
    <x v="7"/>
  </r>
  <r>
    <d v="2020-09-30T00:00:00"/>
    <s v="Local Transport"/>
    <x v="0"/>
    <x v="3"/>
    <n v="3000"/>
    <n v="3665"/>
    <n v="0.81855388813096863"/>
    <x v="4"/>
  </r>
  <r>
    <d v="2020-09-30T00:00:00"/>
    <s v="Local Transport"/>
    <x v="0"/>
    <x v="3"/>
    <n v="4000"/>
    <n v="3665"/>
    <n v="1.0914051841746248"/>
    <x v="4"/>
  </r>
  <r>
    <d v="2020-09-30T00:00:00"/>
    <s v="Local Transport"/>
    <x v="0"/>
    <x v="3"/>
    <n v="28000"/>
    <n v="3665"/>
    <n v="7.6398362892223739"/>
    <x v="7"/>
  </r>
  <r>
    <d v="2020-09-30T00:00:00"/>
    <s v="Local Transport"/>
    <x v="0"/>
    <x v="3"/>
    <n v="30000"/>
    <n v="3665"/>
    <n v="8.1855388813096859"/>
    <x v="7"/>
  </r>
  <r>
    <d v="2020-09-30T00:00:00"/>
    <s v="September water bill"/>
    <x v="6"/>
    <x v="1"/>
    <n v="184846"/>
    <n v="3665"/>
    <n v="50.435470668485678"/>
    <x v="3"/>
  </r>
  <r>
    <d v="2020-09-30T00:00:00"/>
    <s v="September salary-i45"/>
    <x v="4"/>
    <x v="0"/>
    <n v="310700"/>
    <n v="3665"/>
    <n v="84.774897680763985"/>
    <x v="1"/>
  </r>
  <r>
    <d v="2020-09-30T00:00:00"/>
    <s v="September salary-i67"/>
    <x v="4"/>
    <x v="0"/>
    <n v="310700"/>
    <n v="3665"/>
    <n v="84.774897680763985"/>
    <x v="6"/>
  </r>
  <r>
    <d v="2020-09-30T00:00:00"/>
    <s v="Local Transport"/>
    <x v="0"/>
    <x v="2"/>
    <n v="6000"/>
    <n v="3665"/>
    <n v="1.6371077762619373"/>
    <x v="3"/>
  </r>
  <r>
    <d v="2020-09-30T00:00:00"/>
    <s v="Local Transport"/>
    <x v="0"/>
    <x v="2"/>
    <n v="4000"/>
    <n v="3665"/>
    <n v="1.0914051841746248"/>
    <x v="3"/>
  </r>
  <r>
    <d v="2020-09-30T00:00:00"/>
    <s v="Local Transport"/>
    <x v="0"/>
    <x v="2"/>
    <n v="4000"/>
    <n v="3665"/>
    <n v="1.0914051841746248"/>
    <x v="3"/>
  </r>
  <r>
    <d v="2020-09-30T00:00:00"/>
    <s v="Local Transport"/>
    <x v="0"/>
    <x v="2"/>
    <n v="1000"/>
    <n v="3665"/>
    <n v="0.27285129604365621"/>
    <x v="3"/>
  </r>
  <r>
    <d v="2020-09-30T00:00:00"/>
    <s v="Local Transport"/>
    <x v="0"/>
    <x v="2"/>
    <n v="1000"/>
    <n v="3665"/>
    <n v="0.27285129604365621"/>
    <x v="3"/>
  </r>
  <r>
    <d v="2020-09-30T00:00:00"/>
    <s v="Local Transport"/>
    <x v="0"/>
    <x v="0"/>
    <n v="10000"/>
    <n v="3665"/>
    <n v="2.7285129604365621"/>
    <x v="6"/>
  </r>
  <r>
    <d v="2020-09-30T00:00:00"/>
    <s v="Local Transport"/>
    <x v="0"/>
    <x v="0"/>
    <n v="12000"/>
    <n v="3665"/>
    <n v="3.2742155525238745"/>
    <x v="6"/>
  </r>
  <r>
    <d v="2020-09-30T00:00:00"/>
    <s v="Local Transport"/>
    <x v="0"/>
    <x v="0"/>
    <n v="10000"/>
    <n v="3665"/>
    <n v="2.7285129604365621"/>
    <x v="6"/>
  </r>
  <r>
    <d v="2020-09-30T00:00:00"/>
    <s v="Local Transport"/>
    <x v="0"/>
    <x v="0"/>
    <n v="12000"/>
    <n v="3665"/>
    <n v="3.2742155525238745"/>
    <x v="6"/>
  </r>
  <r>
    <d v="2020-09-30T00:00:00"/>
    <s v="Trust Building"/>
    <x v="7"/>
    <x v="0"/>
    <n v="6000"/>
    <n v="3665"/>
    <n v="1.6371077762619373"/>
    <x v="6"/>
  </r>
  <r>
    <d v="2020-09-30T00:00:00"/>
    <s v="Trust Building"/>
    <x v="7"/>
    <x v="0"/>
    <n v="1000"/>
    <n v="3665"/>
    <n v="0.27285129604365621"/>
    <x v="6"/>
  </r>
  <r>
    <d v="2020-09-30T00:00:00"/>
    <s v="Trust Building"/>
    <x v="7"/>
    <x v="0"/>
    <n v="3000"/>
    <n v="3665"/>
    <n v="0.81855388813096863"/>
    <x v="6"/>
  </r>
  <r>
    <d v="2020-09-30T00:00:00"/>
    <s v="5ltrs sanitizer"/>
    <x v="3"/>
    <x v="1"/>
    <n v="92500"/>
    <n v="3665"/>
    <n v="25.238744884038198"/>
    <x v="3"/>
  </r>
  <r>
    <d v="2020-09-30T00:00:00"/>
    <s v="Local Transport"/>
    <x v="0"/>
    <x v="0"/>
    <n v="9000"/>
    <n v="3665"/>
    <n v="2.4556616643929057"/>
    <x v="1"/>
  </r>
  <r>
    <d v="2020-09-30T00:00:00"/>
    <s v="Local Transport"/>
    <x v="0"/>
    <x v="0"/>
    <n v="9000"/>
    <n v="3665"/>
    <n v="2.4556616643929057"/>
    <x v="1"/>
  </r>
  <r>
    <d v="2020-09-30T00:00:00"/>
    <s v="Local Transport"/>
    <x v="0"/>
    <x v="0"/>
    <n v="13000"/>
    <n v="3665"/>
    <n v="3.5470668485675305"/>
    <x v="1"/>
  </r>
  <r>
    <d v="2020-09-30T00:00:00"/>
    <s v="Local Transport"/>
    <x v="0"/>
    <x v="0"/>
    <n v="10000"/>
    <n v="3665"/>
    <n v="2.7285129604365621"/>
    <x v="1"/>
  </r>
  <r>
    <d v="2020-09-30T00:00:00"/>
    <s v="Trust Building"/>
    <x v="7"/>
    <x v="0"/>
    <n v="6000"/>
    <n v="3665"/>
    <n v="1.6371077762619373"/>
    <x v="1"/>
  </r>
  <r>
    <d v="2020-09-30T00:00:00"/>
    <s v="Trust Building"/>
    <x v="7"/>
    <x v="0"/>
    <n v="4000"/>
    <n v="3665"/>
    <n v="1.0914051841746248"/>
    <x v="1"/>
  </r>
  <r>
    <d v="2020-09-30T00:00:00"/>
    <s v="Local Transport"/>
    <x v="0"/>
    <x v="3"/>
    <n v="4500"/>
    <n v="3665"/>
    <n v="1.2278308321964528"/>
    <x v="7"/>
  </r>
  <r>
    <d v="2020-09-30T00:00:00"/>
    <s v="Local Transport"/>
    <x v="0"/>
    <x v="3"/>
    <n v="5000"/>
    <n v="3665"/>
    <n v="1.3642564802182811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d v="2020-09-01T00:00:00"/>
    <s v="Balance from Aug. 2020"/>
    <m/>
    <m/>
    <m/>
    <m/>
    <n v="0"/>
    <x v="0"/>
  </r>
  <r>
    <d v="2020-09-08T00:00:00"/>
    <s v="Airtime for Lydia"/>
    <s v="Telephone"/>
    <s v="Management"/>
    <n v="20000"/>
    <m/>
    <n v="-20000"/>
    <x v="1"/>
  </r>
  <r>
    <d v="2020-09-08T00:00:00"/>
    <s v="Airtime for Augustus"/>
    <s v="Telephone"/>
    <s v="Legal"/>
    <n v="20000"/>
    <m/>
    <n v="-40000"/>
    <x v="2"/>
  </r>
  <r>
    <d v="2020-09-08T00:00:00"/>
    <s v="Airtime for Mary"/>
    <s v="Telephone"/>
    <s v="Legal"/>
    <n v="20000"/>
    <m/>
    <n v="-60000"/>
    <x v="3"/>
  </r>
  <r>
    <d v="2020-09-08T00:00:00"/>
    <s v="Airtime for i45"/>
    <s v="Telephone"/>
    <s v="Investigations"/>
    <n v="25000"/>
    <m/>
    <n v="-85000"/>
    <x v="4"/>
  </r>
  <r>
    <d v="2020-09-08T00:00:00"/>
    <s v="Airtime for i67"/>
    <s v="Telephone"/>
    <s v="Investigations"/>
    <n v="25000"/>
    <m/>
    <n v="-110000"/>
    <x v="5"/>
  </r>
  <r>
    <d v="2020-09-08T00:00:00"/>
    <s v="Airtime for i38"/>
    <s v="Telephone"/>
    <s v="Investigations"/>
    <n v="25000"/>
    <m/>
    <n v="-135000"/>
    <x v="6"/>
  </r>
  <r>
    <d v="2020-09-08T00:00:00"/>
    <s v="Airtime for dayguard"/>
    <s v="Services"/>
    <s v="Office"/>
    <n v="10000"/>
    <m/>
    <n v="-145000"/>
    <x v="7"/>
  </r>
  <r>
    <d v="2020-09-10T00:00:00"/>
    <s v="Airtime Reimbursement to Lydia"/>
    <s v="Advance"/>
    <s v="Management"/>
    <m/>
    <n v="95000"/>
    <n v="-50000"/>
    <x v="0"/>
  </r>
  <r>
    <d v="2020-09-10T00:00:00"/>
    <s v="Airtime Reimbursement to Lydia"/>
    <s v="Advance"/>
    <s v="Management"/>
    <m/>
    <n v="50000"/>
    <n v="0"/>
    <x v="0"/>
  </r>
  <r>
    <d v="2020-09-11T00:00:00"/>
    <s v="OTT for the month of September"/>
    <s v="Advance"/>
    <s v="Management"/>
    <m/>
    <n v="48000"/>
    <n v="48000"/>
    <x v="0"/>
  </r>
  <r>
    <d v="2020-09-11T00:00:00"/>
    <s v="OTT for i38"/>
    <s v="Telephone"/>
    <s v="Investigations"/>
    <n v="6000"/>
    <m/>
    <n v="42000"/>
    <x v="6"/>
  </r>
  <r>
    <d v="2020-09-11T00:00:00"/>
    <s v="OTT for i67"/>
    <s v="Telephone"/>
    <s v="Investigations"/>
    <n v="6000"/>
    <m/>
    <n v="36000"/>
    <x v="5"/>
  </r>
  <r>
    <d v="2020-09-11T00:00:00"/>
    <s v="OTT for Augustus"/>
    <s v="Telephone"/>
    <s v="Legal"/>
    <n v="6000"/>
    <m/>
    <n v="30000"/>
    <x v="2"/>
  </r>
  <r>
    <d v="2020-09-11T00:00:00"/>
    <s v="OTT for Mary"/>
    <s v="Telephone"/>
    <s v="Legal"/>
    <n v="6000"/>
    <m/>
    <n v="24000"/>
    <x v="3"/>
  </r>
  <r>
    <d v="2020-09-11T00:00:00"/>
    <s v="OTT for i45"/>
    <s v="Telephone"/>
    <s v="Investigations"/>
    <n v="6000"/>
    <m/>
    <n v="18000"/>
    <x v="4"/>
  </r>
  <r>
    <d v="2020-09-11T00:00:00"/>
    <s v="OTT for Lydia"/>
    <s v="Telephone"/>
    <s v="Management"/>
    <n v="6000"/>
    <m/>
    <n v="12000"/>
    <x v="1"/>
  </r>
  <r>
    <d v="2020-09-11T00:00:00"/>
    <s v="OTT for Rebeca"/>
    <s v="Telephone"/>
    <s v="Management"/>
    <n v="6000"/>
    <m/>
    <n v="6000"/>
    <x v="8"/>
  </r>
  <r>
    <d v="2020-09-12T00:00:00"/>
    <s v="Airtime for Lydia"/>
    <s v="Telephone"/>
    <s v="Management"/>
    <n v="6000"/>
    <m/>
    <n v="0"/>
    <x v="1"/>
  </r>
  <r>
    <d v="2020-09-14T00:00:00"/>
    <s v="Airtime"/>
    <s v="Advance"/>
    <s v="Management"/>
    <m/>
    <n v="120000"/>
    <n v="120000"/>
    <x v="0"/>
  </r>
  <r>
    <d v="2020-09-14T00:00:00"/>
    <s v="Airtime"/>
    <s v="Advance"/>
    <s v="Management"/>
    <m/>
    <n v="30000"/>
    <n v="150000"/>
    <x v="0"/>
  </r>
  <r>
    <d v="2020-09-14T00:00:00"/>
    <s v="Airtime for Augustus"/>
    <s v="Telephone"/>
    <s v="Legal"/>
    <n v="20000"/>
    <m/>
    <n v="130000"/>
    <x v="2"/>
  </r>
  <r>
    <d v="2020-09-14T00:00:00"/>
    <s v="Airtime for Mary"/>
    <s v="Telephone"/>
    <s v="Legal"/>
    <n v="20000"/>
    <m/>
    <n v="110000"/>
    <x v="3"/>
  </r>
  <r>
    <d v="2020-09-14T00:00:00"/>
    <s v="Airtime for Lydia"/>
    <s v="Telephone"/>
    <s v="Management"/>
    <n v="20000"/>
    <m/>
    <n v="90000"/>
    <x v="1"/>
  </r>
  <r>
    <d v="2020-09-14T00:00:00"/>
    <s v="Airtime for i45"/>
    <s v="Telephone"/>
    <s v="Investigations"/>
    <n v="25000"/>
    <m/>
    <n v="65000"/>
    <x v="4"/>
  </r>
  <r>
    <d v="2020-09-14T00:00:00"/>
    <s v="Airtime for i67"/>
    <s v="Telephone"/>
    <s v="Investigations"/>
    <n v="25000"/>
    <m/>
    <n v="40000"/>
    <x v="5"/>
  </r>
  <r>
    <d v="2020-09-14T00:00:00"/>
    <s v="Airtime for Rebeca"/>
    <s v="Telephone"/>
    <s v="Management"/>
    <n v="30000"/>
    <m/>
    <n v="10000"/>
    <x v="8"/>
  </r>
  <r>
    <d v="2020-09-14T00:00:00"/>
    <s v="Airtime for dayguard"/>
    <s v="Telephone"/>
    <s v="Office"/>
    <n v="10000"/>
    <m/>
    <n v="0"/>
    <x v="7"/>
  </r>
  <r>
    <d v="2020-09-21T00:00:00"/>
    <s v="Airtime"/>
    <s v="Advance"/>
    <s v="Management"/>
    <m/>
    <n v="130000"/>
    <n v="130000"/>
    <x v="9"/>
  </r>
  <r>
    <d v="2020-09-21T00:00:00"/>
    <s v="Airtime for Augustus"/>
    <s v="Telephone"/>
    <s v="Legal"/>
    <n v="20000"/>
    <m/>
    <n v="110000"/>
    <x v="2"/>
  </r>
  <r>
    <d v="2020-09-21T00:00:00"/>
    <s v="Airtime for Mary"/>
    <s v="Telephone"/>
    <s v="Legal"/>
    <n v="20000"/>
    <m/>
    <n v="90000"/>
    <x v="3"/>
  </r>
  <r>
    <d v="2020-09-21T00:00:00"/>
    <s v="Airtime for Lydia"/>
    <s v="Telephone"/>
    <s v="Management"/>
    <n v="30000"/>
    <m/>
    <n v="60000"/>
    <x v="1"/>
  </r>
  <r>
    <d v="2020-09-21T00:00:00"/>
    <s v="Airtime for i45"/>
    <s v="Telephone"/>
    <s v="Investigations"/>
    <n v="25000"/>
    <m/>
    <n v="35000"/>
    <x v="4"/>
  </r>
  <r>
    <d v="2020-09-21T00:00:00"/>
    <s v="Airtime for i67"/>
    <s v="Telephone"/>
    <s v="Investigations"/>
    <n v="25000"/>
    <m/>
    <n v="10000"/>
    <x v="5"/>
  </r>
  <r>
    <d v="2020-09-21T00:00:00"/>
    <s v="Airtime for dayguard"/>
    <s v="Telephone"/>
    <s v="Office"/>
    <n v="10000"/>
    <m/>
    <n v="0"/>
    <x v="7"/>
  </r>
  <r>
    <d v="2020-09-28T00:00:00"/>
    <s v="Airtime"/>
    <s v="Advance"/>
    <s v="Management"/>
    <m/>
    <n v="130000"/>
    <n v="130000"/>
    <x v="0"/>
  </r>
  <r>
    <d v="2020-09-28T00:00:00"/>
    <s v="Airtime for Lydia"/>
    <s v="Telephone"/>
    <s v="Management"/>
    <n v="30000"/>
    <m/>
    <n v="100000"/>
    <x v="1"/>
  </r>
  <r>
    <d v="2020-09-28T00:00:00"/>
    <s v="Airtime for Augustus"/>
    <s v="Telephone"/>
    <s v="Legal"/>
    <n v="20000"/>
    <m/>
    <n v="80000"/>
    <x v="2"/>
  </r>
  <r>
    <d v="2020-09-28T00:00:00"/>
    <s v="Airtime for Mary"/>
    <s v="Telephone"/>
    <s v="Legal"/>
    <n v="20000"/>
    <m/>
    <n v="60000"/>
    <x v="3"/>
  </r>
  <r>
    <d v="2020-09-28T00:00:00"/>
    <s v="Airtime for i45"/>
    <s v="Telephone"/>
    <s v="Investigations"/>
    <n v="25000"/>
    <m/>
    <n v="35000"/>
    <x v="4"/>
  </r>
  <r>
    <d v="2020-09-28T00:00:00"/>
    <s v="Airtime for i67"/>
    <s v="Telephone"/>
    <s v="Investigations"/>
    <n v="25000"/>
    <m/>
    <n v="10000"/>
    <x v="5"/>
  </r>
  <r>
    <d v="2020-09-28T00:00:00"/>
    <s v="Airtime for dayguard"/>
    <s v="Telephone"/>
    <s v="Office"/>
    <n v="10000"/>
    <m/>
    <n v="0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1">
  <r>
    <d v="2020-09-01T00:00:00"/>
    <s v="Cash box August 2020"/>
    <m/>
    <m/>
    <m/>
    <m/>
    <n v="3459600"/>
    <x v="0"/>
  </r>
  <r>
    <d v="2020-09-02T00:00:00"/>
    <s v="Tessting Fees for i38"/>
    <s v="Personnel"/>
    <s v="Team Building"/>
    <n v="344900"/>
    <m/>
    <n v="3114700"/>
    <x v="1"/>
  </r>
  <r>
    <d v="2020-09-02T00:00:00"/>
    <s v="Tessting Fees for i45"/>
    <s v="Personnel"/>
    <s v="Team Building"/>
    <n v="344900"/>
    <m/>
    <n v="2769800"/>
    <x v="2"/>
  </r>
  <r>
    <d v="2020-09-02T00:00:00"/>
    <s v="Tessting Fees for Augustus"/>
    <s v="Personnel"/>
    <s v="Team Building"/>
    <n v="344900"/>
    <m/>
    <n v="2424900"/>
    <x v="3"/>
  </r>
  <r>
    <d v="2020-09-02T00:00:00"/>
    <s v="Tessting Fees for Day Guard"/>
    <s v="Personnel"/>
    <s v="Team Building"/>
    <n v="344900"/>
    <m/>
    <n v="2080000"/>
    <x v="4"/>
  </r>
  <r>
    <d v="2020-09-02T00:00:00"/>
    <s v="Tessting Fees for Lydia"/>
    <s v="Personnel"/>
    <s v="Team Building"/>
    <n v="344900"/>
    <m/>
    <n v="1735100"/>
    <x v="5"/>
  </r>
  <r>
    <d v="2020-09-02T00:00:00"/>
    <s v="Reimbursement to project"/>
    <s v="Advance"/>
    <s v="Investigations"/>
    <m/>
    <n v="1000"/>
    <n v="1736100"/>
    <x v="1"/>
  </r>
  <r>
    <d v="2020-09-02T00:00:00"/>
    <s v="Reimbursement to i38"/>
    <s v="Advance"/>
    <s v="Investigations"/>
    <n v="87000"/>
    <m/>
    <n v="1649100"/>
    <x v="1"/>
  </r>
  <r>
    <d v="2020-09-02T00:00:00"/>
    <s v="Reimbursement to project"/>
    <s v="Advance"/>
    <s v="Investigations"/>
    <m/>
    <n v="1000"/>
    <n v="1650100"/>
    <x v="2"/>
  </r>
  <r>
    <d v="2020-09-02T00:00:00"/>
    <s v="Reimbursement to i45"/>
    <s v="Advance"/>
    <s v="Investigations"/>
    <n v="82000"/>
    <m/>
    <n v="1568100"/>
    <x v="2"/>
  </r>
  <r>
    <d v="2020-09-02T00:00:00"/>
    <s v="Reimbursement to dayguard"/>
    <s v="Advance"/>
    <s v="Office"/>
    <n v="70000"/>
    <m/>
    <n v="1498100"/>
    <x v="4"/>
  </r>
  <r>
    <d v="2020-09-02T00:00:00"/>
    <s v="Reimbursement to Lydia"/>
    <s v="Advance"/>
    <s v="Management"/>
    <n v="107000"/>
    <m/>
    <n v="1391100"/>
    <x v="5"/>
  </r>
  <r>
    <d v="2020-09-02T00:00:00"/>
    <s v="Reimbursement to Augustus"/>
    <s v="Advance"/>
    <s v="Legal"/>
    <n v="71000"/>
    <m/>
    <n v="1320100"/>
    <x v="3"/>
  </r>
  <r>
    <d v="2020-09-08T00:00:00"/>
    <s v="Globe Clean Services(August)"/>
    <s v="Services"/>
    <s v="Office"/>
    <n v="50000"/>
    <m/>
    <n v="1270100"/>
    <x v="5"/>
  </r>
  <r>
    <d v="2020-09-10T00:00:00"/>
    <s v="Airtime Reimbursement to Lydia"/>
    <s v="Advance"/>
    <s v="Management"/>
    <n v="95000"/>
    <m/>
    <n v="1175100"/>
    <x v="6"/>
  </r>
  <r>
    <d v="2020-09-10T00:00:00"/>
    <s v="Airtime Reimbursement to Lydia"/>
    <s v="Advance"/>
    <s v="Management"/>
    <n v="50000"/>
    <m/>
    <n v="1125100"/>
    <x v="6"/>
  </r>
  <r>
    <d v="2020-09-10T00:00:00"/>
    <s v="Reimbursement to Lydia"/>
    <s v="Advance"/>
    <s v="Management"/>
    <n v="28000"/>
    <m/>
    <n v="1097100"/>
    <x v="5"/>
  </r>
  <r>
    <d v="2020-09-10T00:00:00"/>
    <s v="Reimbursement from Rebeca"/>
    <s v="Advance"/>
    <m/>
    <m/>
    <n v="564000"/>
    <n v="1661100"/>
    <x v="7"/>
  </r>
  <r>
    <d v="2020-09-11T00:00:00"/>
    <s v="Reimbursement to i67"/>
    <s v="Advance"/>
    <s v="Investigations"/>
    <n v="132000"/>
    <m/>
    <n v="1529100"/>
    <x v="8"/>
  </r>
  <r>
    <d v="2020-09-11T00:00:00"/>
    <s v="Reimbursement to project"/>
    <s v="Advance"/>
    <s v="Investigations"/>
    <m/>
    <n v="2000"/>
    <n v="1531100"/>
    <x v="8"/>
  </r>
  <r>
    <d v="2020-09-11T00:00:00"/>
    <s v="Mission budget for 1 day"/>
    <s v="Advance"/>
    <s v="Investigations"/>
    <n v="19000"/>
    <m/>
    <n v="1512100"/>
    <x v="1"/>
  </r>
  <r>
    <d v="2020-09-11T00:00:00"/>
    <s v="Mission budget for 1 day"/>
    <s v="Advance"/>
    <s v="Investigations"/>
    <n v="75000"/>
    <m/>
    <n v="1437100"/>
    <x v="8"/>
  </r>
  <r>
    <d v="2020-09-11T00:00:00"/>
    <s v="Mission budget for 1 day"/>
    <s v="Advance"/>
    <s v="Legal"/>
    <n v="70000"/>
    <m/>
    <n v="1367100"/>
    <x v="3"/>
  </r>
  <r>
    <d v="2020-09-11T00:00:00"/>
    <s v="OTT for the month of September"/>
    <s v="Advance"/>
    <s v="Management"/>
    <n v="48000"/>
    <m/>
    <n v="1319100"/>
    <x v="6"/>
  </r>
  <r>
    <d v="2020-09-12T00:00:00"/>
    <s v="Reimbursement to project"/>
    <s v="Advance"/>
    <s v="Investigations"/>
    <m/>
    <n v="4000"/>
    <n v="1323100"/>
    <x v="8"/>
  </r>
  <r>
    <d v="2020-09-12T00:00:00"/>
    <s v="Mission budget for 1 day"/>
    <s v="Advance"/>
    <s v="Investigations"/>
    <n v="47000"/>
    <m/>
    <n v="1276100"/>
    <x v="8"/>
  </r>
  <r>
    <d v="2020-09-12T00:00:00"/>
    <s v="Mission budget for 1 day"/>
    <s v="Advance"/>
    <s v="Investigations"/>
    <n v="63000"/>
    <m/>
    <n v="1213100"/>
    <x v="2"/>
  </r>
  <r>
    <d v="2020-09-12T00:00:00"/>
    <s v="Reimbursement from Augustus"/>
    <s v="Advance"/>
    <s v="Legal"/>
    <m/>
    <n v="60000"/>
    <n v="1273100"/>
    <x v="3"/>
  </r>
  <r>
    <d v="2020-09-14T00:00:00"/>
    <s v="Mission budget for 1 day"/>
    <s v="Advance"/>
    <s v="Investigations"/>
    <n v="74000"/>
    <m/>
    <n v="1199100"/>
    <x v="8"/>
  </r>
  <r>
    <d v="2020-09-14T00:00:00"/>
    <s v="Mission budget for 1 day"/>
    <s v="Advance"/>
    <s v="Investigations"/>
    <n v="66000"/>
    <m/>
    <n v="1133100"/>
    <x v="2"/>
  </r>
  <r>
    <d v="2020-09-14T00:00:00"/>
    <s v="Reimbursement to project"/>
    <s v="Advance"/>
    <s v="Investigations"/>
    <m/>
    <n v="3000"/>
    <n v="1136100"/>
    <x v="2"/>
  </r>
  <r>
    <d v="2020-09-14T00:00:00"/>
    <s v="Mission budget for 1 day"/>
    <s v="Advance"/>
    <s v="Management"/>
    <n v="28000"/>
    <m/>
    <n v="1108100"/>
    <x v="5"/>
  </r>
  <r>
    <d v="2020-09-14T00:00:00"/>
    <s v="Cash withdraw:Chq:166"/>
    <s v="Internal transfer"/>
    <m/>
    <m/>
    <n v="2000000"/>
    <n v="3108100"/>
    <x v="0"/>
  </r>
  <r>
    <d v="2020-09-14T00:00:00"/>
    <s v="Cash deposit"/>
    <s v="Internal transfer"/>
    <m/>
    <n v="142000"/>
    <m/>
    <n v="2966100"/>
    <x v="0"/>
  </r>
  <r>
    <d v="2020-09-14T00:00:00"/>
    <s v="Airtime"/>
    <s v="Advance"/>
    <s v="Management"/>
    <n v="120000"/>
    <m/>
    <n v="2846100"/>
    <x v="6"/>
  </r>
  <r>
    <d v="2020-09-14T00:00:00"/>
    <s v="Airtime"/>
    <s v="Advance"/>
    <s v="Management"/>
    <n v="30000"/>
    <m/>
    <n v="2816100"/>
    <x v="6"/>
  </r>
  <r>
    <d v="2020-09-14T00:00:00"/>
    <s v="Fay toilet paper"/>
    <s v="Office Materials"/>
    <s v="Office"/>
    <n v="36000"/>
    <m/>
    <n v="2780100"/>
    <x v="5"/>
  </r>
  <r>
    <d v="2020-09-14T00:00:00"/>
    <s v="2 kgs of Kakira Sugar"/>
    <s v="Office Materials"/>
    <s v="Office"/>
    <n v="8000"/>
    <m/>
    <n v="2772100"/>
    <x v="5"/>
  </r>
  <r>
    <d v="2020-09-14T00:00:00"/>
    <s v="1 big gorila coffee"/>
    <s v="Office Materials"/>
    <s v="Office"/>
    <n v="12500"/>
    <m/>
    <n v="2759600"/>
    <x v="5"/>
  </r>
  <r>
    <d v="2020-09-14T00:00:00"/>
    <s v="1 big gorila coffee"/>
    <s v="Office Materials"/>
    <s v="Office"/>
    <n v="12500"/>
    <m/>
    <n v="2747100"/>
    <x v="5"/>
  </r>
  <r>
    <d v="2020-09-14T00:00:00"/>
    <s v="1 tin of lato milk"/>
    <s v="Office Materials"/>
    <s v="Office"/>
    <n v="88000"/>
    <m/>
    <n v="2659100"/>
    <x v="5"/>
  </r>
  <r>
    <d v="2020-09-14T00:00:00"/>
    <s v="1 bucket of magic detergent"/>
    <s v="Office Materials"/>
    <s v="Office"/>
    <n v="11500"/>
    <m/>
    <n v="2647600"/>
    <x v="5"/>
  </r>
  <r>
    <d v="2020-09-14T00:00:00"/>
    <s v="5 realms of rotatrim office papers @20,000"/>
    <s v="Office Materials"/>
    <s v="Office"/>
    <n v="100000"/>
    <m/>
    <n v="2547600"/>
    <x v="5"/>
  </r>
  <r>
    <d v="2020-08-14T00:00:00"/>
    <s v="Reimbursement to i67"/>
    <s v="Advance"/>
    <s v="Investigations"/>
    <n v="25000"/>
    <m/>
    <n v="2522600"/>
    <x v="8"/>
  </r>
  <r>
    <d v="2020-09-15T00:00:00"/>
    <s v="Reimbursement to project"/>
    <s v="Advance"/>
    <s v="Investigations"/>
    <m/>
    <n v="5000"/>
    <n v="2527600"/>
    <x v="8"/>
  </r>
  <r>
    <d v="2020-09-15T00:00:00"/>
    <s v="Reimbursement to project"/>
    <s v="Advance"/>
    <s v="Investigations"/>
    <m/>
    <n v="2000"/>
    <n v="2529600"/>
    <x v="2"/>
  </r>
  <r>
    <d v="2020-09-15T00:00:00"/>
    <s v="Mission budget for 1 day"/>
    <s v="Advance"/>
    <s v="Investigations"/>
    <n v="75000"/>
    <m/>
    <n v="2454600"/>
    <x v="8"/>
  </r>
  <r>
    <d v="2020-09-15T00:00:00"/>
    <s v="Mission budget for 1 day"/>
    <s v="Advance"/>
    <s v="Investigations"/>
    <n v="67000"/>
    <m/>
    <n v="2387600"/>
    <x v="2"/>
  </r>
  <r>
    <d v="2020-09-16T00:00:00"/>
    <s v="Reimbursement to project"/>
    <s v="Advance"/>
    <s v="Investigations"/>
    <m/>
    <n v="2000"/>
    <n v="2389600"/>
    <x v="8"/>
  </r>
  <r>
    <d v="2020-09-16T00:00:00"/>
    <s v="Reimbursement to project"/>
    <s v="Advance"/>
    <s v="Investigations"/>
    <m/>
    <n v="1000"/>
    <n v="2390600"/>
    <x v="2"/>
  </r>
  <r>
    <d v="2020-09-16T00:00:00"/>
    <s v="Mission budget for 1 day"/>
    <s v="Advance"/>
    <s v="Investigations"/>
    <n v="75000"/>
    <m/>
    <n v="2315600"/>
    <x v="8"/>
  </r>
  <r>
    <d v="2020-09-16T00:00:00"/>
    <s v="Mission budget for 1 day"/>
    <s v="Advance"/>
    <s v="Investigations"/>
    <n v="66000"/>
    <m/>
    <n v="2249600"/>
    <x v="2"/>
  </r>
  <r>
    <d v="2020-09-16T00:00:00"/>
    <s v="Servicing of fire extinguishers"/>
    <s v="Services"/>
    <s v="Office"/>
    <n v="112100"/>
    <m/>
    <n v="2137500"/>
    <x v="5"/>
  </r>
  <r>
    <d v="2020-09-16T00:00:00"/>
    <s v="Mission budget for 1 day"/>
    <s v="Advance"/>
    <s v="Management"/>
    <n v="23000"/>
    <m/>
    <n v="2114500"/>
    <x v="5"/>
  </r>
  <r>
    <d v="2020-09-16T00:00:00"/>
    <s v="Mission budget for 1 day"/>
    <s v="Advance"/>
    <s v="Legal"/>
    <n v="116000"/>
    <m/>
    <n v="1998500"/>
    <x v="9"/>
  </r>
  <r>
    <d v="2020-09-16T00:00:00"/>
    <s v="2 Tins of bondex @6000"/>
    <s v="Office Materials"/>
    <s v="Office"/>
    <n v="12000"/>
    <m/>
    <n v="1986500"/>
    <x v="5"/>
  </r>
  <r>
    <d v="2020-09-16T00:00:00"/>
    <s v="3 bottles of Rwenzori drinking water"/>
    <s v="Office Materials"/>
    <s v="Office"/>
    <n v="39000"/>
    <m/>
    <n v="1947500"/>
    <x v="5"/>
  </r>
  <r>
    <d v="2020-09-16T00:00:00"/>
    <s v="Local Transport"/>
    <s v="Transport"/>
    <s v="Management"/>
    <n v="5000"/>
    <m/>
    <n v="1942500"/>
    <x v="5"/>
  </r>
  <r>
    <d v="2020-09-16T00:00:00"/>
    <s v="Reimbursement to Lydia"/>
    <s v="Advance"/>
    <s v="Management"/>
    <n v="5000"/>
    <m/>
    <n v="1937500"/>
    <x v="5"/>
  </r>
  <r>
    <d v="2020-09-17T00:00:00"/>
    <s v="Reimbursement to project"/>
    <s v="Advance"/>
    <s v="Investigations"/>
    <m/>
    <n v="4000"/>
    <n v="1941500"/>
    <x v="8"/>
  </r>
  <r>
    <d v="2020-09-17T00:00:00"/>
    <s v="Reimbursement to project"/>
    <s v="Advance"/>
    <s v="Investigations"/>
    <m/>
    <n v="3000"/>
    <n v="1944500"/>
    <x v="2"/>
  </r>
  <r>
    <d v="2020-09-17T00:00:00"/>
    <s v="Mission budget for 1 day"/>
    <s v="Advance"/>
    <s v="Legal"/>
    <n v="82000"/>
    <m/>
    <n v="1862500"/>
    <x v="2"/>
  </r>
  <r>
    <d v="2020-09-17T00:00:00"/>
    <s v="Mission budget for 1 day"/>
    <s v="Advance"/>
    <s v="Legal"/>
    <n v="75000"/>
    <m/>
    <n v="1787500"/>
    <x v="8"/>
  </r>
  <r>
    <d v="2020-09-18T00:00:00"/>
    <s v="Reimbursement to i45"/>
    <s v="Advance"/>
    <s v="Investigations"/>
    <n v="1000"/>
    <m/>
    <n v="1786500"/>
    <x v="2"/>
  </r>
  <r>
    <d v="2020-09-18T00:00:00"/>
    <s v="Reimbursement to project"/>
    <s v="Advance"/>
    <s v="Investigations"/>
    <m/>
    <n v="2000"/>
    <n v="1788500"/>
    <x v="8"/>
  </r>
  <r>
    <d v="2020-09-18T00:00:00"/>
    <s v="Mission budget for 1 day"/>
    <s v="Advance"/>
    <s v="Investigations"/>
    <n v="46000"/>
    <m/>
    <n v="1742500"/>
    <x v="2"/>
  </r>
  <r>
    <d v="2020-09-18T00:00:00"/>
    <s v="Mission budget for 1 day"/>
    <s v="Advance"/>
    <s v="Investigations"/>
    <n v="58000"/>
    <m/>
    <n v="1684500"/>
    <x v="8"/>
  </r>
  <r>
    <d v="2020-09-18T00:00:00"/>
    <s v="Mission budget for 1 day"/>
    <s v="Advance"/>
    <s v="Legal"/>
    <n v="58000"/>
    <m/>
    <n v="1626500"/>
    <x v="9"/>
  </r>
  <r>
    <d v="2020-09-18T00:00:00"/>
    <s v="Reimbursement for covid testing on 29th Aug. to Mary"/>
    <s v="Personnel"/>
    <s v="Team Building"/>
    <n v="300000"/>
    <m/>
    <n v="1326500"/>
    <x v="9"/>
  </r>
  <r>
    <d v="2020-09-18T00:00:00"/>
    <s v="Mission budget for 1 day"/>
    <s v="Advance"/>
    <s v="Management"/>
    <n v="106000"/>
    <m/>
    <n v="1220500"/>
    <x v="5"/>
  </r>
  <r>
    <d v="2020-09-21T00:00:00"/>
    <s v="Reimbursement to project"/>
    <s v="Advance"/>
    <s v="Investigations"/>
    <m/>
    <n v="3000"/>
    <n v="1223500"/>
    <x v="2"/>
  </r>
  <r>
    <d v="2020-09-21T00:00:00"/>
    <s v="Mission budget for 1 day"/>
    <s v="Advance"/>
    <s v="Investigations"/>
    <n v="57000"/>
    <m/>
    <n v="1166500"/>
    <x v="8"/>
  </r>
  <r>
    <d v="2020-09-21T00:00:00"/>
    <s v="Mission budget for 1 day"/>
    <s v="Advance"/>
    <s v="Investigations"/>
    <n v="54000"/>
    <m/>
    <n v="1112500"/>
    <x v="2"/>
  </r>
  <r>
    <d v="2020-09-21T00:00:00"/>
    <s v="Mission budget for 1 day"/>
    <s v="Advance"/>
    <s v="Management"/>
    <n v="17000"/>
    <m/>
    <n v="1095500"/>
    <x v="5"/>
  </r>
  <r>
    <d v="2020-09-21T00:00:00"/>
    <s v="Reimbursement to Lydia"/>
    <s v="Advance"/>
    <s v="Management"/>
    <n v="2000"/>
    <m/>
    <n v="1093500"/>
    <x v="5"/>
  </r>
  <r>
    <d v="2020-09-21T00:00:00"/>
    <s v="Cash withdraw: Chq 167"/>
    <s v="Internal transfer"/>
    <m/>
    <m/>
    <n v="1189500"/>
    <n v="2283000"/>
    <x v="0"/>
  </r>
  <r>
    <d v="2020-09-21T00:00:00"/>
    <s v="Printer in catridges- 2 pairs"/>
    <s v="Office Materials"/>
    <s v="Office"/>
    <n v="320000"/>
    <m/>
    <n v="1963000"/>
    <x v="5"/>
  </r>
  <r>
    <d v="2020-09-21T00:00:00"/>
    <s v="Airtime"/>
    <s v="Advance"/>
    <s v="Management"/>
    <n v="130000"/>
    <m/>
    <n v="1833000"/>
    <x v="6"/>
  </r>
  <r>
    <d v="2020-09-21T00:00:00"/>
    <s v="2 kgs of Kakira Sugar"/>
    <s v="Office Materials"/>
    <s v="Office"/>
    <n v="7200"/>
    <m/>
    <n v="1825800"/>
    <x v="5"/>
  </r>
  <r>
    <d v="2020-09-21T00:00:00"/>
    <s v="Mukwano tea bags"/>
    <s v="Office Materials"/>
    <s v="Office"/>
    <n v="14800"/>
    <m/>
    <n v="1811000"/>
    <x v="5"/>
  </r>
  <r>
    <d v="2020-09-21T00:00:00"/>
    <s v="Kisubi tea "/>
    <s v="Office Materials"/>
    <s v="Office"/>
    <n v="2800"/>
    <m/>
    <n v="1808200"/>
    <x v="5"/>
  </r>
  <r>
    <d v="2020-09-21T00:00:00"/>
    <s v="Mission budget for 1 day"/>
    <s v="Advance"/>
    <s v="Legal"/>
    <n v="116000"/>
    <m/>
    <n v="1692200"/>
    <x v="9"/>
  </r>
  <r>
    <d v="2020-09-22T00:00:00"/>
    <s v="Reimbursement to project"/>
    <s v="Advance"/>
    <s v="Investigations"/>
    <m/>
    <n v="2000"/>
    <n v="1694200"/>
    <x v="8"/>
  </r>
  <r>
    <d v="2020-09-22T00:00:00"/>
    <s v="Reimbursement to project"/>
    <s v="Advance"/>
    <s v="Investigations"/>
    <m/>
    <n v="2000"/>
    <n v="1696200"/>
    <x v="2"/>
  </r>
  <r>
    <d v="2020-09-22T00:00:00"/>
    <s v="Reimbursement to project"/>
    <s v="Advance"/>
    <s v="Management"/>
    <m/>
    <n v="1000"/>
    <n v="1697200"/>
    <x v="5"/>
  </r>
  <r>
    <d v="2020-09-22T00:00:00"/>
    <s v="Mission budget for 1 day"/>
    <s v="Advance"/>
    <s v="Investigations"/>
    <n v="50000"/>
    <m/>
    <n v="1647200"/>
    <x v="2"/>
  </r>
  <r>
    <d v="2020-09-22T00:00:00"/>
    <s v="Mission budget for 1 day"/>
    <s v="Advance"/>
    <s v="Investigations"/>
    <n v="59000"/>
    <m/>
    <n v="1588200"/>
    <x v="8"/>
  </r>
  <r>
    <d v="2020-09-22T00:00:00"/>
    <s v="Mission budget for 1 day"/>
    <s v="Advance"/>
    <s v="Legal"/>
    <n v="33000"/>
    <m/>
    <n v="1555200"/>
    <x v="3"/>
  </r>
  <r>
    <d v="2020-09-22T00:00:00"/>
    <s v="Slashing of compound"/>
    <s v="Services"/>
    <s v="Office"/>
    <n v="50000"/>
    <m/>
    <n v="1505200"/>
    <x v="5"/>
  </r>
  <r>
    <d v="2020-09-23T00:00:00"/>
    <s v="Mission budget for 1 day"/>
    <s v="Advance"/>
    <s v="Investigations"/>
    <n v="51000"/>
    <m/>
    <n v="1454200"/>
    <x v="2"/>
  </r>
  <r>
    <d v="2020-09-23T00:00:00"/>
    <s v="Mission budget for 1 day"/>
    <s v="Advance"/>
    <s v="Investigations"/>
    <n v="57000"/>
    <m/>
    <n v="1397200"/>
    <x v="8"/>
  </r>
  <r>
    <d v="2020-09-23T00:00:00"/>
    <s v="Reimbursement to project"/>
    <s v="Advance"/>
    <s v="Investigations"/>
    <m/>
    <n v="2000"/>
    <n v="1399200"/>
    <x v="2"/>
  </r>
  <r>
    <d v="2020-09-23T00:00:00"/>
    <s v="Mission budget for 1 day"/>
    <s v="Advance"/>
    <s v="Management"/>
    <n v="14000"/>
    <m/>
    <n v="1385200"/>
    <x v="5"/>
  </r>
  <r>
    <d v="2020-09-23T00:00:00"/>
    <s v="Mission budget for 1 day"/>
    <s v="Advance"/>
    <s v="Legal"/>
    <n v="116000"/>
    <m/>
    <n v="1269200"/>
    <x v="9"/>
  </r>
  <r>
    <d v="2020-09-23T00:00:00"/>
    <s v="Reimbursement to project"/>
    <s v="Advance"/>
    <s v="Management"/>
    <m/>
    <n v="10000"/>
    <n v="1279200"/>
    <x v="5"/>
  </r>
  <r>
    <d v="2020-09-24T00:00:00"/>
    <s v="Reimbursement to project"/>
    <s v="Advance"/>
    <s v="Investigations"/>
    <m/>
    <n v="4000"/>
    <n v="1283200"/>
    <x v="2"/>
  </r>
  <r>
    <d v="2020-09-24T00:00:00"/>
    <s v="Reimbursement to project"/>
    <s v="Advance"/>
    <s v="Investigations"/>
    <m/>
    <n v="3000"/>
    <n v="1286200"/>
    <x v="8"/>
  </r>
  <r>
    <d v="2020-09-24T00:00:00"/>
    <s v="Mission budget for 1 day"/>
    <s v="Advance"/>
    <s v="Investigations"/>
    <n v="60000"/>
    <m/>
    <n v="1226200"/>
    <x v="8"/>
  </r>
  <r>
    <d v="2020-09-24T00:00:00"/>
    <s v="Mission budget for 1 day"/>
    <s v="Advance"/>
    <s v="Investigations"/>
    <n v="57000"/>
    <m/>
    <n v="1169200"/>
    <x v="2"/>
  </r>
  <r>
    <d v="2020-09-24T00:00:00"/>
    <s v="Mission budget for 1 day"/>
    <s v="Advance"/>
    <s v="Management"/>
    <n v="279900"/>
    <m/>
    <n v="889300"/>
    <x v="5"/>
  </r>
  <r>
    <d v="2020-09-24T00:00:00"/>
    <s v="Mission budget for 1 day"/>
    <s v="Advance"/>
    <s v="Management"/>
    <n v="28000"/>
    <m/>
    <n v="861300"/>
    <x v="5"/>
  </r>
  <r>
    <d v="2020-09-24T00:00:00"/>
    <s v="Reimbursement to project"/>
    <s v="Advance"/>
    <s v="Management"/>
    <m/>
    <n v="14000"/>
    <n v="875300"/>
    <x v="5"/>
  </r>
  <r>
    <d v="2020-09-25T00:00:00"/>
    <s v="Reimbursement to project"/>
    <s v="Advance"/>
    <s v="Investigations"/>
    <m/>
    <n v="3000"/>
    <n v="878300"/>
    <x v="8"/>
  </r>
  <r>
    <d v="2020-09-25T00:00:00"/>
    <s v="Reimbursement to project"/>
    <s v="Advance"/>
    <s v="Investigations"/>
    <m/>
    <n v="3000"/>
    <n v="881300"/>
    <x v="2"/>
  </r>
  <r>
    <d v="2020-09-25T00:00:00"/>
    <s v="Mission budget for 1 day"/>
    <s v="Advance"/>
    <s v="Investigations"/>
    <n v="53000"/>
    <m/>
    <n v="828300"/>
    <x v="8"/>
  </r>
  <r>
    <d v="2020-09-25T00:00:00"/>
    <s v="Mission budget for 1 day"/>
    <s v="Advance"/>
    <s v="Investigations"/>
    <n v="55000"/>
    <m/>
    <n v="773300"/>
    <x v="2"/>
  </r>
  <r>
    <d v="2020-09-25T00:00:00"/>
    <s v="1 lighting bulb for the gate"/>
    <s v="Office Materials"/>
    <s v="Office"/>
    <n v="15000"/>
    <m/>
    <n v="758300"/>
    <x v="5"/>
  </r>
  <r>
    <d v="2020-09-25T00:00:00"/>
    <s v="2 pieces(bolt head basements)"/>
    <s v="Office Materials"/>
    <s v="Office"/>
    <n v="20000"/>
    <m/>
    <n v="738300"/>
    <x v="5"/>
  </r>
  <r>
    <d v="2020-09-25T00:00:00"/>
    <s v="1 pc adaptable box"/>
    <s v="Office Materials"/>
    <s v="Office"/>
    <n v="45000"/>
    <m/>
    <n v="693300"/>
    <x v="5"/>
  </r>
  <r>
    <d v="2020-09-25T00:00:00"/>
    <s v="32meters, 1.5mm cable"/>
    <s v="Office Materials"/>
    <s v="Office"/>
    <n v="224000"/>
    <m/>
    <n v="469300"/>
    <x v="5"/>
  </r>
  <r>
    <d v="2020-09-25T00:00:00"/>
    <s v="1 pkt (cable clips, screws, cable clips)"/>
    <s v="Office Materials"/>
    <s v="Office"/>
    <n v="12000"/>
    <m/>
    <n v="457300"/>
    <x v="5"/>
  </r>
  <r>
    <d v="2020-09-25T00:00:00"/>
    <s v="Nambala power solutions (rcpt.046)"/>
    <s v="Services"/>
    <s v="Office"/>
    <n v="150000"/>
    <m/>
    <n v="307300"/>
    <x v="5"/>
  </r>
  <r>
    <d v="2020-09-26T00:00:00"/>
    <s v="Reimbursement to project"/>
    <s v="Advance"/>
    <s v="Investigations"/>
    <m/>
    <n v="1000"/>
    <n v="308300"/>
    <x v="8"/>
  </r>
  <r>
    <d v="2020-09-26T00:00:00"/>
    <s v="Reimbursement to project"/>
    <s v="Advance"/>
    <s v="Investigations"/>
    <m/>
    <n v="1000"/>
    <n v="309300"/>
    <x v="2"/>
  </r>
  <r>
    <d v="2020-09-26T00:00:00"/>
    <s v="Mission budget for 1 day"/>
    <s v="Advance"/>
    <s v="Investigations"/>
    <n v="18000"/>
    <m/>
    <n v="291300"/>
    <x v="2"/>
  </r>
  <r>
    <d v="2020-09-26T00:00:00"/>
    <s v="Mission budget for 1 day"/>
    <s v="Advance"/>
    <s v="Investigations"/>
    <n v="12000"/>
    <m/>
    <n v="279300"/>
    <x v="8"/>
  </r>
  <r>
    <d v="2020-09-28T00:00:00"/>
    <s v="Reimbursement to project"/>
    <s v="Advance"/>
    <s v="Investigations"/>
    <m/>
    <n v="2000"/>
    <n v="281300"/>
    <x v="8"/>
  </r>
  <r>
    <d v="2020-09-28T00:00:00"/>
    <s v="Mission budget for 1 day"/>
    <s v="Advance"/>
    <s v="Investigations"/>
    <n v="52000"/>
    <m/>
    <n v="229300"/>
    <x v="2"/>
  </r>
  <r>
    <d v="2020-09-28T00:00:00"/>
    <s v="Mission budget for 1 day"/>
    <s v="Advance"/>
    <s v="Investigations"/>
    <n v="59000"/>
    <m/>
    <n v="170300"/>
    <x v="8"/>
  </r>
  <r>
    <d v="2020-09-28T00:00:00"/>
    <s v="Mission budget for 1 day"/>
    <s v="Advance"/>
    <s v="Management"/>
    <n v="17000"/>
    <m/>
    <n v="153300"/>
    <x v="5"/>
  </r>
  <r>
    <d v="2020-09-28T00:00:00"/>
    <s v="Reimbursement to Lydia"/>
    <s v="Advance"/>
    <s v="Management"/>
    <n v="8000"/>
    <m/>
    <n v="145300"/>
    <x v="5"/>
  </r>
  <r>
    <d v="2020-09-28T00:00:00"/>
    <s v="Cash withdraw Chq: 171"/>
    <s v="Internal transfer"/>
    <m/>
    <m/>
    <n v="2597400"/>
    <n v="2742700"/>
    <x v="0"/>
  </r>
  <r>
    <d v="2020-09-28T00:00:00"/>
    <s v="Airtime"/>
    <s v="Advance"/>
    <s v="Management"/>
    <n v="130000"/>
    <m/>
    <n v="2612700"/>
    <x v="6"/>
  </r>
  <r>
    <d v="2020-09-28T00:00:00"/>
    <s v="September salary-Day guard"/>
    <s v="Services"/>
    <s v="Office"/>
    <n v="300000"/>
    <m/>
    <n v="2312700"/>
    <x v="5"/>
  </r>
  <r>
    <d v="2020-09-29T00:00:00"/>
    <s v="Reimbursement to project"/>
    <s v="Advance"/>
    <s v="Investigations"/>
    <m/>
    <n v="4000"/>
    <n v="2316700"/>
    <x v="2"/>
  </r>
  <r>
    <d v="2020-09-29T00:00:00"/>
    <s v="Mission budget for 1 day"/>
    <s v="Advance"/>
    <s v="Investigations"/>
    <n v="55000"/>
    <m/>
    <n v="2261700"/>
    <x v="2"/>
  </r>
  <r>
    <d v="2020-09-29T00:00:00"/>
    <s v="Mission budget for 1 day"/>
    <s v="Advance"/>
    <s v="Investigations"/>
    <n v="51000"/>
    <m/>
    <n v="2210700"/>
    <x v="8"/>
  </r>
  <r>
    <d v="2020-09-29T00:00:00"/>
    <s v="Mission budget for 1 day"/>
    <s v="Advance"/>
    <s v="Legal"/>
    <n v="18000"/>
    <m/>
    <n v="2192700"/>
    <x v="9"/>
  </r>
  <r>
    <d v="2020-09-29T00:00:00"/>
    <s v="Mission budget for 1 day"/>
    <s v="Advance"/>
    <s v="Legal"/>
    <n v="116000"/>
    <m/>
    <n v="2076700"/>
    <x v="9"/>
  </r>
  <r>
    <d v="2020-09-30T00:00:00"/>
    <s v="Reimbursement to project"/>
    <s v="Advance"/>
    <s v="Investigations"/>
    <m/>
    <n v="5000"/>
    <n v="2081700"/>
    <x v="2"/>
  </r>
  <r>
    <d v="2020-09-30T00:00:00"/>
    <s v="Reimbursement to project"/>
    <s v="Advance"/>
    <s v="Investigations"/>
    <m/>
    <n v="2000"/>
    <n v="2083700"/>
    <x v="8"/>
  </r>
  <r>
    <d v="2020-09-30T00:00:00"/>
    <s v="Mission budget for 1 day"/>
    <s v="Advance"/>
    <s v="Investigations"/>
    <n v="56000"/>
    <m/>
    <n v="2027700"/>
    <x v="8"/>
  </r>
  <r>
    <d v="2020-09-30T00:00:00"/>
    <s v="Mission budget for 1 day"/>
    <s v="Advance"/>
    <s v="Investigations"/>
    <n v="53000"/>
    <m/>
    <n v="1974700"/>
    <x v="2"/>
  </r>
  <r>
    <d v="2020-09-30T00:00:00"/>
    <s v="September water bill"/>
    <s v="Rent &amp; Utilities"/>
    <s v="Office"/>
    <n v="184846"/>
    <m/>
    <n v="1789854"/>
    <x v="5"/>
  </r>
  <r>
    <d v="2020-09-30T00:00:00"/>
    <s v="September salary-i45"/>
    <s v="Personnel"/>
    <s v="Investigations"/>
    <n v="310700"/>
    <m/>
    <n v="1479154"/>
    <x v="2"/>
  </r>
  <r>
    <d v="2020-09-30T00:00:00"/>
    <s v="September salary-i67"/>
    <s v="Personnel"/>
    <s v="Investigations"/>
    <n v="310700"/>
    <m/>
    <n v="1168454"/>
    <x v="8"/>
  </r>
  <r>
    <d v="2020-09-30T00:00:00"/>
    <s v="Mission budget for 1 day"/>
    <s v="Advance"/>
    <s v="Legal"/>
    <n v="10000"/>
    <m/>
    <n v="1158454"/>
    <x v="9"/>
  </r>
  <r>
    <d v="2020-09-30T00:00:00"/>
    <s v="Reimbursement to project"/>
    <s v="Advance"/>
    <s v="Legal"/>
    <m/>
    <n v="500"/>
    <n v="1158954"/>
    <x v="9"/>
  </r>
  <r>
    <d v="2020-09-30T00:00:00"/>
    <s v="Mission budget for 1 day"/>
    <s v="Advance"/>
    <s v="Management"/>
    <n v="18000"/>
    <m/>
    <n v="1140954"/>
    <x v="5"/>
  </r>
  <r>
    <d v="2020-09-30T00:00:00"/>
    <s v="Reimbursement to project"/>
    <s v="Advance"/>
    <s v="Management"/>
    <m/>
    <n v="2000"/>
    <n v="1142954"/>
    <x v="5"/>
  </r>
  <r>
    <d v="2020-09-30T00:00:00"/>
    <s v="5ltrs sanitizer"/>
    <s v="Office Materials"/>
    <s v="Office"/>
    <n v="92500"/>
    <m/>
    <n v="1050454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578108-08F6-4AB1-BAD8-F505FCBBC8DE}" name="PivotTable1" cacheId="1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10" firstHeaderRow="1" firstDataRow="2" firstDataCol="1"/>
  <pivotFields count="8">
    <pivotField numFmtId="14" showAll="0"/>
    <pivotField showAll="0"/>
    <pivotField axis="axisCol" showAll="0">
      <items count="13">
        <item x="2"/>
        <item x="10"/>
        <item x="3"/>
        <item x="4"/>
        <item m="1" x="11"/>
        <item x="6"/>
        <item x="1"/>
        <item x="5"/>
        <item x="0"/>
        <item x="8"/>
        <item x="7"/>
        <item x="9"/>
        <item t="default"/>
      </items>
    </pivotField>
    <pivotField axis="axisRow" showAll="0">
      <items count="6">
        <item x="0"/>
        <item x="3"/>
        <item x="2"/>
        <item x="1"/>
        <item x="4"/>
        <item t="default"/>
      </items>
    </pivotField>
    <pivotField dataField="1" showAll="0"/>
    <pivotField showAll="0"/>
    <pivotField numFmtId="165"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Spent  in national currency (UGX)" fld="4" baseField="0" baseItem="0" numFmtId="164"/>
  </dataFields>
  <formats count="3"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F76539-BAB9-4AF0-AA51-8D9202AFE4D0}" name="PivotTable4" cacheId="1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5" firstHeaderRow="0" firstDataRow="1" firstDataCol="1"/>
  <pivotFields count="8">
    <pivotField numFmtId="14" showAll="0"/>
    <pivotField showAll="0"/>
    <pivotField showAll="0"/>
    <pivotField showAll="0"/>
    <pivotField dataField="1" showAll="0"/>
    <pivotField showAll="0"/>
    <pivotField dataField="1" numFmtId="165" showAll="0"/>
    <pivotField axis="axisRow" showAll="0">
      <items count="14">
        <item x="4"/>
        <item x="5"/>
        <item x="2"/>
        <item m="1" x="11"/>
        <item x="0"/>
        <item x="1"/>
        <item x="6"/>
        <item x="3"/>
        <item x="7"/>
        <item x="9"/>
        <item m="1" x="12"/>
        <item x="10"/>
        <item x="8"/>
        <item t="default"/>
      </items>
    </pivotField>
  </pivotFields>
  <rowFields count="1">
    <field x="7"/>
  </rowFields>
  <rowItems count="12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 in national currency (UGX)" fld="4" baseField="0" baseItem="0"/>
    <dataField name="Sum of Spent in $" fld="6" baseField="0" baseItem="0"/>
  </dataFields>
  <formats count="12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7" type="button" dataOnly="0" labelOnly="1" outline="0" axis="axisRow" fieldPosition="0"/>
    </format>
    <format dxfId="15">
      <pivotArea dataOnly="0" labelOnly="1" fieldPosition="0">
        <references count="1">
          <reference field="7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7" type="button" dataOnly="0" labelOnly="1" outline="0" axis="axisRow" fieldPosition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dataOnly="0" labelOnly="1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D2D3D-D19F-4FAD-8AD0-9B3A5F2E9786}" name="PivotTable1" cacheId="1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8">
    <pivotField numFmtId="14" showAll="0"/>
    <pivotField showAll="0"/>
    <pivotField showAll="0"/>
    <pivotField showAll="0"/>
    <pivotField dataField="1" showAll="0"/>
    <pivotField dataField="1" showAll="0"/>
    <pivotField numFmtId="164" showAll="0"/>
    <pivotField axis="axisRow" showAll="0">
      <items count="11">
        <item x="7"/>
        <item x="6"/>
        <item x="3"/>
        <item x="4"/>
        <item x="1"/>
        <item x="2"/>
        <item x="8"/>
        <item x="5"/>
        <item x="9"/>
        <item x="0"/>
        <item t="default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in national currency (Ugx)" fld="4" baseField="0" baseItem="0"/>
    <dataField name="Sum of Received" fld="5" baseField="0" baseItem="0"/>
  </dataFields>
  <formats count="7">
    <format dxfId="6">
      <pivotArea type="all" dataOnly="0" outline="0" fieldPosition="0"/>
    </format>
    <format dxfId="5">
      <pivotArea field="7" type="button" dataOnly="0" labelOnly="1" outline="0" axis="axisRow" fieldPosition="0"/>
    </format>
    <format dxfId="4">
      <pivotArea dataOnly="0" labelOnly="1" fieldPosition="0">
        <references count="1">
          <reference field="7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A022BA-36D4-4755-9D15-FF447AA0EC6C}" name="PivotTable3" cacheId="1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9:B60" firstHeaderRow="1" firstDataRow="1" firstDataCol="1"/>
  <pivotFields count="8">
    <pivotField numFmtId="14" showAll="0"/>
    <pivotField showAll="0"/>
    <pivotField showAll="0"/>
    <pivotField showAll="0"/>
    <pivotField dataField="1" showAll="0"/>
    <pivotField showAll="0"/>
    <pivotField numFmtId="164" showAll="0"/>
    <pivotField axis="axisRow" showAll="0">
      <items count="11">
        <item x="9"/>
        <item x="2"/>
        <item x="7"/>
        <item x="6"/>
        <item x="4"/>
        <item x="5"/>
        <item x="1"/>
        <item x="3"/>
        <item x="8"/>
        <item x="0"/>
        <item t="default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Spent  in national currency (UGX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D762-B8ED-45AD-A0A8-D0224A5B24D7}">
  <dimension ref="A3:M10"/>
  <sheetViews>
    <sheetView topLeftCell="B1" workbookViewId="0">
      <selection activeCell="N15" sqref="N15"/>
    </sheetView>
  </sheetViews>
  <sheetFormatPr defaultRowHeight="15" x14ac:dyDescent="0.25"/>
  <cols>
    <col min="1" max="1" width="37.7109375" bestFit="1" customWidth="1"/>
    <col min="2" max="2" width="16.28515625" bestFit="1" customWidth="1"/>
    <col min="3" max="3" width="11.85546875" bestFit="1" customWidth="1"/>
    <col min="4" max="4" width="15.42578125" bestFit="1" customWidth="1"/>
    <col min="5" max="5" width="13.5703125" bestFit="1" customWidth="1"/>
    <col min="6" max="6" width="14.85546875" bestFit="1" customWidth="1"/>
    <col min="7" max="7" width="13.5703125" bestFit="1" customWidth="1"/>
    <col min="8" max="8" width="11.85546875" bestFit="1" customWidth="1"/>
    <col min="9" max="9" width="13.5703125" bestFit="1" customWidth="1"/>
    <col min="10" max="10" width="17.5703125" bestFit="1" customWidth="1"/>
    <col min="11" max="11" width="13.28515625" bestFit="1" customWidth="1"/>
    <col min="12" max="12" width="11.85546875" bestFit="1" customWidth="1"/>
    <col min="13" max="13" width="14.5703125" bestFit="1" customWidth="1"/>
  </cols>
  <sheetData>
    <row r="3" spans="1:13" x14ac:dyDescent="0.25">
      <c r="A3" s="889" t="s">
        <v>511</v>
      </c>
      <c r="B3" s="889" t="s">
        <v>559</v>
      </c>
    </row>
    <row r="4" spans="1:13" x14ac:dyDescent="0.25">
      <c r="A4" s="889" t="s">
        <v>508</v>
      </c>
      <c r="B4" t="s">
        <v>265</v>
      </c>
      <c r="C4" t="s">
        <v>416</v>
      </c>
      <c r="D4" t="s">
        <v>276</v>
      </c>
      <c r="E4" t="s">
        <v>121</v>
      </c>
      <c r="F4" t="s">
        <v>235</v>
      </c>
      <c r="G4" t="s">
        <v>182</v>
      </c>
      <c r="H4" t="s">
        <v>180</v>
      </c>
      <c r="I4" t="s">
        <v>70</v>
      </c>
      <c r="J4" t="s">
        <v>417</v>
      </c>
      <c r="K4" t="s">
        <v>191</v>
      </c>
      <c r="L4" t="s">
        <v>560</v>
      </c>
      <c r="M4" t="s">
        <v>510</v>
      </c>
    </row>
    <row r="5" spans="1:13" x14ac:dyDescent="0.25">
      <c r="A5" s="353" t="s">
        <v>99</v>
      </c>
      <c r="B5" s="917"/>
      <c r="C5" s="917"/>
      <c r="D5" s="917"/>
      <c r="E5" s="917">
        <v>621400</v>
      </c>
      <c r="F5" s="917"/>
      <c r="G5" s="917"/>
      <c r="H5" s="917">
        <v>243000</v>
      </c>
      <c r="I5" s="917">
        <v>1694000</v>
      </c>
      <c r="J5" s="917">
        <v>10000</v>
      </c>
      <c r="K5" s="917">
        <v>303000</v>
      </c>
      <c r="L5" s="917"/>
      <c r="M5" s="917">
        <v>2871400</v>
      </c>
    </row>
    <row r="6" spans="1:13" x14ac:dyDescent="0.25">
      <c r="A6" s="353" t="s">
        <v>55</v>
      </c>
      <c r="B6" s="917"/>
      <c r="C6" s="917"/>
      <c r="D6" s="917"/>
      <c r="E6" s="917">
        <v>2839547.6</v>
      </c>
      <c r="F6" s="917"/>
      <c r="G6" s="917"/>
      <c r="H6" s="917">
        <v>172000</v>
      </c>
      <c r="I6" s="917">
        <v>642500</v>
      </c>
      <c r="J6" s="917"/>
      <c r="K6" s="917"/>
      <c r="L6" s="917"/>
      <c r="M6" s="917">
        <v>3654047.6</v>
      </c>
    </row>
    <row r="7" spans="1:13" x14ac:dyDescent="0.25">
      <c r="A7" s="353" t="s">
        <v>14</v>
      </c>
      <c r="B7" s="917"/>
      <c r="C7" s="917"/>
      <c r="D7" s="917"/>
      <c r="E7" s="917">
        <v>3657882.4</v>
      </c>
      <c r="F7" s="917"/>
      <c r="G7" s="917">
        <v>50000</v>
      </c>
      <c r="H7" s="917">
        <v>148000</v>
      </c>
      <c r="I7" s="917">
        <v>240000</v>
      </c>
      <c r="J7" s="917">
        <v>6000</v>
      </c>
      <c r="K7" s="917"/>
      <c r="L7" s="917"/>
      <c r="M7" s="917">
        <v>4101882.4</v>
      </c>
    </row>
    <row r="8" spans="1:13" x14ac:dyDescent="0.25">
      <c r="A8" s="353" t="s">
        <v>101</v>
      </c>
      <c r="B8" s="917">
        <v>106643.25</v>
      </c>
      <c r="C8" s="917">
        <v>279900</v>
      </c>
      <c r="D8" s="917">
        <v>1222800</v>
      </c>
      <c r="E8" s="917"/>
      <c r="F8" s="917">
        <v>7514846</v>
      </c>
      <c r="G8" s="917">
        <v>3626850</v>
      </c>
      <c r="H8" s="917">
        <v>40000</v>
      </c>
      <c r="I8" s="917">
        <v>60000</v>
      </c>
      <c r="J8" s="917"/>
      <c r="K8" s="917"/>
      <c r="L8" s="917">
        <v>90000</v>
      </c>
      <c r="M8" s="917">
        <v>12941039.25</v>
      </c>
    </row>
    <row r="9" spans="1:13" x14ac:dyDescent="0.25">
      <c r="A9" s="353" t="s">
        <v>122</v>
      </c>
      <c r="B9" s="917"/>
      <c r="C9" s="917"/>
      <c r="D9" s="917"/>
      <c r="E9" s="917">
        <v>2129500</v>
      </c>
      <c r="F9" s="917"/>
      <c r="G9" s="917"/>
      <c r="H9" s="917"/>
      <c r="I9" s="917"/>
      <c r="J9" s="917"/>
      <c r="K9" s="917"/>
      <c r="L9" s="917"/>
      <c r="M9" s="917">
        <v>2129500</v>
      </c>
    </row>
    <row r="10" spans="1:13" x14ac:dyDescent="0.25">
      <c r="A10" s="353" t="s">
        <v>510</v>
      </c>
      <c r="B10" s="917">
        <v>106643.25</v>
      </c>
      <c r="C10" s="917">
        <v>279900</v>
      </c>
      <c r="D10" s="917">
        <v>1222800</v>
      </c>
      <c r="E10" s="917">
        <v>9248330</v>
      </c>
      <c r="F10" s="917">
        <v>7514846</v>
      </c>
      <c r="G10" s="917">
        <v>3676850</v>
      </c>
      <c r="H10" s="917">
        <v>603000</v>
      </c>
      <c r="I10" s="917">
        <v>2636500</v>
      </c>
      <c r="J10" s="917">
        <v>16000</v>
      </c>
      <c r="K10" s="917">
        <v>303000</v>
      </c>
      <c r="L10" s="917">
        <v>90000</v>
      </c>
      <c r="M10" s="917">
        <v>25697869.25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topLeftCell="A18" zoomScale="125" workbookViewId="0">
      <selection activeCell="G33" sqref="G33"/>
    </sheetView>
  </sheetViews>
  <sheetFormatPr defaultColWidth="16" defaultRowHeight="12.75" x14ac:dyDescent="0.2"/>
  <cols>
    <col min="1" max="1" width="10.85546875" style="7" customWidth="1"/>
    <col min="2" max="2" width="5.140625" style="7" bestFit="1" customWidth="1"/>
    <col min="3" max="3" width="29.140625" style="7" customWidth="1"/>
    <col min="4" max="5" width="10.140625" style="50" customWidth="1"/>
    <col min="6" max="6" width="6.28515625" style="7" customWidth="1"/>
    <col min="7" max="7" width="12.7109375" style="7" customWidth="1"/>
    <col min="8" max="8" width="3.28515625" style="7" bestFit="1" customWidth="1"/>
    <col min="9" max="9" width="28.42578125" style="7" customWidth="1"/>
    <col min="10" max="10" width="11.85546875" style="50" customWidth="1"/>
    <col min="11" max="11" width="15.42578125" style="50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971"/>
      <c r="B1" s="971"/>
      <c r="C1" s="971"/>
      <c r="D1" s="971"/>
      <c r="E1" s="971"/>
      <c r="F1" s="971"/>
      <c r="G1" s="971"/>
      <c r="H1" s="971"/>
      <c r="I1" s="971"/>
      <c r="J1" s="971"/>
      <c r="K1" s="971"/>
    </row>
    <row r="2" spans="1:11" x14ac:dyDescent="0.2">
      <c r="A2" s="11"/>
      <c r="B2" s="11"/>
      <c r="C2" s="11"/>
      <c r="D2" s="40"/>
      <c r="E2" s="40"/>
      <c r="F2" s="11"/>
      <c r="G2" s="11"/>
      <c r="H2" s="11"/>
      <c r="I2" s="11"/>
      <c r="J2" s="40"/>
      <c r="K2" s="40"/>
    </row>
    <row r="3" spans="1:11" x14ac:dyDescent="0.2">
      <c r="A3" s="8" t="s">
        <v>17</v>
      </c>
      <c r="B3" s="9"/>
      <c r="C3" s="9"/>
      <c r="D3" s="41"/>
      <c r="E3" s="41"/>
      <c r="F3" s="9"/>
      <c r="G3" s="9"/>
      <c r="H3" s="9"/>
      <c r="I3" s="9"/>
      <c r="J3" s="41"/>
      <c r="K3" s="41"/>
    </row>
    <row r="4" spans="1:11" x14ac:dyDescent="0.2">
      <c r="A4" s="10" t="s">
        <v>20</v>
      </c>
      <c r="B4" s="10"/>
      <c r="C4" s="10" t="s">
        <v>19</v>
      </c>
      <c r="D4" s="42"/>
      <c r="E4" s="43"/>
      <c r="F4" s="10"/>
      <c r="G4" s="10"/>
      <c r="H4" s="10"/>
      <c r="I4" s="9"/>
      <c r="J4" s="41"/>
      <c r="K4" s="41"/>
    </row>
    <row r="5" spans="1:11" x14ac:dyDescent="0.2">
      <c r="A5" s="10" t="s">
        <v>105</v>
      </c>
      <c r="B5" s="10"/>
      <c r="C5" s="960">
        <v>44075</v>
      </c>
      <c r="D5" s="43"/>
      <c r="E5" s="43"/>
      <c r="F5" s="10"/>
      <c r="G5" s="10"/>
      <c r="H5" s="10"/>
      <c r="I5" s="9"/>
      <c r="J5" s="41"/>
      <c r="K5" s="41"/>
    </row>
    <row r="6" spans="1:11" x14ac:dyDescent="0.2">
      <c r="A6" s="10"/>
      <c r="B6" s="10"/>
      <c r="C6" s="10"/>
      <c r="D6" s="43"/>
      <c r="E6" s="43"/>
      <c r="F6" s="10"/>
      <c r="G6" s="10"/>
      <c r="H6" s="10"/>
      <c r="I6" s="9"/>
      <c r="J6" s="41"/>
      <c r="K6" s="41"/>
    </row>
    <row r="7" spans="1:11" x14ac:dyDescent="0.2">
      <c r="A7" s="13"/>
      <c r="B7" s="10"/>
      <c r="C7" s="10"/>
      <c r="D7" s="43"/>
      <c r="E7" s="43"/>
      <c r="F7" s="10"/>
      <c r="G7" s="10"/>
      <c r="H7" s="10"/>
      <c r="I7" s="13"/>
      <c r="J7" s="48"/>
      <c r="K7" s="41"/>
    </row>
    <row r="8" spans="1:11" x14ac:dyDescent="0.2">
      <c r="A8" s="10"/>
      <c r="B8" s="10"/>
      <c r="C8" s="10"/>
      <c r="D8" s="43"/>
      <c r="E8" s="43"/>
      <c r="F8" s="10"/>
      <c r="G8" s="10"/>
      <c r="H8" s="10"/>
      <c r="I8" s="9"/>
      <c r="J8" s="41"/>
      <c r="K8" s="41"/>
    </row>
    <row r="9" spans="1:11" x14ac:dyDescent="0.2">
      <c r="A9" s="13"/>
      <c r="B9" s="10"/>
      <c r="C9" s="10"/>
      <c r="D9" s="43"/>
      <c r="E9" s="43"/>
      <c r="F9" s="10"/>
      <c r="G9" s="10"/>
      <c r="H9" s="10"/>
      <c r="I9" s="972" t="s">
        <v>21</v>
      </c>
      <c r="J9" s="973"/>
      <c r="K9" s="974"/>
    </row>
    <row r="10" spans="1:11" x14ac:dyDescent="0.2">
      <c r="A10" s="13"/>
      <c r="B10" s="10"/>
      <c r="C10" s="10"/>
      <c r="D10" s="43"/>
      <c r="E10" s="43"/>
      <c r="F10" s="10"/>
      <c r="G10" s="10"/>
      <c r="H10" s="10"/>
      <c r="I10" s="14" t="s">
        <v>22</v>
      </c>
      <c r="J10" s="981" t="s">
        <v>32</v>
      </c>
      <c r="K10" s="982"/>
    </row>
    <row r="11" spans="1:11" ht="12.75" customHeight="1" x14ac:dyDescent="0.2">
      <c r="A11" s="10"/>
      <c r="B11" s="10"/>
      <c r="C11" s="10"/>
      <c r="D11" s="43"/>
      <c r="E11" s="43"/>
      <c r="F11" s="10"/>
      <c r="G11" s="10"/>
      <c r="H11" s="9"/>
      <c r="I11" s="14" t="s">
        <v>23</v>
      </c>
      <c r="J11" s="983" t="s">
        <v>33</v>
      </c>
      <c r="K11" s="984"/>
    </row>
    <row r="12" spans="1:11" ht="12.75" customHeight="1" x14ac:dyDescent="0.2">
      <c r="A12" s="970" t="s">
        <v>24</v>
      </c>
      <c r="B12" s="970"/>
      <c r="C12" s="970"/>
      <c r="D12" s="970"/>
      <c r="E12" s="970"/>
      <c r="F12" s="970"/>
      <c r="G12" s="970"/>
      <c r="H12" s="970"/>
      <c r="I12" s="15" t="s">
        <v>25</v>
      </c>
      <c r="J12" s="985" t="s">
        <v>34</v>
      </c>
      <c r="K12" s="986"/>
    </row>
    <row r="13" spans="1:11" ht="15.75" customHeight="1" x14ac:dyDescent="0.2">
      <c r="A13" s="970" t="s">
        <v>40</v>
      </c>
      <c r="B13" s="970"/>
      <c r="C13" s="970"/>
      <c r="D13" s="970"/>
      <c r="E13" s="970"/>
      <c r="F13" s="24"/>
      <c r="G13" s="16"/>
      <c r="H13" s="10"/>
      <c r="I13" s="9"/>
      <c r="J13" s="41"/>
      <c r="K13" s="41"/>
    </row>
    <row r="14" spans="1:11" x14ac:dyDescent="0.2">
      <c r="A14" s="9"/>
      <c r="B14" s="9"/>
      <c r="C14" s="9"/>
      <c r="D14" s="41"/>
      <c r="E14" s="41"/>
      <c r="F14" s="9"/>
      <c r="G14" s="9"/>
      <c r="H14" s="9"/>
      <c r="I14" s="9"/>
      <c r="J14" s="41"/>
      <c r="K14" s="41"/>
    </row>
    <row r="15" spans="1:11" ht="13.5" thickBot="1" x14ac:dyDescent="0.25">
      <c r="A15" s="9"/>
      <c r="B15" s="9"/>
      <c r="C15" s="9"/>
      <c r="D15" s="41"/>
      <c r="E15" s="41"/>
      <c r="F15" s="9"/>
      <c r="G15" s="9"/>
      <c r="H15" s="9"/>
      <c r="I15" s="9"/>
      <c r="J15" s="41"/>
      <c r="K15" s="41"/>
    </row>
    <row r="16" spans="1:11" ht="12.75" customHeight="1" x14ac:dyDescent="0.2">
      <c r="A16" s="967" t="s">
        <v>26</v>
      </c>
      <c r="B16" s="968"/>
      <c r="C16" s="968"/>
      <c r="D16" s="968"/>
      <c r="E16" s="969"/>
      <c r="F16" s="24"/>
      <c r="G16" s="967" t="s">
        <v>21</v>
      </c>
      <c r="H16" s="968"/>
      <c r="I16" s="968"/>
      <c r="J16" s="968"/>
      <c r="K16" s="969"/>
    </row>
    <row r="17" spans="1:11" x14ac:dyDescent="0.2">
      <c r="A17" s="151"/>
      <c r="B17" s="152"/>
      <c r="C17" s="152"/>
      <c r="D17" s="153"/>
      <c r="E17" s="154"/>
      <c r="F17" s="9"/>
      <c r="G17" s="151"/>
      <c r="H17" s="152" t="s">
        <v>16</v>
      </c>
      <c r="I17" s="152" t="s">
        <v>16</v>
      </c>
      <c r="J17" s="153" t="s">
        <v>16</v>
      </c>
      <c r="K17" s="154" t="s">
        <v>16</v>
      </c>
    </row>
    <row r="18" spans="1:11" s="17" customFormat="1" x14ac:dyDescent="0.2">
      <c r="A18" s="155" t="s">
        <v>0</v>
      </c>
      <c r="B18" s="156" t="s">
        <v>27</v>
      </c>
      <c r="C18" s="156" t="s">
        <v>28</v>
      </c>
      <c r="D18" s="149" t="s">
        <v>29</v>
      </c>
      <c r="E18" s="150" t="s">
        <v>30</v>
      </c>
      <c r="F18" s="25"/>
      <c r="G18" s="155" t="s">
        <v>0</v>
      </c>
      <c r="H18" s="156" t="s">
        <v>27</v>
      </c>
      <c r="I18" s="156" t="s">
        <v>28</v>
      </c>
      <c r="J18" s="149" t="s">
        <v>29</v>
      </c>
      <c r="K18" s="150" t="s">
        <v>30</v>
      </c>
    </row>
    <row r="19" spans="1:11" ht="12.75" customHeight="1" x14ac:dyDescent="0.2">
      <c r="A19" s="30">
        <v>44075</v>
      </c>
      <c r="B19" s="27"/>
      <c r="C19" s="27" t="s">
        <v>73</v>
      </c>
      <c r="D19" s="44">
        <v>2048.9499999999998</v>
      </c>
      <c r="E19" s="45"/>
      <c r="F19" s="9"/>
      <c r="G19" s="30">
        <v>44075</v>
      </c>
      <c r="H19" s="27"/>
      <c r="I19" s="27" t="s">
        <v>73</v>
      </c>
      <c r="J19" s="44"/>
      <c r="K19" s="44">
        <f>D19</f>
        <v>2048.9499999999998</v>
      </c>
    </row>
    <row r="20" spans="1:11" ht="12.75" customHeight="1" x14ac:dyDescent="0.2">
      <c r="A20" s="30">
        <v>44083</v>
      </c>
      <c r="B20" s="27">
        <v>1</v>
      </c>
      <c r="C20" s="27" t="s">
        <v>233</v>
      </c>
      <c r="D20" s="44"/>
      <c r="E20" s="45">
        <v>2000</v>
      </c>
      <c r="F20" s="9"/>
      <c r="G20" s="30">
        <v>44083</v>
      </c>
      <c r="H20" s="27">
        <v>1</v>
      </c>
      <c r="I20" s="27" t="s">
        <v>233</v>
      </c>
      <c r="J20" s="44">
        <v>2000</v>
      </c>
      <c r="K20" s="45"/>
    </row>
    <row r="21" spans="1:11" ht="12.75" customHeight="1" x14ac:dyDescent="0.2">
      <c r="A21" s="30">
        <v>44083</v>
      </c>
      <c r="B21" s="27">
        <v>2</v>
      </c>
      <c r="C21" s="27" t="s">
        <v>529</v>
      </c>
      <c r="D21" s="44"/>
      <c r="E21" s="45">
        <v>0.76</v>
      </c>
      <c r="F21" s="9"/>
      <c r="G21" s="30">
        <v>44083</v>
      </c>
      <c r="H21" s="27">
        <v>2</v>
      </c>
      <c r="I21" s="27" t="s">
        <v>530</v>
      </c>
      <c r="J21" s="44">
        <v>0.76</v>
      </c>
      <c r="K21" s="45"/>
    </row>
    <row r="22" spans="1:11" ht="12.75" customHeight="1" x14ac:dyDescent="0.2">
      <c r="A22" s="30">
        <v>44099</v>
      </c>
      <c r="B22" s="27">
        <v>3</v>
      </c>
      <c r="C22" s="27" t="s">
        <v>461</v>
      </c>
      <c r="D22" s="44">
        <v>6211</v>
      </c>
      <c r="E22" s="45"/>
      <c r="F22" s="9"/>
      <c r="G22" s="30">
        <v>44099</v>
      </c>
      <c r="H22" s="27">
        <v>3</v>
      </c>
      <c r="I22" s="27" t="s">
        <v>461</v>
      </c>
      <c r="J22" s="44"/>
      <c r="K22" s="45">
        <v>6211</v>
      </c>
    </row>
    <row r="23" spans="1:11" ht="12.75" customHeight="1" x14ac:dyDescent="0.2">
      <c r="A23" s="30">
        <v>44099</v>
      </c>
      <c r="B23" s="27">
        <v>4</v>
      </c>
      <c r="C23" s="27" t="s">
        <v>461</v>
      </c>
      <c r="D23" s="44">
        <v>15</v>
      </c>
      <c r="E23" s="45"/>
      <c r="F23" s="9"/>
      <c r="G23" s="30">
        <v>44099</v>
      </c>
      <c r="H23" s="27">
        <v>4</v>
      </c>
      <c r="I23" s="27" t="s">
        <v>461</v>
      </c>
      <c r="J23" s="44"/>
      <c r="K23" s="45">
        <v>15</v>
      </c>
    </row>
    <row r="24" spans="1:11" ht="12.75" customHeight="1" x14ac:dyDescent="0.2">
      <c r="A24" s="30">
        <v>44099</v>
      </c>
      <c r="B24" s="27">
        <v>5</v>
      </c>
      <c r="C24" s="27" t="s">
        <v>531</v>
      </c>
      <c r="D24" s="44"/>
      <c r="E24" s="45">
        <v>15</v>
      </c>
      <c r="F24" s="9"/>
      <c r="G24" s="30">
        <v>44099</v>
      </c>
      <c r="H24" s="27">
        <v>5</v>
      </c>
      <c r="I24" s="27" t="s">
        <v>531</v>
      </c>
      <c r="J24" s="44">
        <v>15</v>
      </c>
      <c r="K24" s="45"/>
    </row>
    <row r="25" spans="1:11" ht="12.75" customHeight="1" x14ac:dyDescent="0.2">
      <c r="A25" s="30">
        <v>44099</v>
      </c>
      <c r="B25" s="27">
        <v>6</v>
      </c>
      <c r="C25" s="27" t="s">
        <v>462</v>
      </c>
      <c r="D25" s="44"/>
      <c r="E25" s="45">
        <v>7.54</v>
      </c>
      <c r="F25" s="9"/>
      <c r="G25" s="30">
        <v>44099</v>
      </c>
      <c r="H25" s="27">
        <v>6</v>
      </c>
      <c r="I25" s="27" t="s">
        <v>462</v>
      </c>
      <c r="J25" s="44">
        <v>7.54</v>
      </c>
      <c r="K25" s="45"/>
    </row>
    <row r="26" spans="1:11" ht="12.75" customHeight="1" x14ac:dyDescent="0.2">
      <c r="A26" s="30">
        <v>44102</v>
      </c>
      <c r="B26" s="27">
        <v>7</v>
      </c>
      <c r="C26" s="27" t="s">
        <v>463</v>
      </c>
      <c r="D26" s="691"/>
      <c r="E26" s="45">
        <v>6150</v>
      </c>
      <c r="F26" s="9">
        <v>3670</v>
      </c>
      <c r="G26" s="30">
        <v>44102</v>
      </c>
      <c r="H26" s="27">
        <v>7</v>
      </c>
      <c r="I26" s="27" t="s">
        <v>463</v>
      </c>
      <c r="J26" s="44">
        <v>6150</v>
      </c>
      <c r="K26" s="45"/>
    </row>
    <row r="27" spans="1:11" ht="12.75" customHeight="1" x14ac:dyDescent="0.2">
      <c r="A27" s="30">
        <v>44102</v>
      </c>
      <c r="B27" s="27">
        <v>8</v>
      </c>
      <c r="C27" s="27" t="s">
        <v>529</v>
      </c>
      <c r="D27" s="691"/>
      <c r="E27" s="45">
        <v>0.75</v>
      </c>
      <c r="F27" s="9"/>
      <c r="G27" s="30">
        <v>44103</v>
      </c>
      <c r="H27" s="27">
        <v>8</v>
      </c>
      <c r="I27" s="27" t="s">
        <v>530</v>
      </c>
      <c r="J27" s="44">
        <v>0.75</v>
      </c>
      <c r="K27" s="45"/>
    </row>
    <row r="28" spans="1:11" ht="12.75" customHeight="1" x14ac:dyDescent="0.2">
      <c r="A28" s="30"/>
      <c r="B28" s="27"/>
      <c r="C28" s="27"/>
      <c r="D28" s="691"/>
      <c r="E28" s="45"/>
      <c r="F28" s="9"/>
      <c r="G28" s="30"/>
      <c r="H28" s="27"/>
      <c r="I28" s="27"/>
      <c r="J28" s="44"/>
      <c r="K28" s="45"/>
    </row>
    <row r="29" spans="1:11" x14ac:dyDescent="0.2">
      <c r="A29" s="31">
        <v>44104</v>
      </c>
      <c r="B29" s="27"/>
      <c r="C29" s="28" t="s">
        <v>49</v>
      </c>
      <c r="D29" s="244">
        <f>SUM(D19:D28)-SUM(E19:E28)</f>
        <v>100.90000000000055</v>
      </c>
      <c r="E29" s="51"/>
      <c r="F29" s="9"/>
      <c r="G29" s="31">
        <v>44104</v>
      </c>
      <c r="H29" s="148"/>
      <c r="I29" s="28" t="s">
        <v>49</v>
      </c>
      <c r="J29" s="159"/>
      <c r="K29" s="51">
        <f>SUM(K19:K28)-SUM(J19:J28)</f>
        <v>100.90000000000055</v>
      </c>
    </row>
    <row r="30" spans="1:11" ht="13.5" thickBot="1" x14ac:dyDescent="0.25">
      <c r="A30" s="32"/>
      <c r="B30" s="33"/>
      <c r="C30" s="33"/>
      <c r="D30" s="46"/>
      <c r="E30" s="47"/>
      <c r="F30" s="26"/>
      <c r="G30" s="34"/>
      <c r="H30" s="33"/>
      <c r="I30" s="33"/>
      <c r="J30" s="46"/>
      <c r="K30" s="52"/>
    </row>
    <row r="31" spans="1:11" s="18" customFormat="1" x14ac:dyDescent="0.2">
      <c r="A31" s="13"/>
      <c r="B31" s="10"/>
      <c r="C31" s="10" t="s">
        <v>562</v>
      </c>
      <c r="D31" s="48"/>
      <c r="E31" s="48"/>
      <c r="F31" s="13"/>
      <c r="G31" s="10"/>
      <c r="H31" s="13"/>
      <c r="I31" s="10" t="s">
        <v>18</v>
      </c>
      <c r="J31" s="48"/>
      <c r="K31" s="53"/>
    </row>
    <row r="32" spans="1:11" s="18" customFormat="1" x14ac:dyDescent="0.2">
      <c r="A32" s="13"/>
      <c r="B32" s="10"/>
      <c r="C32" s="10"/>
      <c r="D32" s="48"/>
      <c r="E32" s="48"/>
      <c r="F32" s="13"/>
      <c r="G32" s="10"/>
      <c r="H32" s="13"/>
      <c r="I32" s="10"/>
      <c r="J32" s="48"/>
      <c r="K32" s="48"/>
    </row>
    <row r="33" spans="1:11" s="22" customFormat="1" x14ac:dyDescent="0.2">
      <c r="A33" s="19"/>
      <c r="B33" s="19"/>
      <c r="C33" s="20"/>
      <c r="D33" s="49"/>
      <c r="E33" s="49"/>
      <c r="F33" s="21"/>
      <c r="G33" s="21"/>
      <c r="H33" s="21"/>
      <c r="I33" s="20"/>
      <c r="J33" s="54"/>
      <c r="K33" s="54"/>
    </row>
    <row r="34" spans="1:11" s="22" customFormat="1" x14ac:dyDescent="0.2">
      <c r="A34" s="19"/>
      <c r="B34" s="19"/>
      <c r="C34" s="164"/>
      <c r="D34" s="165"/>
      <c r="E34" s="49"/>
      <c r="F34" s="21"/>
      <c r="G34" s="21"/>
      <c r="H34" s="21"/>
      <c r="I34" s="23"/>
      <c r="J34" s="54"/>
      <c r="K34" s="54"/>
    </row>
  </sheetData>
  <mergeCells count="9">
    <mergeCell ref="A13:E13"/>
    <mergeCell ref="A16:E16"/>
    <mergeCell ref="G16:K16"/>
    <mergeCell ref="A1:K1"/>
    <mergeCell ref="I9:K9"/>
    <mergeCell ref="J10:K10"/>
    <mergeCell ref="J11:K11"/>
    <mergeCell ref="A12:H12"/>
    <mergeCell ref="J12:K12"/>
  </mergeCells>
  <pageMargins left="0.7" right="0.7" top="0.75" bottom="0.75" header="0.3" footer="0.3"/>
  <pageSetup paperSize="9" scale="90" orientation="landscape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topLeftCell="A17" workbookViewId="0">
      <selection activeCell="A29" sqref="A29"/>
    </sheetView>
  </sheetViews>
  <sheetFormatPr defaultColWidth="8.85546875" defaultRowHeight="15" x14ac:dyDescent="0.25"/>
  <cols>
    <col min="1" max="1" width="13.85546875" customWidth="1"/>
    <col min="3" max="3" width="5.85546875" customWidth="1"/>
    <col min="4" max="4" width="6.140625" customWidth="1"/>
    <col min="5" max="5" width="18.42578125" customWidth="1"/>
    <col min="7" max="7" width="11.7109375" customWidth="1"/>
    <col min="8" max="8" width="14.42578125" customWidth="1"/>
    <col min="11" max="11" width="15" customWidth="1"/>
  </cols>
  <sheetData>
    <row r="1" spans="1:11" ht="18.75" x14ac:dyDescent="0.3">
      <c r="E1" s="172" t="s">
        <v>19</v>
      </c>
      <c r="F1" s="172"/>
      <c r="G1" s="172"/>
    </row>
    <row r="2" spans="1:11" ht="18.75" x14ac:dyDescent="0.3">
      <c r="E2" s="172" t="s">
        <v>57</v>
      </c>
      <c r="F2" s="172"/>
      <c r="G2" s="172"/>
    </row>
    <row r="3" spans="1:11" ht="18.75" x14ac:dyDescent="0.3">
      <c r="E3" s="253">
        <v>44104</v>
      </c>
      <c r="F3" s="172"/>
      <c r="G3" s="172"/>
    </row>
    <row r="4" spans="1:11" x14ac:dyDescent="0.25">
      <c r="C4" s="213" t="s">
        <v>66</v>
      </c>
      <c r="I4" s="213" t="s">
        <v>67</v>
      </c>
    </row>
    <row r="5" spans="1:11" x14ac:dyDescent="0.25">
      <c r="A5" s="175" t="s">
        <v>61</v>
      </c>
      <c r="B5" s="168"/>
      <c r="C5" s="168"/>
      <c r="D5" s="168"/>
      <c r="E5" s="168"/>
      <c r="G5" s="175" t="s">
        <v>61</v>
      </c>
      <c r="H5" s="168"/>
      <c r="I5" s="168"/>
      <c r="J5" s="168"/>
      <c r="K5" s="168"/>
    </row>
    <row r="6" spans="1:11" x14ac:dyDescent="0.25">
      <c r="A6" s="168"/>
      <c r="B6" s="168">
        <v>50000</v>
      </c>
      <c r="C6" s="168" t="s">
        <v>58</v>
      </c>
      <c r="D6" s="168">
        <v>10</v>
      </c>
      <c r="E6" s="176">
        <f>B6*D6</f>
        <v>500000</v>
      </c>
      <c r="G6" s="168"/>
      <c r="H6" s="168">
        <v>100</v>
      </c>
      <c r="I6" s="168" t="s">
        <v>58</v>
      </c>
      <c r="J6" s="168">
        <v>0</v>
      </c>
      <c r="K6" s="176">
        <f>H6*J6</f>
        <v>0</v>
      </c>
    </row>
    <row r="7" spans="1:11" x14ac:dyDescent="0.25">
      <c r="A7" s="168"/>
      <c r="B7" s="168">
        <v>20000</v>
      </c>
      <c r="C7" s="168" t="s">
        <v>58</v>
      </c>
      <c r="D7" s="168">
        <v>27</v>
      </c>
      <c r="E7" s="176">
        <f t="shared" ref="E7:E11" si="0">B7*D7</f>
        <v>540000</v>
      </c>
      <c r="G7" s="168"/>
      <c r="H7" s="168">
        <v>20</v>
      </c>
      <c r="I7" s="168" t="s">
        <v>58</v>
      </c>
      <c r="J7" s="168">
        <v>0</v>
      </c>
      <c r="K7" s="176">
        <f t="shared" ref="K7:K10" si="1">H7*J7</f>
        <v>0</v>
      </c>
    </row>
    <row r="8" spans="1:11" x14ac:dyDescent="0.25">
      <c r="A8" s="168"/>
      <c r="B8" s="168">
        <v>10000</v>
      </c>
      <c r="C8" s="168" t="s">
        <v>58</v>
      </c>
      <c r="D8" s="168">
        <v>0</v>
      </c>
      <c r="E8" s="176">
        <f t="shared" si="0"/>
        <v>0</v>
      </c>
      <c r="G8" s="168"/>
      <c r="H8" s="168">
        <v>10</v>
      </c>
      <c r="I8" s="168" t="s">
        <v>58</v>
      </c>
      <c r="J8" s="168">
        <v>0</v>
      </c>
      <c r="K8" s="176">
        <f t="shared" si="1"/>
        <v>0</v>
      </c>
    </row>
    <row r="9" spans="1:11" x14ac:dyDescent="0.25">
      <c r="A9" s="168"/>
      <c r="B9" s="168">
        <v>5000</v>
      </c>
      <c r="C9" s="168" t="s">
        <v>58</v>
      </c>
      <c r="D9" s="168">
        <v>1</v>
      </c>
      <c r="E9" s="176">
        <f t="shared" si="0"/>
        <v>5000</v>
      </c>
      <c r="G9" s="168"/>
      <c r="H9" s="168">
        <v>5</v>
      </c>
      <c r="I9" s="168" t="s">
        <v>58</v>
      </c>
      <c r="J9" s="168">
        <v>0</v>
      </c>
      <c r="K9" s="176">
        <f t="shared" si="1"/>
        <v>0</v>
      </c>
    </row>
    <row r="10" spans="1:11" x14ac:dyDescent="0.25">
      <c r="A10" s="168"/>
      <c r="B10" s="168">
        <v>2000</v>
      </c>
      <c r="C10" s="168" t="s">
        <v>58</v>
      </c>
      <c r="D10" s="168">
        <v>2</v>
      </c>
      <c r="E10" s="176">
        <f t="shared" si="0"/>
        <v>4000</v>
      </c>
      <c r="G10" s="168"/>
      <c r="H10" s="168">
        <v>1</v>
      </c>
      <c r="I10" s="168" t="s">
        <v>58</v>
      </c>
      <c r="J10" s="168">
        <v>5</v>
      </c>
      <c r="K10" s="176">
        <f t="shared" si="1"/>
        <v>5</v>
      </c>
    </row>
    <row r="11" spans="1:11" x14ac:dyDescent="0.25">
      <c r="A11" s="168"/>
      <c r="B11" s="168">
        <v>1000</v>
      </c>
      <c r="C11" s="168" t="s">
        <v>58</v>
      </c>
      <c r="D11" s="168">
        <v>0</v>
      </c>
      <c r="E11" s="176">
        <f t="shared" si="0"/>
        <v>0</v>
      </c>
      <c r="G11" s="168"/>
      <c r="H11" s="168"/>
      <c r="I11" s="168"/>
      <c r="J11" s="168"/>
      <c r="K11" s="176"/>
    </row>
    <row r="12" spans="1:11" x14ac:dyDescent="0.25">
      <c r="A12" s="168"/>
      <c r="B12" s="168"/>
      <c r="C12" s="168"/>
      <c r="D12" s="168"/>
      <c r="E12" s="168"/>
      <c r="G12" s="168"/>
      <c r="H12" s="168"/>
      <c r="I12" s="168"/>
      <c r="J12" s="168"/>
      <c r="K12" s="168"/>
    </row>
    <row r="13" spans="1:11" x14ac:dyDescent="0.25">
      <c r="A13" s="178" t="s">
        <v>64</v>
      </c>
      <c r="B13" s="168"/>
      <c r="C13" s="168"/>
      <c r="D13" s="168"/>
      <c r="E13" s="168"/>
      <c r="G13" s="178"/>
      <c r="H13" s="168"/>
      <c r="I13" s="168"/>
      <c r="J13" s="168"/>
      <c r="K13" s="168"/>
    </row>
    <row r="14" spans="1:11" x14ac:dyDescent="0.25">
      <c r="A14" s="168"/>
      <c r="B14" s="168">
        <v>500</v>
      </c>
      <c r="C14" s="168" t="s">
        <v>58</v>
      </c>
      <c r="D14" s="168">
        <v>2</v>
      </c>
      <c r="E14" s="168">
        <f>B14*D14</f>
        <v>1000</v>
      </c>
      <c r="G14" s="168"/>
      <c r="H14" s="168"/>
      <c r="I14" s="168"/>
      <c r="J14" s="168"/>
      <c r="K14" s="168"/>
    </row>
    <row r="15" spans="1:11" x14ac:dyDescent="0.25">
      <c r="A15" s="168"/>
      <c r="B15" s="168">
        <v>200</v>
      </c>
      <c r="C15" s="168" t="s">
        <v>58</v>
      </c>
      <c r="D15" s="168">
        <v>2</v>
      </c>
      <c r="E15" s="168">
        <f t="shared" ref="E15:E17" si="2">B15*D15</f>
        <v>400</v>
      </c>
      <c r="G15" s="168"/>
      <c r="H15" s="168"/>
      <c r="I15" s="168"/>
      <c r="J15" s="168"/>
      <c r="K15" s="168"/>
    </row>
    <row r="16" spans="1:11" x14ac:dyDescent="0.25">
      <c r="A16" s="168"/>
      <c r="B16" s="168">
        <v>100</v>
      </c>
      <c r="C16" s="168" t="s">
        <v>58</v>
      </c>
      <c r="D16" s="168">
        <v>0</v>
      </c>
      <c r="E16" s="168">
        <f t="shared" si="2"/>
        <v>0</v>
      </c>
      <c r="G16" s="168"/>
      <c r="H16" s="168"/>
      <c r="I16" s="168"/>
      <c r="J16" s="168"/>
      <c r="K16" s="168"/>
    </row>
    <row r="17" spans="1:11" x14ac:dyDescent="0.25">
      <c r="A17" s="168"/>
      <c r="B17" s="168">
        <v>50</v>
      </c>
      <c r="C17" s="168" t="s">
        <v>58</v>
      </c>
      <c r="D17" s="168">
        <v>1</v>
      </c>
      <c r="E17" s="168">
        <f t="shared" si="2"/>
        <v>50</v>
      </c>
      <c r="G17" s="168"/>
      <c r="H17" s="168"/>
      <c r="I17" s="168"/>
      <c r="J17" s="168"/>
      <c r="K17" s="168"/>
    </row>
    <row r="18" spans="1:11" x14ac:dyDescent="0.25">
      <c r="A18" s="168"/>
      <c r="B18" s="168"/>
      <c r="C18" s="168"/>
      <c r="D18" s="168"/>
      <c r="E18" s="168"/>
      <c r="G18" s="168"/>
      <c r="H18" s="168"/>
      <c r="I18" s="168"/>
      <c r="J18" s="168"/>
      <c r="K18" s="168"/>
    </row>
    <row r="19" spans="1:11" x14ac:dyDescent="0.25">
      <c r="A19" s="168"/>
      <c r="B19" s="168"/>
      <c r="C19" s="168"/>
      <c r="D19" s="168"/>
      <c r="E19" s="168"/>
      <c r="G19" s="168"/>
      <c r="H19" s="168"/>
      <c r="I19" s="168"/>
      <c r="J19" s="168"/>
      <c r="K19" s="168"/>
    </row>
    <row r="20" spans="1:11" x14ac:dyDescent="0.25">
      <c r="A20" s="168"/>
      <c r="B20" s="168"/>
      <c r="C20" s="168"/>
      <c r="D20" s="168"/>
      <c r="E20" s="177">
        <f>SUM(E6:E17)</f>
        <v>1050450</v>
      </c>
      <c r="G20" s="168"/>
      <c r="H20" s="168"/>
      <c r="I20" s="168"/>
      <c r="J20" s="168"/>
      <c r="K20" s="177">
        <f>SUM(K6:K17)</f>
        <v>5</v>
      </c>
    </row>
    <row r="21" spans="1:11" x14ac:dyDescent="0.25">
      <c r="A21" s="168"/>
      <c r="B21" s="168"/>
      <c r="C21" s="168"/>
      <c r="D21" s="168"/>
      <c r="E21" s="175"/>
      <c r="G21" s="168"/>
      <c r="H21" s="168"/>
      <c r="I21" s="168"/>
      <c r="J21" s="168"/>
      <c r="K21" s="175"/>
    </row>
    <row r="22" spans="1:11" x14ac:dyDescent="0.25">
      <c r="A22" s="168" t="s">
        <v>59</v>
      </c>
      <c r="B22" s="168"/>
      <c r="C22" s="168"/>
      <c r="D22" s="168"/>
      <c r="E22" s="177">
        <f>E20</f>
        <v>1050450</v>
      </c>
      <c r="G22" s="168" t="s">
        <v>59</v>
      </c>
      <c r="H22" s="168"/>
      <c r="I22" s="168"/>
      <c r="J22" s="168"/>
      <c r="K22" s="177">
        <f>K20</f>
        <v>5</v>
      </c>
    </row>
    <row r="23" spans="1:11" x14ac:dyDescent="0.25">
      <c r="A23" s="168" t="s">
        <v>41</v>
      </c>
      <c r="B23" s="168"/>
      <c r="C23" s="168"/>
      <c r="D23" s="168"/>
      <c r="E23" s="177">
        <f>'UGX Cash Box Sept'!G144</f>
        <v>1050454</v>
      </c>
      <c r="G23" s="168" t="s">
        <v>41</v>
      </c>
      <c r="H23" s="168"/>
      <c r="I23" s="168"/>
      <c r="J23" s="168"/>
      <c r="K23" s="177">
        <f>'USD-cash box Sept'!G5</f>
        <v>5</v>
      </c>
    </row>
    <row r="24" spans="1:11" x14ac:dyDescent="0.25">
      <c r="A24" s="168" t="s">
        <v>60</v>
      </c>
      <c r="B24" s="168"/>
      <c r="C24" s="168"/>
      <c r="D24" s="168"/>
      <c r="E24" s="176">
        <f>E22-E23</f>
        <v>-4</v>
      </c>
      <c r="G24" s="168" t="s">
        <v>60</v>
      </c>
      <c r="H24" s="168"/>
      <c r="I24" s="168"/>
      <c r="J24" s="168"/>
      <c r="K24" s="176">
        <f>K22-K23</f>
        <v>0</v>
      </c>
    </row>
    <row r="26" spans="1:11" x14ac:dyDescent="0.25">
      <c r="A26" t="s">
        <v>62</v>
      </c>
      <c r="G26" t="s">
        <v>62</v>
      </c>
    </row>
  </sheetData>
  <pageMargins left="0.7" right="0.7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9"/>
  <sheetViews>
    <sheetView zoomScale="108" workbookViewId="0">
      <selection activeCell="G5" sqref="G5"/>
    </sheetView>
  </sheetViews>
  <sheetFormatPr defaultColWidth="10.85546875" defaultRowHeight="27.95" customHeight="1" x14ac:dyDescent="0.25"/>
  <cols>
    <col min="1" max="1" width="13.85546875" style="90" customWidth="1"/>
    <col min="2" max="2" width="22.85546875" style="90" customWidth="1"/>
    <col min="3" max="3" width="19.85546875" style="90" customWidth="1"/>
    <col min="4" max="4" width="14" style="90" customWidth="1"/>
    <col min="5" max="5" width="14.42578125" style="90" customWidth="1"/>
    <col min="6" max="6" width="15.140625" style="90" customWidth="1"/>
    <col min="7" max="9" width="21.140625" style="90" customWidth="1"/>
    <col min="10" max="10" width="20.140625" style="90" customWidth="1"/>
    <col min="11" max="11" width="17.7109375" style="90" customWidth="1"/>
    <col min="12" max="12" width="17.85546875" style="90" customWidth="1"/>
    <col min="13" max="13" width="14.85546875" style="90" customWidth="1"/>
    <col min="14" max="14" width="21.28515625" style="90" customWidth="1"/>
    <col min="15" max="16384" width="10.85546875" style="90"/>
  </cols>
  <sheetData>
    <row r="1" spans="1:14" s="110" customFormat="1" ht="27.95" customHeight="1" x14ac:dyDescent="0.25">
      <c r="A1" s="963" t="s">
        <v>46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</row>
    <row r="2" spans="1:14" s="110" customFormat="1" ht="27.95" customHeight="1" x14ac:dyDescent="0.25">
      <c r="A2" s="965" t="s">
        <v>104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4" s="6" customFormat="1" ht="27.95" customHeight="1" x14ac:dyDescent="0.25">
      <c r="A3" s="64" t="s">
        <v>0</v>
      </c>
      <c r="B3" s="56" t="s">
        <v>5</v>
      </c>
      <c r="C3" s="56" t="s">
        <v>10</v>
      </c>
      <c r="D3" s="57" t="s">
        <v>8</v>
      </c>
      <c r="E3" s="57" t="s">
        <v>13</v>
      </c>
      <c r="F3" s="104" t="s">
        <v>35</v>
      </c>
      <c r="G3" s="58" t="s">
        <v>42</v>
      </c>
      <c r="H3" s="58" t="s">
        <v>2</v>
      </c>
      <c r="I3" s="58" t="s">
        <v>3</v>
      </c>
      <c r="J3" s="56" t="s">
        <v>9</v>
      </c>
      <c r="K3" s="56" t="s">
        <v>1</v>
      </c>
      <c r="L3" s="56" t="s">
        <v>4</v>
      </c>
      <c r="M3" s="59" t="s">
        <v>12</v>
      </c>
      <c r="N3" s="60" t="s">
        <v>11</v>
      </c>
    </row>
    <row r="4" spans="1:14" s="35" customFormat="1" ht="28.5" customHeight="1" x14ac:dyDescent="0.25">
      <c r="A4" s="414">
        <v>44075</v>
      </c>
      <c r="B4" s="415" t="s">
        <v>167</v>
      </c>
      <c r="C4" s="415"/>
      <c r="D4" s="416"/>
      <c r="E4" s="417"/>
      <c r="F4" s="418"/>
      <c r="G4" s="419">
        <v>0</v>
      </c>
      <c r="H4" s="420"/>
      <c r="I4" s="420" t="s">
        <v>19</v>
      </c>
      <c r="J4" s="421"/>
      <c r="K4" s="421" t="s">
        <v>78</v>
      </c>
      <c r="L4" s="421" t="s">
        <v>65</v>
      </c>
      <c r="M4" s="333"/>
      <c r="N4" s="334"/>
    </row>
    <row r="5" spans="1:14" s="35" customFormat="1" ht="28.5" customHeight="1" x14ac:dyDescent="0.25">
      <c r="A5" s="368"/>
      <c r="B5" s="365"/>
      <c r="C5" s="365"/>
      <c r="D5" s="365"/>
      <c r="E5" s="360"/>
      <c r="F5" s="778"/>
      <c r="G5" s="355">
        <f>G4-E5+F5</f>
        <v>0</v>
      </c>
      <c r="H5" s="560"/>
      <c r="I5" s="560"/>
      <c r="J5" s="561"/>
      <c r="K5" s="561"/>
      <c r="L5" s="561"/>
      <c r="M5" s="558"/>
      <c r="N5" s="559"/>
    </row>
    <row r="6" spans="1:14" s="35" customFormat="1" ht="28.5" customHeight="1" x14ac:dyDescent="0.25">
      <c r="A6" s="368"/>
      <c r="B6" s="365"/>
      <c r="C6" s="365"/>
      <c r="D6" s="365"/>
      <c r="E6" s="360"/>
      <c r="F6" s="778"/>
      <c r="G6" s="779"/>
      <c r="H6" s="560"/>
      <c r="I6" s="560"/>
      <c r="J6" s="561"/>
      <c r="K6" s="561"/>
      <c r="L6" s="561"/>
      <c r="M6" s="558"/>
      <c r="N6" s="559"/>
    </row>
    <row r="7" spans="1:14" ht="19.5" customHeight="1" x14ac:dyDescent="0.25">
      <c r="A7" s="252"/>
      <c r="B7" s="251"/>
      <c r="C7" s="251"/>
      <c r="D7" s="251"/>
      <c r="E7" s="553"/>
      <c r="F7" s="553"/>
      <c r="G7" s="780"/>
      <c r="H7" s="261"/>
      <c r="I7" s="261"/>
      <c r="J7" s="261"/>
      <c r="K7" s="327"/>
      <c r="L7" s="327"/>
      <c r="M7" s="327"/>
      <c r="N7" s="327"/>
    </row>
    <row r="8" spans="1:14" ht="27.95" customHeight="1" x14ac:dyDescent="0.25">
      <c r="A8" s="67"/>
      <c r="B8" s="238"/>
      <c r="C8" s="238"/>
      <c r="D8" s="238"/>
      <c r="E8" s="781"/>
      <c r="F8" s="781"/>
      <c r="G8" s="780"/>
      <c r="H8" s="261"/>
      <c r="I8" s="261"/>
      <c r="J8" s="261"/>
      <c r="K8" s="327"/>
      <c r="L8" s="327"/>
      <c r="M8" s="327"/>
      <c r="N8" s="327"/>
    </row>
    <row r="9" spans="1:14" ht="27.95" customHeight="1" x14ac:dyDescent="0.25">
      <c r="A9" s="67"/>
      <c r="B9" s="238"/>
      <c r="C9" s="238"/>
      <c r="D9" s="238"/>
      <c r="E9" s="304"/>
      <c r="F9" s="575"/>
      <c r="G9" s="355"/>
      <c r="H9" s="261"/>
      <c r="I9" s="261"/>
      <c r="J9" s="261"/>
      <c r="K9" s="327"/>
      <c r="L9" s="327"/>
      <c r="M9" s="327"/>
      <c r="N9" s="327"/>
    </row>
    <row r="10" spans="1:14" ht="27.95" customHeight="1" x14ac:dyDescent="0.25">
      <c r="A10" s="67"/>
      <c r="B10" s="238"/>
      <c r="C10" s="238"/>
      <c r="D10" s="238"/>
      <c r="E10" s="304"/>
      <c r="F10" s="575"/>
      <c r="G10" s="355"/>
      <c r="H10" s="261"/>
      <c r="I10" s="261"/>
      <c r="J10" s="261"/>
      <c r="K10" s="327"/>
      <c r="L10" s="327"/>
      <c r="M10" s="327"/>
      <c r="N10" s="327"/>
    </row>
    <row r="11" spans="1:14" ht="27.95" customHeight="1" x14ac:dyDescent="0.25">
      <c r="A11" s="67"/>
      <c r="B11" s="238"/>
      <c r="C11" s="238"/>
      <c r="D11" s="250"/>
      <c r="E11" s="305"/>
      <c r="F11" s="321"/>
      <c r="G11" s="332"/>
      <c r="H11" s="261"/>
      <c r="I11" s="261"/>
      <c r="J11" s="261"/>
      <c r="K11" s="327"/>
      <c r="L11" s="327"/>
      <c r="M11" s="327"/>
      <c r="N11" s="327"/>
    </row>
    <row r="12" spans="1:14" ht="27.95" customHeight="1" x14ac:dyDescent="0.25">
      <c r="A12" s="67"/>
      <c r="B12" s="238"/>
      <c r="C12" s="238"/>
      <c r="D12" s="250"/>
      <c r="E12" s="305"/>
      <c r="F12" s="321"/>
      <c r="G12" s="332"/>
      <c r="H12" s="261"/>
      <c r="I12" s="261"/>
      <c r="J12" s="261"/>
      <c r="K12" s="327"/>
      <c r="L12" s="327"/>
      <c r="M12" s="327"/>
      <c r="N12" s="327"/>
    </row>
    <row r="13" spans="1:14" ht="27.95" customHeight="1" x14ac:dyDescent="0.25">
      <c r="A13" s="67"/>
      <c r="B13" s="238"/>
      <c r="C13" s="238"/>
      <c r="D13" s="250"/>
      <c r="E13" s="305"/>
      <c r="F13" s="321"/>
      <c r="G13" s="332"/>
      <c r="H13" s="261"/>
      <c r="I13" s="261"/>
      <c r="J13" s="261"/>
      <c r="K13" s="327"/>
      <c r="L13" s="327"/>
      <c r="M13" s="327"/>
      <c r="N13" s="327"/>
    </row>
    <row r="14" spans="1:14" ht="27.95" customHeight="1" x14ac:dyDescent="0.25">
      <c r="A14" s="67"/>
      <c r="B14" s="238"/>
      <c r="C14" s="238"/>
      <c r="D14" s="250"/>
      <c r="E14" s="305"/>
      <c r="F14" s="321"/>
      <c r="G14" s="332"/>
      <c r="H14" s="261"/>
      <c r="I14" s="261"/>
      <c r="J14" s="261"/>
      <c r="K14" s="327"/>
      <c r="L14" s="327"/>
      <c r="M14" s="327"/>
      <c r="N14" s="327"/>
    </row>
    <row r="15" spans="1:14" ht="27.95" customHeight="1" x14ac:dyDescent="0.25">
      <c r="A15" s="67"/>
      <c r="B15" s="238"/>
      <c r="C15" s="238"/>
      <c r="D15" s="250"/>
      <c r="E15" s="305"/>
      <c r="F15" s="321"/>
      <c r="G15" s="332"/>
      <c r="H15" s="335"/>
      <c r="I15" s="261"/>
      <c r="J15" s="261"/>
      <c r="K15" s="327"/>
      <c r="L15" s="327"/>
      <c r="M15" s="327"/>
      <c r="N15" s="327"/>
    </row>
    <row r="16" spans="1:14" ht="27.95" customHeight="1" x14ac:dyDescent="0.25">
      <c r="A16" s="67"/>
      <c r="B16" s="238"/>
      <c r="C16" s="238"/>
      <c r="D16" s="250"/>
      <c r="E16" s="305"/>
      <c r="F16" s="321"/>
      <c r="G16" s="332"/>
      <c r="H16" s="335"/>
      <c r="I16" s="261"/>
      <c r="J16" s="261"/>
      <c r="K16" s="327"/>
      <c r="L16" s="327"/>
      <c r="M16" s="327"/>
      <c r="N16" s="327"/>
    </row>
    <row r="17" spans="1:14" ht="27.95" customHeight="1" x14ac:dyDescent="0.25">
      <c r="A17" s="67"/>
      <c r="B17" s="238"/>
      <c r="C17" s="238"/>
      <c r="D17" s="250"/>
      <c r="E17" s="305"/>
      <c r="F17" s="321"/>
      <c r="G17" s="332"/>
      <c r="H17" s="335"/>
      <c r="I17" s="261"/>
      <c r="J17" s="261"/>
      <c r="K17" s="327"/>
      <c r="L17" s="327"/>
      <c r="M17" s="327"/>
      <c r="N17" s="327"/>
    </row>
    <row r="18" spans="1:14" ht="27.95" customHeight="1" x14ac:dyDescent="0.25">
      <c r="A18" s="67"/>
      <c r="B18" s="238"/>
      <c r="C18" s="238"/>
      <c r="D18" s="250"/>
      <c r="E18" s="305"/>
      <c r="F18" s="321"/>
      <c r="G18" s="332"/>
      <c r="H18" s="335"/>
      <c r="I18" s="261"/>
      <c r="J18" s="261"/>
      <c r="K18" s="327"/>
      <c r="L18" s="327"/>
      <c r="M18" s="327"/>
      <c r="N18" s="327"/>
    </row>
    <row r="19" spans="1:14" ht="27.95" customHeight="1" x14ac:dyDescent="0.25">
      <c r="A19" s="67"/>
      <c r="B19" s="238"/>
      <c r="C19" s="238"/>
      <c r="D19" s="250"/>
      <c r="E19" s="305"/>
      <c r="F19" s="321"/>
      <c r="G19" s="332"/>
      <c r="H19" s="335"/>
      <c r="I19" s="261"/>
      <c r="J19" s="261"/>
      <c r="K19" s="327"/>
      <c r="L19" s="327"/>
      <c r="M19" s="327"/>
      <c r="N19" s="327"/>
    </row>
    <row r="20" spans="1:14" ht="27.95" customHeight="1" x14ac:dyDescent="0.25">
      <c r="A20" s="67"/>
      <c r="B20" s="238"/>
      <c r="C20" s="238"/>
      <c r="D20" s="250"/>
      <c r="E20" s="305"/>
      <c r="F20" s="321"/>
      <c r="G20" s="332"/>
      <c r="H20" s="335"/>
      <c r="I20" s="261"/>
      <c r="J20" s="261"/>
      <c r="K20" s="327"/>
      <c r="L20" s="327"/>
      <c r="M20" s="327"/>
      <c r="N20" s="327"/>
    </row>
    <row r="21" spans="1:14" ht="27.95" customHeight="1" x14ac:dyDescent="0.25">
      <c r="A21" s="67"/>
      <c r="B21" s="238"/>
      <c r="C21" s="238"/>
      <c r="D21" s="250"/>
      <c r="E21" s="305"/>
      <c r="F21" s="321"/>
      <c r="G21" s="332"/>
      <c r="H21" s="335"/>
      <c r="I21" s="261"/>
      <c r="J21" s="261"/>
      <c r="K21" s="327"/>
      <c r="L21" s="327"/>
      <c r="M21" s="327"/>
      <c r="N21" s="327"/>
    </row>
    <row r="22" spans="1:14" ht="27.95" customHeight="1" x14ac:dyDescent="0.25">
      <c r="A22" s="67"/>
      <c r="B22" s="238"/>
      <c r="C22" s="238"/>
      <c r="D22" s="250"/>
      <c r="E22" s="305"/>
      <c r="F22" s="321"/>
      <c r="G22" s="332"/>
      <c r="H22" s="335"/>
      <c r="I22" s="261"/>
      <c r="J22" s="261"/>
      <c r="K22" s="327"/>
      <c r="L22" s="327"/>
      <c r="M22" s="327"/>
      <c r="N22" s="327"/>
    </row>
    <row r="23" spans="1:14" ht="27.95" customHeight="1" x14ac:dyDescent="0.25">
      <c r="A23" s="67"/>
      <c r="B23" s="238"/>
      <c r="C23" s="238"/>
      <c r="D23" s="250"/>
      <c r="E23" s="305"/>
      <c r="F23" s="321"/>
      <c r="G23" s="332"/>
      <c r="H23" s="335"/>
      <c r="I23" s="261"/>
      <c r="J23" s="261"/>
      <c r="K23" s="327"/>
      <c r="L23" s="327"/>
      <c r="M23" s="327"/>
      <c r="N23" s="327"/>
    </row>
    <row r="24" spans="1:14" ht="27.95" customHeight="1" x14ac:dyDescent="0.25">
      <c r="A24" s="67"/>
      <c r="B24" s="238"/>
      <c r="C24" s="238"/>
      <c r="D24" s="250"/>
      <c r="E24" s="305"/>
      <c r="F24" s="321"/>
      <c r="G24" s="332"/>
      <c r="H24" s="335"/>
      <c r="I24" s="261"/>
      <c r="J24" s="261"/>
      <c r="K24" s="327"/>
      <c r="L24" s="327"/>
      <c r="M24" s="327"/>
      <c r="N24" s="327"/>
    </row>
    <row r="25" spans="1:14" ht="27.95" customHeight="1" x14ac:dyDescent="0.25">
      <c r="A25" s="67"/>
      <c r="B25" s="238"/>
      <c r="C25" s="238"/>
      <c r="D25" s="250"/>
      <c r="E25" s="305"/>
      <c r="F25" s="301"/>
      <c r="G25" s="332"/>
      <c r="H25" s="335"/>
      <c r="I25" s="261"/>
      <c r="J25" s="261"/>
      <c r="K25" s="327"/>
      <c r="L25" s="327"/>
      <c r="M25" s="327"/>
      <c r="N25" s="327"/>
    </row>
    <row r="26" spans="1:14" ht="27.95" customHeight="1" x14ac:dyDescent="0.25">
      <c r="A26" s="67"/>
      <c r="B26" s="238"/>
      <c r="C26" s="238"/>
      <c r="D26" s="250"/>
      <c r="E26" s="305"/>
      <c r="F26" s="301"/>
      <c r="G26" s="332"/>
      <c r="H26" s="335"/>
      <c r="I26" s="261"/>
      <c r="J26" s="261"/>
      <c r="K26" s="327"/>
      <c r="L26" s="327"/>
      <c r="M26" s="327"/>
      <c r="N26" s="327"/>
    </row>
    <row r="27" spans="1:14" ht="27.95" customHeight="1" x14ac:dyDescent="0.25">
      <c r="A27" s="67"/>
      <c r="B27" s="238"/>
      <c r="C27" s="238"/>
      <c r="D27" s="250"/>
      <c r="E27" s="305"/>
      <c r="F27" s="301"/>
      <c r="G27" s="332"/>
      <c r="H27" s="335"/>
      <c r="I27" s="261"/>
      <c r="J27" s="261"/>
      <c r="K27" s="327"/>
      <c r="L27" s="327"/>
      <c r="M27" s="327"/>
      <c r="N27" s="327"/>
    </row>
    <row r="28" spans="1:14" ht="27.95" customHeight="1" x14ac:dyDescent="0.25">
      <c r="A28" s="67"/>
      <c r="B28" s="238"/>
      <c r="C28" s="238"/>
      <c r="D28" s="250"/>
      <c r="E28" s="305"/>
      <c r="F28" s="301"/>
      <c r="G28" s="332"/>
      <c r="H28" s="335"/>
      <c r="I28" s="261"/>
      <c r="J28" s="261"/>
      <c r="K28" s="327"/>
      <c r="L28" s="327"/>
      <c r="M28" s="327"/>
      <c r="N28" s="327"/>
    </row>
    <row r="29" spans="1:14" ht="27.95" customHeight="1" x14ac:dyDescent="0.25">
      <c r="A29" s="67"/>
      <c r="B29" s="238"/>
      <c r="C29" s="238"/>
      <c r="D29" s="250"/>
      <c r="E29" s="305"/>
      <c r="F29" s="301"/>
      <c r="G29" s="332"/>
      <c r="H29" s="335"/>
      <c r="I29" s="261"/>
      <c r="J29" s="261"/>
      <c r="K29" s="327"/>
      <c r="L29" s="327"/>
      <c r="M29" s="327"/>
      <c r="N29" s="327"/>
    </row>
    <row r="30" spans="1:14" ht="27.95" customHeight="1" x14ac:dyDescent="0.25">
      <c r="A30" s="67"/>
      <c r="B30" s="238"/>
      <c r="C30" s="238"/>
      <c r="D30" s="250"/>
      <c r="E30" s="305"/>
      <c r="F30" s="301"/>
      <c r="G30" s="332"/>
      <c r="H30" s="335"/>
      <c r="I30" s="261"/>
      <c r="J30" s="261"/>
      <c r="K30" s="327"/>
      <c r="L30" s="327"/>
      <c r="M30" s="327"/>
      <c r="N30" s="327"/>
    </row>
    <row r="31" spans="1:14" ht="27.95" customHeight="1" x14ac:dyDescent="0.25">
      <c r="A31" s="67"/>
      <c r="B31" s="238"/>
      <c r="C31" s="238"/>
      <c r="D31" s="250"/>
      <c r="E31" s="305"/>
      <c r="F31" s="301"/>
      <c r="G31" s="332"/>
      <c r="H31" s="335"/>
      <c r="I31" s="261"/>
      <c r="J31" s="261"/>
      <c r="K31" s="327"/>
      <c r="L31" s="327"/>
      <c r="M31" s="327"/>
      <c r="N31" s="327"/>
    </row>
    <row r="32" spans="1:14" ht="27.95" customHeight="1" x14ac:dyDescent="0.25">
      <c r="A32" s="67"/>
      <c r="B32" s="238"/>
      <c r="C32" s="238"/>
      <c r="D32" s="250"/>
      <c r="E32" s="305"/>
      <c r="F32" s="301"/>
      <c r="G32" s="332"/>
      <c r="H32" s="335"/>
      <c r="I32" s="261"/>
      <c r="J32" s="261"/>
      <c r="K32" s="327"/>
      <c r="L32" s="327"/>
      <c r="M32" s="327"/>
      <c r="N32" s="327"/>
    </row>
    <row r="33" spans="1:14" ht="27.95" customHeight="1" x14ac:dyDescent="0.25">
      <c r="A33" s="67"/>
      <c r="B33" s="238"/>
      <c r="C33" s="238"/>
      <c r="D33" s="250"/>
      <c r="E33" s="305"/>
      <c r="F33" s="301"/>
      <c r="G33" s="332"/>
      <c r="H33" s="335"/>
      <c r="I33" s="261"/>
      <c r="J33" s="261"/>
      <c r="K33" s="327"/>
      <c r="L33" s="327"/>
      <c r="M33" s="327"/>
      <c r="N33" s="327"/>
    </row>
    <row r="34" spans="1:14" ht="27.95" customHeight="1" x14ac:dyDescent="0.25">
      <c r="A34" s="67"/>
      <c r="B34" s="238"/>
      <c r="C34" s="238"/>
      <c r="D34" s="250"/>
      <c r="E34" s="305"/>
      <c r="F34" s="301"/>
      <c r="G34" s="332"/>
      <c r="H34" s="335"/>
      <c r="I34" s="261"/>
      <c r="J34" s="261"/>
      <c r="K34" s="327"/>
      <c r="L34" s="327"/>
      <c r="M34" s="327"/>
      <c r="N34" s="327"/>
    </row>
    <row r="35" spans="1:14" ht="27.95" customHeight="1" x14ac:dyDescent="0.25">
      <c r="A35" s="67"/>
      <c r="B35" s="238"/>
      <c r="C35" s="238"/>
      <c r="D35" s="250"/>
      <c r="E35" s="305"/>
      <c r="F35" s="301"/>
      <c r="G35" s="332"/>
      <c r="H35" s="335"/>
      <c r="I35" s="261"/>
      <c r="J35" s="261"/>
      <c r="K35" s="327"/>
      <c r="L35" s="327"/>
      <c r="M35" s="327"/>
      <c r="N35" s="327"/>
    </row>
    <row r="36" spans="1:14" ht="27.95" customHeight="1" x14ac:dyDescent="0.25">
      <c r="A36" s="67"/>
      <c r="B36" s="238"/>
      <c r="C36" s="238"/>
      <c r="D36" s="250"/>
      <c r="E36" s="305"/>
      <c r="F36" s="301"/>
      <c r="G36" s="332"/>
      <c r="H36" s="335"/>
      <c r="I36" s="261"/>
      <c r="J36" s="261"/>
      <c r="K36" s="327"/>
      <c r="L36" s="327"/>
      <c r="M36" s="327"/>
      <c r="N36" s="327"/>
    </row>
    <row r="37" spans="1:14" ht="27.95" customHeight="1" x14ac:dyDescent="0.25">
      <c r="A37" s="67"/>
      <c r="B37" s="238"/>
      <c r="C37" s="238"/>
      <c r="D37" s="250"/>
      <c r="E37" s="305"/>
      <c r="F37" s="301"/>
      <c r="G37" s="332"/>
      <c r="H37" s="335"/>
      <c r="I37" s="261"/>
      <c r="J37" s="261"/>
      <c r="K37" s="327"/>
      <c r="L37" s="327"/>
      <c r="M37" s="327"/>
      <c r="N37" s="327"/>
    </row>
    <row r="38" spans="1:14" ht="27.95" customHeight="1" x14ac:dyDescent="0.25">
      <c r="A38" s="173"/>
      <c r="B38" s="238"/>
      <c r="C38" s="238"/>
      <c r="D38" s="238"/>
      <c r="E38" s="304"/>
      <c r="F38" s="301"/>
      <c r="G38" s="332"/>
      <c r="H38" s="335"/>
      <c r="I38" s="261"/>
      <c r="J38" s="261"/>
      <c r="K38" s="327"/>
      <c r="L38" s="327"/>
      <c r="M38" s="327"/>
      <c r="N38" s="327"/>
    </row>
    <row r="39" spans="1:14" ht="27.95" customHeight="1" x14ac:dyDescent="0.25">
      <c r="A39" s="173"/>
      <c r="B39" s="238"/>
      <c r="C39" s="238"/>
      <c r="D39" s="250"/>
      <c r="E39" s="304"/>
      <c r="F39" s="301"/>
      <c r="G39" s="355"/>
      <c r="H39" s="335"/>
      <c r="I39" s="261"/>
      <c r="J39" s="261"/>
      <c r="K39" s="327"/>
      <c r="L39" s="327"/>
      <c r="M39" s="327"/>
      <c r="N39" s="327"/>
    </row>
    <row r="40" spans="1:14" ht="27.95" customHeight="1" x14ac:dyDescent="0.25">
      <c r="A40" s="37"/>
      <c r="B40" s="37"/>
      <c r="C40" s="37"/>
      <c r="D40" s="320"/>
      <c r="E40" s="356"/>
      <c r="F40" s="356"/>
      <c r="G40" s="357"/>
      <c r="H40" s="336"/>
      <c r="I40" s="327"/>
      <c r="J40" s="327"/>
      <c r="K40" s="327"/>
      <c r="L40" s="327"/>
      <c r="M40" s="327"/>
      <c r="N40" s="327"/>
    </row>
    <row r="41" spans="1:14" ht="27.95" customHeight="1" x14ac:dyDescent="0.25">
      <c r="A41" s="37"/>
      <c r="B41" s="37"/>
      <c r="C41" s="37"/>
      <c r="D41" s="320"/>
      <c r="E41" s="248"/>
      <c r="F41" s="358"/>
      <c r="G41" s="359"/>
      <c r="H41" s="336"/>
      <c r="I41" s="327"/>
      <c r="J41" s="327"/>
      <c r="K41" s="327"/>
      <c r="L41" s="327"/>
      <c r="M41" s="327"/>
      <c r="N41" s="327"/>
    </row>
    <row r="42" spans="1:14" ht="27.95" customHeight="1" x14ac:dyDescent="0.25">
      <c r="A42" s="37"/>
      <c r="B42" s="37"/>
      <c r="C42" s="37"/>
      <c r="D42" s="37"/>
      <c r="E42" s="248"/>
      <c r="F42" s="169"/>
      <c r="G42" s="265"/>
      <c r="H42" s="327"/>
      <c r="I42" s="327"/>
      <c r="J42" s="327"/>
      <c r="K42" s="327"/>
      <c r="L42" s="327"/>
      <c r="M42" s="327"/>
      <c r="N42" s="327"/>
    </row>
    <row r="43" spans="1:14" ht="27.95" customHeight="1" x14ac:dyDescent="0.25">
      <c r="A43" s="37"/>
      <c r="B43" s="37"/>
      <c r="C43" s="37"/>
      <c r="D43" s="37"/>
      <c r="E43" s="248"/>
      <c r="F43" s="169"/>
      <c r="G43" s="37"/>
      <c r="H43" s="327"/>
      <c r="I43" s="327"/>
      <c r="J43" s="327"/>
      <c r="K43" s="327"/>
      <c r="L43" s="327"/>
      <c r="M43" s="327"/>
      <c r="N43" s="327"/>
    </row>
    <row r="44" spans="1:14" ht="27.95" customHeight="1" x14ac:dyDescent="0.25">
      <c r="A44" s="37"/>
      <c r="B44" s="37"/>
      <c r="C44" s="37"/>
      <c r="D44" s="37"/>
      <c r="E44" s="248"/>
      <c r="F44" s="169"/>
      <c r="G44" s="37"/>
      <c r="H44" s="327"/>
      <c r="I44" s="327"/>
      <c r="J44" s="327"/>
      <c r="K44" s="327"/>
      <c r="L44" s="327"/>
      <c r="M44" s="327"/>
      <c r="N44" s="327"/>
    </row>
    <row r="45" spans="1:14" ht="27.95" customHeight="1" x14ac:dyDescent="0.25">
      <c r="A45" s="37"/>
      <c r="B45" s="37"/>
      <c r="C45" s="37"/>
      <c r="D45" s="37"/>
      <c r="E45" s="248"/>
      <c r="F45" s="169"/>
      <c r="G45" s="37"/>
      <c r="H45" s="327"/>
      <c r="I45" s="327"/>
      <c r="J45" s="327"/>
      <c r="K45" s="327"/>
      <c r="L45" s="327"/>
      <c r="M45" s="327"/>
      <c r="N45" s="327"/>
    </row>
    <row r="46" spans="1:14" ht="27.95" customHeight="1" x14ac:dyDescent="0.25">
      <c r="A46" s="37"/>
      <c r="B46" s="37"/>
      <c r="C46" s="37"/>
      <c r="D46" s="37"/>
      <c r="E46" s="248"/>
      <c r="F46" s="169"/>
      <c r="G46" s="37"/>
      <c r="H46" s="327"/>
      <c r="I46" s="327"/>
      <c r="J46" s="327"/>
      <c r="K46" s="327"/>
      <c r="L46" s="327"/>
      <c r="M46" s="327"/>
      <c r="N46" s="327"/>
    </row>
    <row r="47" spans="1:14" ht="27.95" customHeight="1" x14ac:dyDescent="0.25">
      <c r="A47" s="37"/>
      <c r="B47" s="37"/>
      <c r="C47" s="37"/>
      <c r="D47" s="37"/>
      <c r="E47" s="248"/>
      <c r="F47" s="169"/>
      <c r="G47" s="37"/>
      <c r="H47" s="327"/>
      <c r="I47" s="327"/>
      <c r="J47" s="327"/>
      <c r="K47" s="327"/>
      <c r="L47" s="327"/>
      <c r="M47" s="327"/>
      <c r="N47" s="327"/>
    </row>
    <row r="48" spans="1:14" ht="27.95" customHeight="1" x14ac:dyDescent="0.25">
      <c r="A48" s="37"/>
      <c r="B48" s="37"/>
      <c r="C48" s="37"/>
      <c r="D48" s="37"/>
      <c r="E48" s="248"/>
      <c r="F48" s="169"/>
      <c r="G48" s="37"/>
      <c r="H48" s="327"/>
      <c r="I48" s="327"/>
      <c r="J48" s="327"/>
      <c r="K48" s="327"/>
      <c r="L48" s="327"/>
      <c r="M48" s="327"/>
      <c r="N48" s="327"/>
    </row>
    <row r="49" spans="1:14" ht="27.95" customHeight="1" x14ac:dyDescent="0.25">
      <c r="A49" s="37"/>
      <c r="B49" s="37"/>
      <c r="C49" s="37"/>
      <c r="D49" s="37"/>
      <c r="E49" s="248"/>
      <c r="F49" s="169"/>
      <c r="G49" s="37"/>
      <c r="H49" s="327"/>
      <c r="I49" s="327"/>
      <c r="J49" s="327"/>
      <c r="K49" s="327"/>
      <c r="L49" s="327"/>
      <c r="M49" s="327"/>
      <c r="N49" s="327"/>
    </row>
    <row r="50" spans="1:14" ht="27.95" customHeight="1" x14ac:dyDescent="0.25">
      <c r="A50" s="37"/>
      <c r="B50" s="37"/>
      <c r="C50" s="37"/>
      <c r="D50" s="37"/>
      <c r="E50" s="248"/>
      <c r="F50" s="169"/>
      <c r="G50" s="37"/>
      <c r="H50" s="37"/>
      <c r="I50" s="37"/>
      <c r="J50" s="37"/>
      <c r="K50" s="37"/>
      <c r="L50" s="37"/>
      <c r="M50" s="37"/>
      <c r="N50" s="37"/>
    </row>
    <row r="51" spans="1:14" ht="27.95" customHeight="1" x14ac:dyDescent="0.25">
      <c r="A51" s="37"/>
      <c r="B51" s="37"/>
      <c r="C51" s="37"/>
      <c r="D51" s="37"/>
      <c r="E51" s="248"/>
      <c r="F51" s="169"/>
      <c r="G51" s="37"/>
      <c r="H51" s="37"/>
      <c r="I51" s="37"/>
      <c r="J51" s="37"/>
      <c r="K51" s="37"/>
      <c r="L51" s="37"/>
      <c r="M51" s="37"/>
      <c r="N51" s="37"/>
    </row>
    <row r="52" spans="1:14" ht="27.95" customHeight="1" x14ac:dyDescent="0.25">
      <c r="A52" s="37"/>
      <c r="B52" s="37"/>
      <c r="C52" s="37"/>
      <c r="D52" s="37"/>
      <c r="E52" s="248"/>
      <c r="F52" s="169"/>
      <c r="G52" s="37"/>
      <c r="H52" s="37"/>
      <c r="I52" s="37"/>
      <c r="J52" s="37"/>
      <c r="K52" s="37"/>
      <c r="L52" s="37"/>
      <c r="M52" s="37"/>
      <c r="N52" s="37"/>
    </row>
    <row r="53" spans="1:14" ht="27.95" customHeight="1" x14ac:dyDescent="0.25">
      <c r="A53" s="37"/>
      <c r="B53" s="37"/>
      <c r="C53" s="37"/>
      <c r="D53" s="37"/>
      <c r="E53" s="248"/>
      <c r="F53" s="169"/>
      <c r="G53" s="37"/>
      <c r="H53" s="37"/>
      <c r="I53" s="37"/>
      <c r="J53" s="37"/>
      <c r="K53" s="37"/>
      <c r="L53" s="37"/>
      <c r="M53" s="37"/>
      <c r="N53" s="37"/>
    </row>
    <row r="54" spans="1:14" ht="27.95" customHeight="1" x14ac:dyDescent="0.25">
      <c r="A54" s="37"/>
      <c r="B54" s="37"/>
      <c r="C54" s="37"/>
      <c r="D54" s="37"/>
      <c r="E54" s="248"/>
      <c r="F54" s="169"/>
      <c r="G54" s="37"/>
      <c r="H54" s="37"/>
      <c r="I54" s="37"/>
      <c r="J54" s="37"/>
      <c r="K54" s="37"/>
      <c r="L54" s="37"/>
      <c r="M54" s="37"/>
      <c r="N54" s="37"/>
    </row>
    <row r="55" spans="1:14" ht="27.95" customHeight="1" x14ac:dyDescent="0.25">
      <c r="A55" s="37"/>
      <c r="B55" s="37"/>
      <c r="C55" s="37"/>
      <c r="D55" s="37"/>
      <c r="E55" s="248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27.95" customHeight="1" x14ac:dyDescent="0.25">
      <c r="A56" s="37"/>
      <c r="B56" s="37"/>
      <c r="C56" s="37"/>
      <c r="D56" s="37"/>
      <c r="E56" s="248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27.95" customHeight="1" x14ac:dyDescent="0.25">
      <c r="A57" s="37"/>
      <c r="B57" s="37"/>
      <c r="C57" s="37"/>
      <c r="D57" s="37"/>
      <c r="E57" s="248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27.95" customHeight="1" x14ac:dyDescent="0.25">
      <c r="A58" s="37"/>
      <c r="B58" s="37"/>
      <c r="C58" s="37"/>
      <c r="D58" s="37"/>
      <c r="E58" s="248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27.9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27.9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27.95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27.95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27.95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27.95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27.95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27.9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27.95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27.9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27.95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27.95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27.95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27.9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27.95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27.95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27.95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27.95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27.95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27.95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27.95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</sheetData>
  <autoFilter ref="A3:N4" xr:uid="{00000000-0009-0000-0000-000009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475"/>
  <sheetViews>
    <sheetView topLeftCell="A4" zoomScale="110" zoomScaleNormal="85" workbookViewId="0">
      <selection activeCell="H24" sqref="H24"/>
    </sheetView>
  </sheetViews>
  <sheetFormatPr defaultColWidth="10.85546875" defaultRowHeight="15" x14ac:dyDescent="0.25"/>
  <cols>
    <col min="1" max="1" width="13.140625" style="39" customWidth="1"/>
    <col min="2" max="2" width="25.85546875" style="39" customWidth="1"/>
    <col min="3" max="3" width="18" style="39" customWidth="1"/>
    <col min="4" max="4" width="14.7109375" style="39" customWidth="1"/>
    <col min="5" max="6" width="14.85546875" style="39" bestFit="1" customWidth="1"/>
    <col min="7" max="8" width="18.7109375" style="39" customWidth="1"/>
    <col min="9" max="9" width="18.7109375" style="174" customWidth="1"/>
    <col min="10" max="10" width="23.140625" style="39" customWidth="1"/>
    <col min="11" max="12" width="10.85546875" style="174"/>
    <col min="13" max="13" width="10.85546875" style="39"/>
    <col min="14" max="14" width="29.85546875" style="90" customWidth="1"/>
    <col min="15" max="15" width="41.140625" style="39" customWidth="1"/>
    <col min="16" max="16384" width="10.85546875" style="39"/>
  </cols>
  <sheetData>
    <row r="1" spans="1:14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s="105" customFormat="1" ht="18.75" x14ac:dyDescent="0.25">
      <c r="A2" s="989" t="s">
        <v>54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4" s="105" customFormat="1" ht="45.75" thickBot="1" x14ac:dyDescent="0.3">
      <c r="A3" s="106" t="s">
        <v>0</v>
      </c>
      <c r="B3" s="107" t="s">
        <v>5</v>
      </c>
      <c r="C3" s="107" t="s">
        <v>10</v>
      </c>
      <c r="D3" s="108" t="s">
        <v>8</v>
      </c>
      <c r="E3" s="108" t="s">
        <v>13</v>
      </c>
      <c r="F3" s="109" t="s">
        <v>35</v>
      </c>
      <c r="G3" s="108" t="s">
        <v>42</v>
      </c>
      <c r="H3" s="108" t="s">
        <v>2</v>
      </c>
      <c r="I3" s="108" t="s">
        <v>3</v>
      </c>
      <c r="J3" s="107" t="s">
        <v>9</v>
      </c>
      <c r="K3" s="107" t="s">
        <v>1</v>
      </c>
      <c r="L3" s="107" t="s">
        <v>4</v>
      </c>
      <c r="M3" s="107" t="s">
        <v>12</v>
      </c>
      <c r="N3" s="109" t="s">
        <v>11</v>
      </c>
    </row>
    <row r="4" spans="1:14" s="35" customFormat="1" ht="27.95" customHeight="1" x14ac:dyDescent="0.25">
      <c r="A4" s="430">
        <v>44075</v>
      </c>
      <c r="B4" s="431" t="s">
        <v>159</v>
      </c>
      <c r="C4" s="442"/>
      <c r="D4" s="443"/>
      <c r="E4" s="686">
        <v>0</v>
      </c>
      <c r="F4" s="686">
        <v>0</v>
      </c>
      <c r="G4" s="784">
        <v>-2000</v>
      </c>
      <c r="H4" s="661"/>
      <c r="I4" s="772" t="s">
        <v>19</v>
      </c>
      <c r="J4" s="665"/>
      <c r="K4" s="771" t="s">
        <v>78</v>
      </c>
      <c r="L4" s="771" t="s">
        <v>65</v>
      </c>
      <c r="M4" s="313"/>
      <c r="N4" s="785"/>
    </row>
    <row r="5" spans="1:14" ht="17.25" customHeight="1" x14ac:dyDescent="0.25">
      <c r="A5" s="259">
        <v>44075</v>
      </c>
      <c r="B5" s="260" t="s">
        <v>72</v>
      </c>
      <c r="C5" s="260" t="s">
        <v>70</v>
      </c>
      <c r="D5" s="260" t="s">
        <v>55</v>
      </c>
      <c r="E5" s="273">
        <v>15000</v>
      </c>
      <c r="F5" s="271"/>
      <c r="G5" s="271">
        <f>G4-E5+F5</f>
        <v>-17000</v>
      </c>
      <c r="H5" s="378" t="s">
        <v>56</v>
      </c>
      <c r="I5" s="378" t="s">
        <v>19</v>
      </c>
      <c r="J5" s="378" t="s">
        <v>160</v>
      </c>
      <c r="K5" s="258" t="s">
        <v>78</v>
      </c>
      <c r="L5" s="258" t="s">
        <v>65</v>
      </c>
      <c r="M5" s="258"/>
      <c r="N5" s="260" t="s">
        <v>156</v>
      </c>
    </row>
    <row r="6" spans="1:14" ht="16.5" customHeight="1" x14ac:dyDescent="0.25">
      <c r="A6" s="259">
        <v>44075</v>
      </c>
      <c r="B6" s="260" t="s">
        <v>72</v>
      </c>
      <c r="C6" s="260" t="s">
        <v>70</v>
      </c>
      <c r="D6" s="260" t="s">
        <v>55</v>
      </c>
      <c r="E6" s="270">
        <v>5000</v>
      </c>
      <c r="F6" s="270"/>
      <c r="G6" s="271">
        <f t="shared" ref="G6:G14" si="0">G5-E6+F6</f>
        <v>-22000</v>
      </c>
      <c r="H6" s="378" t="s">
        <v>56</v>
      </c>
      <c r="I6" s="378" t="s">
        <v>19</v>
      </c>
      <c r="J6" s="378" t="s">
        <v>160</v>
      </c>
      <c r="K6" s="258" t="s">
        <v>78</v>
      </c>
      <c r="L6" s="258" t="s">
        <v>65</v>
      </c>
      <c r="M6" s="258"/>
      <c r="N6" s="260" t="s">
        <v>128</v>
      </c>
    </row>
    <row r="7" spans="1:14" x14ac:dyDescent="0.25">
      <c r="A7" s="259">
        <v>44075</v>
      </c>
      <c r="B7" s="260" t="s">
        <v>72</v>
      </c>
      <c r="C7" s="260" t="s">
        <v>70</v>
      </c>
      <c r="D7" s="260" t="s">
        <v>55</v>
      </c>
      <c r="E7" s="273">
        <v>5000</v>
      </c>
      <c r="F7" s="270"/>
      <c r="G7" s="271">
        <f t="shared" si="0"/>
        <v>-27000</v>
      </c>
      <c r="H7" s="378" t="s">
        <v>56</v>
      </c>
      <c r="I7" s="378" t="s">
        <v>19</v>
      </c>
      <c r="J7" s="378" t="s">
        <v>160</v>
      </c>
      <c r="K7" s="258" t="s">
        <v>78</v>
      </c>
      <c r="L7" s="258" t="s">
        <v>65</v>
      </c>
      <c r="M7" s="258"/>
      <c r="N7" s="260" t="s">
        <v>129</v>
      </c>
    </row>
    <row r="8" spans="1:14" ht="15" customHeight="1" x14ac:dyDescent="0.25">
      <c r="A8" s="259">
        <v>44075</v>
      </c>
      <c r="B8" s="260" t="s">
        <v>72</v>
      </c>
      <c r="C8" s="260" t="s">
        <v>70</v>
      </c>
      <c r="D8" s="260" t="s">
        <v>55</v>
      </c>
      <c r="E8" s="263">
        <v>5000</v>
      </c>
      <c r="F8" s="271"/>
      <c r="G8" s="271">
        <f t="shared" si="0"/>
        <v>-32000</v>
      </c>
      <c r="H8" s="378" t="s">
        <v>56</v>
      </c>
      <c r="I8" s="378" t="s">
        <v>19</v>
      </c>
      <c r="J8" s="378" t="s">
        <v>160</v>
      </c>
      <c r="K8" s="258" t="s">
        <v>78</v>
      </c>
      <c r="L8" s="258" t="s">
        <v>65</v>
      </c>
      <c r="M8" s="258"/>
      <c r="N8" s="260" t="s">
        <v>130</v>
      </c>
    </row>
    <row r="9" spans="1:14" ht="16.5" customHeight="1" x14ac:dyDescent="0.25">
      <c r="A9" s="259">
        <v>44075</v>
      </c>
      <c r="B9" s="260" t="s">
        <v>72</v>
      </c>
      <c r="C9" s="260" t="s">
        <v>70</v>
      </c>
      <c r="D9" s="260" t="s">
        <v>55</v>
      </c>
      <c r="E9" s="596">
        <v>15000</v>
      </c>
      <c r="F9" s="354"/>
      <c r="G9" s="271">
        <f t="shared" si="0"/>
        <v>-47000</v>
      </c>
      <c r="H9" s="378" t="s">
        <v>56</v>
      </c>
      <c r="I9" s="378" t="s">
        <v>19</v>
      </c>
      <c r="J9" s="378" t="s">
        <v>160</v>
      </c>
      <c r="K9" s="258" t="s">
        <v>78</v>
      </c>
      <c r="L9" s="258" t="s">
        <v>65</v>
      </c>
      <c r="M9" s="258"/>
      <c r="N9" s="260" t="s">
        <v>131</v>
      </c>
    </row>
    <row r="10" spans="1:14" x14ac:dyDescent="0.25">
      <c r="A10" s="259">
        <v>44076</v>
      </c>
      <c r="B10" s="260" t="s">
        <v>162</v>
      </c>
      <c r="C10" s="361" t="s">
        <v>121</v>
      </c>
      <c r="D10" s="361" t="s">
        <v>122</v>
      </c>
      <c r="E10" s="281">
        <v>344900</v>
      </c>
      <c r="F10" s="271">
        <v>344900</v>
      </c>
      <c r="G10" s="271">
        <f t="shared" si="0"/>
        <v>-47000</v>
      </c>
      <c r="H10" s="378" t="s">
        <v>56</v>
      </c>
      <c r="I10" s="378" t="s">
        <v>19</v>
      </c>
      <c r="J10" s="378" t="s">
        <v>143</v>
      </c>
      <c r="K10" s="258" t="s">
        <v>78</v>
      </c>
      <c r="L10" s="258" t="s">
        <v>65</v>
      </c>
      <c r="M10" s="258"/>
      <c r="N10" s="260"/>
    </row>
    <row r="11" spans="1:14" x14ac:dyDescent="0.25">
      <c r="A11" s="259">
        <v>44076</v>
      </c>
      <c r="B11" s="260" t="s">
        <v>72</v>
      </c>
      <c r="C11" s="260" t="s">
        <v>70</v>
      </c>
      <c r="D11" s="371" t="s">
        <v>55</v>
      </c>
      <c r="E11" s="270">
        <v>15000</v>
      </c>
      <c r="F11" s="330"/>
      <c r="G11" s="271">
        <f t="shared" si="0"/>
        <v>-62000</v>
      </c>
      <c r="H11" s="378" t="s">
        <v>56</v>
      </c>
      <c r="I11" s="378" t="s">
        <v>19</v>
      </c>
      <c r="J11" s="378" t="s">
        <v>160</v>
      </c>
      <c r="K11" s="258" t="s">
        <v>78</v>
      </c>
      <c r="L11" s="258" t="s">
        <v>65</v>
      </c>
      <c r="M11" s="258"/>
      <c r="N11" s="260" t="s">
        <v>133</v>
      </c>
    </row>
    <row r="12" spans="1:14" x14ac:dyDescent="0.25">
      <c r="A12" s="259">
        <v>44076</v>
      </c>
      <c r="B12" s="260" t="s">
        <v>72</v>
      </c>
      <c r="C12" s="260" t="s">
        <v>70</v>
      </c>
      <c r="D12" s="371" t="s">
        <v>55</v>
      </c>
      <c r="E12" s="270">
        <v>4000</v>
      </c>
      <c r="F12" s="330"/>
      <c r="G12" s="271">
        <f t="shared" si="0"/>
        <v>-66000</v>
      </c>
      <c r="H12" s="378" t="s">
        <v>56</v>
      </c>
      <c r="I12" s="378" t="s">
        <v>19</v>
      </c>
      <c r="J12" s="378" t="s">
        <v>160</v>
      </c>
      <c r="K12" s="258" t="s">
        <v>78</v>
      </c>
      <c r="L12" s="258" t="s">
        <v>65</v>
      </c>
      <c r="M12" s="258"/>
      <c r="N12" s="260" t="s">
        <v>134</v>
      </c>
    </row>
    <row r="13" spans="1:14" x14ac:dyDescent="0.25">
      <c r="A13" s="259">
        <v>44076</v>
      </c>
      <c r="B13" s="260" t="s">
        <v>72</v>
      </c>
      <c r="C13" s="260" t="s">
        <v>70</v>
      </c>
      <c r="D13" s="371" t="s">
        <v>55</v>
      </c>
      <c r="E13" s="270">
        <v>5000</v>
      </c>
      <c r="F13" s="330"/>
      <c r="G13" s="271">
        <f t="shared" si="0"/>
        <v>-71000</v>
      </c>
      <c r="H13" s="378" t="s">
        <v>56</v>
      </c>
      <c r="I13" s="378" t="s">
        <v>19</v>
      </c>
      <c r="J13" s="378" t="s">
        <v>160</v>
      </c>
      <c r="K13" s="258" t="s">
        <v>78</v>
      </c>
      <c r="L13" s="258" t="s">
        <v>65</v>
      </c>
      <c r="M13" s="258"/>
      <c r="N13" s="260" t="s">
        <v>112</v>
      </c>
    </row>
    <row r="14" spans="1:14" ht="16.5" customHeight="1" x14ac:dyDescent="0.25">
      <c r="A14" s="314">
        <v>44076</v>
      </c>
      <c r="B14" s="315" t="s">
        <v>161</v>
      </c>
      <c r="C14" s="315" t="s">
        <v>53</v>
      </c>
      <c r="D14" s="440" t="s">
        <v>55</v>
      </c>
      <c r="E14" s="271"/>
      <c r="F14" s="354">
        <v>71000</v>
      </c>
      <c r="G14" s="270">
        <f t="shared" si="0"/>
        <v>0</v>
      </c>
      <c r="H14" s="378" t="s">
        <v>56</v>
      </c>
      <c r="I14" s="378" t="s">
        <v>19</v>
      </c>
      <c r="J14" s="378" t="s">
        <v>160</v>
      </c>
      <c r="K14" s="258" t="s">
        <v>78</v>
      </c>
      <c r="L14" s="258" t="s">
        <v>65</v>
      </c>
      <c r="M14" s="258"/>
      <c r="N14" s="260"/>
    </row>
    <row r="15" spans="1:14" x14ac:dyDescent="0.25">
      <c r="A15" s="259">
        <v>44085</v>
      </c>
      <c r="B15" s="361" t="s">
        <v>207</v>
      </c>
      <c r="C15" s="361" t="s">
        <v>53</v>
      </c>
      <c r="D15" s="366" t="s">
        <v>55</v>
      </c>
      <c r="E15" s="395"/>
      <c r="F15" s="243">
        <v>70000</v>
      </c>
      <c r="G15" s="271">
        <f>G14-E15+F15</f>
        <v>70000</v>
      </c>
      <c r="H15" s="587" t="s">
        <v>56</v>
      </c>
      <c r="I15" s="378" t="s">
        <v>19</v>
      </c>
      <c r="J15" s="378" t="s">
        <v>216</v>
      </c>
      <c r="K15" s="258" t="s">
        <v>78</v>
      </c>
      <c r="L15" s="258" t="s">
        <v>65</v>
      </c>
      <c r="M15" s="258"/>
      <c r="N15" s="260"/>
    </row>
    <row r="16" spans="1:14" x14ac:dyDescent="0.25">
      <c r="A16" s="259">
        <v>44085</v>
      </c>
      <c r="B16" s="378" t="s">
        <v>72</v>
      </c>
      <c r="C16" s="378" t="s">
        <v>70</v>
      </c>
      <c r="D16" s="586" t="s">
        <v>55</v>
      </c>
      <c r="E16" s="271">
        <v>5000</v>
      </c>
      <c r="F16" s="271"/>
      <c r="G16" s="271">
        <f t="shared" ref="G16:G17" si="1">G15-E16+F16</f>
        <v>65000</v>
      </c>
      <c r="H16" s="587" t="s">
        <v>56</v>
      </c>
      <c r="I16" s="378" t="s">
        <v>19</v>
      </c>
      <c r="J16" s="378" t="s">
        <v>216</v>
      </c>
      <c r="K16" s="258" t="s">
        <v>78</v>
      </c>
      <c r="L16" s="258" t="s">
        <v>65</v>
      </c>
      <c r="M16" s="258"/>
      <c r="N16" s="260" t="s">
        <v>229</v>
      </c>
    </row>
    <row r="17" spans="1:14" x14ac:dyDescent="0.25">
      <c r="A17" s="259">
        <v>44085</v>
      </c>
      <c r="B17" s="260" t="s">
        <v>72</v>
      </c>
      <c r="C17" s="260" t="s">
        <v>70</v>
      </c>
      <c r="D17" s="371" t="s">
        <v>55</v>
      </c>
      <c r="E17" s="243">
        <v>5000</v>
      </c>
      <c r="F17" s="271"/>
      <c r="G17" s="271">
        <f t="shared" si="1"/>
        <v>60000</v>
      </c>
      <c r="H17" s="587" t="s">
        <v>56</v>
      </c>
      <c r="I17" s="378" t="s">
        <v>19</v>
      </c>
      <c r="J17" s="378" t="s">
        <v>216</v>
      </c>
      <c r="K17" s="258" t="s">
        <v>78</v>
      </c>
      <c r="L17" s="258" t="s">
        <v>65</v>
      </c>
      <c r="M17" s="258"/>
      <c r="N17" s="260" t="s">
        <v>230</v>
      </c>
    </row>
    <row r="18" spans="1:14" x14ac:dyDescent="0.25">
      <c r="A18" s="259">
        <v>44086</v>
      </c>
      <c r="B18" s="260" t="s">
        <v>228</v>
      </c>
      <c r="C18" s="260" t="s">
        <v>53</v>
      </c>
      <c r="D18" s="371" t="s">
        <v>55</v>
      </c>
      <c r="E18" s="273"/>
      <c r="F18" s="270">
        <v>-60000</v>
      </c>
      <c r="G18" s="270">
        <f>G17-E18+F18</f>
        <v>0</v>
      </c>
      <c r="H18" s="587" t="s">
        <v>56</v>
      </c>
      <c r="I18" s="378" t="s">
        <v>19</v>
      </c>
      <c r="J18" s="378" t="s">
        <v>216</v>
      </c>
      <c r="K18" s="258" t="s">
        <v>78</v>
      </c>
      <c r="L18" s="258" t="s">
        <v>65</v>
      </c>
      <c r="M18" s="258"/>
      <c r="N18" s="260"/>
    </row>
    <row r="19" spans="1:14" ht="17.25" customHeight="1" x14ac:dyDescent="0.25">
      <c r="A19" s="322">
        <v>44096</v>
      </c>
      <c r="B19" s="361" t="s">
        <v>207</v>
      </c>
      <c r="C19" s="361" t="s">
        <v>53</v>
      </c>
      <c r="D19" s="361" t="s">
        <v>55</v>
      </c>
      <c r="E19" s="271"/>
      <c r="F19" s="271">
        <v>33000</v>
      </c>
      <c r="G19" s="270">
        <f t="shared" ref="G19:G23" si="2">G18-E19+F19</f>
        <v>33000</v>
      </c>
      <c r="H19" s="587" t="s">
        <v>56</v>
      </c>
      <c r="I19" s="378" t="s">
        <v>19</v>
      </c>
      <c r="J19" s="378" t="s">
        <v>380</v>
      </c>
      <c r="K19" s="258" t="s">
        <v>78</v>
      </c>
      <c r="L19" s="258" t="s">
        <v>65</v>
      </c>
      <c r="M19" s="258"/>
      <c r="N19" s="260"/>
    </row>
    <row r="20" spans="1:14" ht="17.25" customHeight="1" x14ac:dyDescent="0.25">
      <c r="A20" s="314">
        <v>44096</v>
      </c>
      <c r="B20" s="315" t="s">
        <v>72</v>
      </c>
      <c r="C20" s="315" t="s">
        <v>70</v>
      </c>
      <c r="D20" s="315" t="s">
        <v>55</v>
      </c>
      <c r="E20" s="354">
        <v>3000</v>
      </c>
      <c r="F20" s="354"/>
      <c r="G20" s="270">
        <f t="shared" si="2"/>
        <v>30000</v>
      </c>
      <c r="H20" s="587" t="s">
        <v>56</v>
      </c>
      <c r="I20" s="378" t="s">
        <v>19</v>
      </c>
      <c r="J20" s="378" t="s">
        <v>380</v>
      </c>
      <c r="K20" s="258" t="s">
        <v>78</v>
      </c>
      <c r="L20" s="258" t="s">
        <v>65</v>
      </c>
      <c r="M20" s="258"/>
      <c r="N20" s="260" t="s">
        <v>438</v>
      </c>
    </row>
    <row r="21" spans="1:14" ht="17.25" customHeight="1" x14ac:dyDescent="0.25">
      <c r="A21" s="314">
        <v>44096</v>
      </c>
      <c r="B21" s="315" t="s">
        <v>72</v>
      </c>
      <c r="C21" s="315" t="s">
        <v>70</v>
      </c>
      <c r="D21" s="315" t="s">
        <v>55</v>
      </c>
      <c r="E21" s="270">
        <v>4000</v>
      </c>
      <c r="F21" s="270"/>
      <c r="G21" s="270">
        <f t="shared" si="2"/>
        <v>26000</v>
      </c>
      <c r="H21" s="587" t="s">
        <v>56</v>
      </c>
      <c r="I21" s="378" t="s">
        <v>19</v>
      </c>
      <c r="J21" s="378" t="s">
        <v>380</v>
      </c>
      <c r="K21" s="258" t="s">
        <v>78</v>
      </c>
      <c r="L21" s="258" t="s">
        <v>65</v>
      </c>
      <c r="M21" s="258"/>
      <c r="N21" s="260" t="s">
        <v>439</v>
      </c>
    </row>
    <row r="22" spans="1:14" x14ac:dyDescent="0.25">
      <c r="A22" s="259">
        <v>44104</v>
      </c>
      <c r="B22" s="260" t="s">
        <v>72</v>
      </c>
      <c r="C22" s="260" t="s">
        <v>70</v>
      </c>
      <c r="D22" s="371" t="s">
        <v>55</v>
      </c>
      <c r="E22" s="263">
        <v>3000</v>
      </c>
      <c r="F22" s="263"/>
      <c r="G22" s="270">
        <f t="shared" si="2"/>
        <v>23000</v>
      </c>
      <c r="H22" s="587" t="s">
        <v>56</v>
      </c>
      <c r="I22" s="378" t="s">
        <v>19</v>
      </c>
      <c r="J22" s="378" t="s">
        <v>380</v>
      </c>
      <c r="K22" s="258" t="s">
        <v>78</v>
      </c>
      <c r="L22" s="258" t="s">
        <v>65</v>
      </c>
      <c r="M22" s="258"/>
      <c r="N22" s="260" t="s">
        <v>438</v>
      </c>
    </row>
    <row r="23" spans="1:14" ht="15.75" thickBot="1" x14ac:dyDescent="0.3">
      <c r="A23" s="259">
        <v>44104</v>
      </c>
      <c r="B23" s="260" t="s">
        <v>72</v>
      </c>
      <c r="C23" s="260" t="s">
        <v>70</v>
      </c>
      <c r="D23" s="260" t="s">
        <v>55</v>
      </c>
      <c r="E23" s="300">
        <v>4000</v>
      </c>
      <c r="F23" s="354"/>
      <c r="G23" s="270">
        <f t="shared" si="2"/>
        <v>19000</v>
      </c>
      <c r="H23" s="587" t="s">
        <v>56</v>
      </c>
      <c r="I23" s="378" t="s">
        <v>19</v>
      </c>
      <c r="J23" s="378" t="s">
        <v>380</v>
      </c>
      <c r="K23" s="258" t="s">
        <v>78</v>
      </c>
      <c r="L23" s="258" t="s">
        <v>65</v>
      </c>
      <c r="M23" s="258"/>
      <c r="N23" s="260" t="s">
        <v>439</v>
      </c>
    </row>
    <row r="24" spans="1:14" ht="15.75" thickBot="1" x14ac:dyDescent="0.3">
      <c r="A24" s="259"/>
      <c r="B24" s="260"/>
      <c r="C24" s="260"/>
      <c r="D24" s="371"/>
      <c r="E24" s="605">
        <f>SUM(E4:E23)</f>
        <v>437900</v>
      </c>
      <c r="F24" s="606">
        <f>SUM(F4:F23)+G4</f>
        <v>456900</v>
      </c>
      <c r="G24" s="563">
        <f>F24-E24</f>
        <v>19000</v>
      </c>
      <c r="H24" s="587"/>
      <c r="I24" s="378"/>
      <c r="J24" s="378"/>
      <c r="K24" s="258"/>
      <c r="L24" s="258"/>
      <c r="M24" s="258"/>
      <c r="N24" s="260"/>
    </row>
    <row r="25" spans="1:14" x14ac:dyDescent="0.25">
      <c r="A25" s="413"/>
      <c r="B25" s="378"/>
      <c r="C25" s="378"/>
      <c r="D25" s="586"/>
      <c r="E25" s="696"/>
      <c r="F25" s="696"/>
      <c r="G25" s="354"/>
      <c r="H25" s="587"/>
      <c r="I25" s="378"/>
      <c r="J25" s="378"/>
      <c r="K25" s="258"/>
      <c r="L25" s="258"/>
      <c r="M25" s="258"/>
      <c r="N25" s="260"/>
    </row>
    <row r="26" spans="1:14" x14ac:dyDescent="0.25">
      <c r="A26" s="314"/>
      <c r="B26" s="260"/>
      <c r="C26" s="260"/>
      <c r="D26" s="260"/>
      <c r="E26" s="281"/>
      <c r="F26" s="281"/>
      <c r="G26" s="270"/>
      <c r="H26" s="258"/>
      <c r="I26" s="258"/>
      <c r="J26" s="378"/>
      <c r="K26" s="258"/>
      <c r="L26" s="258"/>
      <c r="M26" s="258"/>
      <c r="N26" s="260"/>
    </row>
    <row r="27" spans="1:14" ht="15.75" customHeight="1" x14ac:dyDescent="0.25">
      <c r="A27" s="314"/>
      <c r="B27" s="315"/>
      <c r="C27" s="315"/>
      <c r="D27" s="315"/>
      <c r="E27" s="271"/>
      <c r="F27" s="271"/>
      <c r="G27" s="270"/>
      <c r="H27" s="378"/>
      <c r="I27" s="378"/>
      <c r="J27" s="378"/>
      <c r="K27" s="378"/>
      <c r="L27" s="378"/>
      <c r="M27" s="378"/>
      <c r="N27" s="315"/>
    </row>
    <row r="28" spans="1:14" x14ac:dyDescent="0.25">
      <c r="A28" s="314"/>
      <c r="B28" s="258"/>
      <c r="C28" s="258"/>
      <c r="D28" s="258"/>
      <c r="E28" s="243"/>
      <c r="F28" s="243"/>
      <c r="G28" s="270"/>
      <c r="H28" s="378"/>
      <c r="I28" s="378"/>
      <c r="J28" s="378"/>
      <c r="K28" s="258"/>
      <c r="L28" s="258"/>
      <c r="M28" s="258"/>
      <c r="N28" s="260"/>
    </row>
    <row r="29" spans="1:14" x14ac:dyDescent="0.25">
      <c r="A29" s="314"/>
      <c r="B29" s="258"/>
      <c r="C29" s="258"/>
      <c r="D29" s="258"/>
      <c r="E29" s="243"/>
      <c r="F29" s="243"/>
      <c r="G29" s="270"/>
      <c r="H29" s="378"/>
      <c r="I29" s="378"/>
      <c r="J29" s="378"/>
      <c r="K29" s="258"/>
      <c r="L29" s="258"/>
      <c r="M29" s="258"/>
      <c r="N29" s="260"/>
    </row>
    <row r="30" spans="1:14" x14ac:dyDescent="0.25">
      <c r="A30" s="314"/>
      <c r="B30" s="258"/>
      <c r="C30" s="258"/>
      <c r="D30" s="258"/>
      <c r="E30" s="243"/>
      <c r="F30" s="243"/>
      <c r="G30" s="271"/>
      <c r="H30" s="378"/>
      <c r="I30" s="378"/>
      <c r="J30" s="378"/>
      <c r="K30" s="258"/>
      <c r="L30" s="258"/>
      <c r="M30" s="258"/>
      <c r="N30" s="260"/>
    </row>
    <row r="31" spans="1:14" x14ac:dyDescent="0.25">
      <c r="A31" s="314"/>
      <c r="B31" s="260"/>
      <c r="C31" s="260"/>
      <c r="D31" s="260"/>
      <c r="E31" s="243"/>
      <c r="F31" s="243"/>
      <c r="G31" s="271"/>
      <c r="H31" s="258"/>
      <c r="I31" s="258"/>
      <c r="J31" s="378"/>
      <c r="K31" s="258"/>
      <c r="L31" s="258"/>
      <c r="M31" s="258"/>
      <c r="N31" s="260"/>
    </row>
    <row r="32" spans="1:14" x14ac:dyDescent="0.25">
      <c r="A32" s="259"/>
      <c r="B32" s="260"/>
      <c r="C32" s="260"/>
      <c r="D32" s="260"/>
      <c r="E32" s="243"/>
      <c r="F32" s="243"/>
      <c r="G32" s="271"/>
      <c r="H32" s="258"/>
      <c r="I32" s="258"/>
      <c r="J32" s="378"/>
      <c r="K32" s="258"/>
      <c r="L32" s="258"/>
      <c r="M32" s="258"/>
      <c r="N32" s="260"/>
    </row>
    <row r="33" spans="1:14" x14ac:dyDescent="0.25">
      <c r="A33" s="266"/>
      <c r="B33" s="260"/>
      <c r="C33" s="260"/>
      <c r="D33" s="260"/>
      <c r="E33" s="243"/>
      <c r="F33" s="243"/>
      <c r="G33" s="271"/>
      <c r="H33" s="258"/>
      <c r="I33" s="258"/>
      <c r="J33" s="378"/>
      <c r="K33" s="258"/>
      <c r="L33" s="258"/>
      <c r="M33" s="258"/>
      <c r="N33" s="260"/>
    </row>
    <row r="34" spans="1:14" x14ac:dyDescent="0.25">
      <c r="A34" s="266"/>
      <c r="B34" s="260"/>
      <c r="C34" s="260"/>
      <c r="D34" s="260"/>
      <c r="E34" s="243"/>
      <c r="F34" s="243"/>
      <c r="G34" s="271"/>
      <c r="H34" s="258"/>
      <c r="I34" s="258"/>
      <c r="J34" s="378"/>
      <c r="K34" s="258"/>
      <c r="L34" s="258"/>
      <c r="M34" s="258"/>
      <c r="N34" s="260"/>
    </row>
    <row r="35" spans="1:14" x14ac:dyDescent="0.25">
      <c r="A35" s="266"/>
      <c r="B35" s="260"/>
      <c r="C35" s="260"/>
      <c r="D35" s="260"/>
      <c r="E35" s="243"/>
      <c r="F35" s="243"/>
      <c r="G35" s="271"/>
      <c r="H35" s="258"/>
      <c r="I35" s="258"/>
      <c r="J35" s="378"/>
      <c r="K35" s="258"/>
      <c r="L35" s="258"/>
      <c r="M35" s="258"/>
      <c r="N35" s="260"/>
    </row>
    <row r="36" spans="1:14" x14ac:dyDescent="0.25">
      <c r="A36" s="266"/>
      <c r="B36" s="260"/>
      <c r="C36" s="260"/>
      <c r="D36" s="260"/>
      <c r="E36" s="243"/>
      <c r="F36" s="243"/>
      <c r="G36" s="271"/>
      <c r="H36" s="258"/>
      <c r="I36" s="258"/>
      <c r="J36" s="378"/>
      <c r="K36" s="258"/>
      <c r="L36" s="258"/>
      <c r="M36" s="258"/>
      <c r="N36" s="260"/>
    </row>
    <row r="37" spans="1:14" x14ac:dyDescent="0.25">
      <c r="A37" s="266"/>
      <c r="B37" s="260"/>
      <c r="C37" s="260"/>
      <c r="D37" s="260"/>
      <c r="E37" s="243"/>
      <c r="F37" s="243"/>
      <c r="G37" s="271"/>
      <c r="H37" s="258"/>
      <c r="I37" s="258"/>
      <c r="J37" s="378"/>
      <c r="K37" s="258"/>
      <c r="L37" s="258"/>
      <c r="M37" s="258"/>
      <c r="N37" s="260"/>
    </row>
    <row r="38" spans="1:14" ht="15.75" customHeight="1" x14ac:dyDescent="0.25">
      <c r="A38" s="266"/>
      <c r="B38" s="260"/>
      <c r="C38" s="260"/>
      <c r="D38" s="260"/>
      <c r="E38" s="243"/>
      <c r="F38" s="243"/>
      <c r="G38" s="271"/>
      <c r="H38" s="258"/>
      <c r="I38" s="258"/>
      <c r="J38" s="378"/>
      <c r="K38" s="258"/>
      <c r="L38" s="258"/>
      <c r="M38" s="258"/>
      <c r="N38" s="260"/>
    </row>
    <row r="39" spans="1:14" x14ac:dyDescent="0.25">
      <c r="A39" s="266"/>
      <c r="B39" s="260"/>
      <c r="C39" s="260"/>
      <c r="D39" s="260"/>
      <c r="E39" s="243"/>
      <c r="F39" s="243"/>
      <c r="G39" s="271"/>
      <c r="H39" s="258"/>
      <c r="I39" s="258"/>
      <c r="J39" s="378"/>
      <c r="K39" s="258"/>
      <c r="L39" s="258"/>
      <c r="M39" s="258"/>
      <c r="N39" s="260"/>
    </row>
    <row r="40" spans="1:14" x14ac:dyDescent="0.25">
      <c r="A40" s="266"/>
      <c r="B40" s="260"/>
      <c r="C40" s="260"/>
      <c r="D40" s="260"/>
      <c r="E40" s="243"/>
      <c r="F40" s="243"/>
      <c r="G40" s="271"/>
      <c r="H40" s="258"/>
      <c r="I40" s="258"/>
      <c r="J40" s="378"/>
      <c r="K40" s="258"/>
      <c r="L40" s="258"/>
      <c r="M40" s="258"/>
      <c r="N40" s="260"/>
    </row>
    <row r="41" spans="1:14" x14ac:dyDescent="0.25">
      <c r="A41" s="314"/>
      <c r="B41" s="260"/>
      <c r="C41" s="260"/>
      <c r="D41" s="260"/>
      <c r="E41" s="243"/>
      <c r="F41" s="243"/>
      <c r="G41" s="271"/>
      <c r="H41" s="258"/>
      <c r="I41" s="258"/>
      <c r="J41" s="378"/>
      <c r="K41" s="258"/>
      <c r="L41" s="258"/>
      <c r="M41" s="258"/>
      <c r="N41" s="260"/>
    </row>
    <row r="42" spans="1:14" x14ac:dyDescent="0.25">
      <c r="A42" s="266"/>
      <c r="B42" s="258"/>
      <c r="C42" s="258"/>
      <c r="D42" s="258"/>
      <c r="E42" s="243"/>
      <c r="F42" s="243"/>
      <c r="G42" s="271"/>
      <c r="H42" s="258"/>
      <c r="I42" s="258"/>
      <c r="J42" s="378"/>
      <c r="K42" s="258"/>
      <c r="L42" s="258"/>
      <c r="M42" s="258"/>
      <c r="N42" s="260"/>
    </row>
    <row r="43" spans="1:14" x14ac:dyDescent="0.25">
      <c r="A43" s="266"/>
      <c r="B43" s="258"/>
      <c r="C43" s="258"/>
      <c r="D43" s="258"/>
      <c r="E43" s="243"/>
      <c r="F43" s="243"/>
      <c r="G43" s="271"/>
      <c r="H43" s="258"/>
      <c r="I43" s="258"/>
      <c r="J43" s="378"/>
      <c r="K43" s="258"/>
      <c r="L43" s="258"/>
      <c r="M43" s="258"/>
      <c r="N43" s="260"/>
    </row>
    <row r="44" spans="1:14" x14ac:dyDescent="0.25">
      <c r="A44" s="266"/>
      <c r="B44" s="258"/>
      <c r="C44" s="258"/>
      <c r="D44" s="258"/>
      <c r="E44" s="243"/>
      <c r="F44" s="243"/>
      <c r="G44" s="271"/>
      <c r="H44" s="258"/>
      <c r="I44" s="258"/>
      <c r="J44" s="378"/>
      <c r="K44" s="258"/>
      <c r="L44" s="258"/>
      <c r="M44" s="258"/>
      <c r="N44" s="260"/>
    </row>
    <row r="45" spans="1:14" x14ac:dyDescent="0.25">
      <c r="A45" s="266"/>
      <c r="B45" s="258"/>
      <c r="C45" s="258"/>
      <c r="D45" s="258"/>
      <c r="E45" s="243"/>
      <c r="F45" s="243"/>
      <c r="G45" s="271"/>
      <c r="H45" s="258"/>
      <c r="I45" s="258"/>
      <c r="J45" s="378"/>
      <c r="K45" s="258"/>
      <c r="L45" s="258"/>
      <c r="M45" s="258"/>
      <c r="N45" s="260"/>
    </row>
    <row r="46" spans="1:14" x14ac:dyDescent="0.25">
      <c r="A46" s="266"/>
      <c r="B46" s="258"/>
      <c r="C46" s="258"/>
      <c r="D46" s="258"/>
      <c r="E46" s="243"/>
      <c r="F46" s="243"/>
      <c r="G46" s="271"/>
      <c r="H46" s="258"/>
      <c r="I46" s="258"/>
      <c r="J46" s="378"/>
      <c r="K46" s="258"/>
      <c r="L46" s="258"/>
      <c r="M46" s="258"/>
      <c r="N46" s="260"/>
    </row>
    <row r="47" spans="1:14" x14ac:dyDescent="0.25">
      <c r="A47" s="266"/>
      <c r="B47" s="258"/>
      <c r="C47" s="258"/>
      <c r="D47" s="258"/>
      <c r="E47" s="243"/>
      <c r="F47" s="243"/>
      <c r="G47" s="271"/>
      <c r="H47" s="258"/>
      <c r="I47" s="258"/>
      <c r="J47" s="378"/>
      <c r="K47" s="258"/>
      <c r="L47" s="258"/>
      <c r="M47" s="258"/>
      <c r="N47" s="260"/>
    </row>
    <row r="48" spans="1:14" x14ac:dyDescent="0.25">
      <c r="A48" s="266"/>
      <c r="B48" s="258"/>
      <c r="C48" s="258"/>
      <c r="D48" s="258"/>
      <c r="E48" s="243"/>
      <c r="F48" s="243"/>
      <c r="G48" s="271"/>
      <c r="H48" s="258"/>
      <c r="I48" s="258"/>
      <c r="J48" s="378"/>
      <c r="K48" s="258"/>
      <c r="L48" s="258"/>
      <c r="M48" s="258"/>
      <c r="N48" s="260"/>
    </row>
    <row r="49" spans="1:14" x14ac:dyDescent="0.25">
      <c r="A49" s="266"/>
      <c r="B49" s="258"/>
      <c r="C49" s="258"/>
      <c r="D49" s="258"/>
      <c r="E49" s="243"/>
      <c r="F49" s="243"/>
      <c r="G49" s="271"/>
      <c r="H49" s="258"/>
      <c r="I49" s="258"/>
      <c r="J49" s="378"/>
      <c r="K49" s="258"/>
      <c r="L49" s="258"/>
      <c r="M49" s="258"/>
      <c r="N49" s="260"/>
    </row>
    <row r="50" spans="1:14" x14ac:dyDescent="0.25">
      <c r="A50" s="266"/>
      <c r="B50" s="258"/>
      <c r="C50" s="258"/>
      <c r="D50" s="258"/>
      <c r="E50" s="243"/>
      <c r="F50" s="243"/>
      <c r="G50" s="271"/>
      <c r="H50" s="258"/>
      <c r="I50" s="258"/>
      <c r="J50" s="258"/>
      <c r="K50" s="258"/>
      <c r="L50" s="258"/>
      <c r="M50" s="258"/>
      <c r="N50" s="260"/>
    </row>
    <row r="51" spans="1:14" x14ac:dyDescent="0.25">
      <c r="A51" s="266"/>
      <c r="B51" s="258"/>
      <c r="C51" s="258"/>
      <c r="D51" s="258"/>
      <c r="E51" s="243"/>
      <c r="F51" s="243"/>
      <c r="G51" s="271"/>
      <c r="H51" s="258"/>
      <c r="I51" s="258"/>
      <c r="J51" s="258"/>
      <c r="K51" s="258"/>
      <c r="L51" s="258"/>
      <c r="M51" s="258"/>
      <c r="N51" s="260"/>
    </row>
    <row r="52" spans="1:14" x14ac:dyDescent="0.25">
      <c r="A52" s="266"/>
      <c r="B52" s="258"/>
      <c r="C52" s="258"/>
      <c r="D52" s="258"/>
      <c r="E52" s="243"/>
      <c r="F52" s="243"/>
      <c r="G52" s="271"/>
      <c r="H52" s="258"/>
      <c r="I52" s="258"/>
      <c r="J52" s="258"/>
      <c r="K52" s="258"/>
      <c r="L52" s="258"/>
      <c r="M52" s="258"/>
      <c r="N52" s="260"/>
    </row>
    <row r="53" spans="1:14" x14ac:dyDescent="0.25">
      <c r="A53" s="266"/>
      <c r="B53" s="258"/>
      <c r="C53" s="258"/>
      <c r="D53" s="258"/>
      <c r="E53" s="243"/>
      <c r="F53" s="243"/>
      <c r="G53" s="271"/>
      <c r="H53" s="258"/>
      <c r="I53" s="258"/>
      <c r="J53" s="258"/>
      <c r="K53" s="258"/>
      <c r="L53" s="258"/>
      <c r="M53" s="258"/>
      <c r="N53" s="260"/>
    </row>
    <row r="54" spans="1:14" x14ac:dyDescent="0.25">
      <c r="A54" s="266"/>
      <c r="B54" s="258"/>
      <c r="C54" s="258"/>
      <c r="D54" s="258"/>
      <c r="E54" s="243"/>
      <c r="F54" s="243"/>
      <c r="G54" s="271"/>
      <c r="H54" s="258"/>
      <c r="I54" s="258"/>
      <c r="J54" s="258"/>
      <c r="K54" s="258"/>
      <c r="L54" s="258"/>
      <c r="M54" s="258"/>
      <c r="N54" s="260"/>
    </row>
    <row r="55" spans="1:14" x14ac:dyDescent="0.25">
      <c r="A55" s="266"/>
      <c r="B55" s="258"/>
      <c r="C55" s="258"/>
      <c r="D55" s="258"/>
      <c r="E55" s="243"/>
      <c r="F55" s="243"/>
      <c r="G55" s="271"/>
      <c r="H55" s="258"/>
      <c r="I55" s="258"/>
      <c r="J55" s="258"/>
      <c r="K55" s="258"/>
      <c r="L55" s="258"/>
      <c r="M55" s="258"/>
      <c r="N55" s="260"/>
    </row>
    <row r="56" spans="1:14" x14ac:dyDescent="0.25">
      <c r="A56" s="258"/>
      <c r="B56" s="258"/>
      <c r="C56" s="258"/>
      <c r="D56" s="258"/>
      <c r="E56" s="243"/>
      <c r="F56" s="243"/>
      <c r="G56" s="271"/>
      <c r="H56" s="258"/>
      <c r="I56" s="258"/>
      <c r="J56" s="258"/>
      <c r="K56" s="258"/>
      <c r="L56" s="258"/>
      <c r="M56" s="258"/>
      <c r="N56" s="260"/>
    </row>
    <row r="57" spans="1:14" x14ac:dyDescent="0.25">
      <c r="A57" s="258"/>
      <c r="B57" s="258"/>
      <c r="C57" s="258"/>
      <c r="D57" s="258"/>
      <c r="E57" s="258"/>
      <c r="F57" s="258"/>
      <c r="G57" s="271"/>
      <c r="H57" s="258"/>
      <c r="I57" s="258"/>
      <c r="J57" s="258"/>
      <c r="K57" s="258"/>
      <c r="L57" s="258"/>
      <c r="M57" s="258"/>
      <c r="N57" s="260"/>
    </row>
    <row r="58" spans="1:14" x14ac:dyDescent="0.25">
      <c r="A58" s="258"/>
      <c r="B58" s="258"/>
      <c r="C58" s="258"/>
      <c r="D58" s="258"/>
      <c r="E58" s="258"/>
      <c r="F58" s="258"/>
      <c r="G58" s="271"/>
      <c r="H58" s="258"/>
      <c r="I58" s="258"/>
      <c r="J58" s="258"/>
      <c r="K58" s="258"/>
      <c r="L58" s="258"/>
      <c r="M58" s="258"/>
      <c r="N58" s="260"/>
    </row>
    <row r="59" spans="1:14" x14ac:dyDescent="0.25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60"/>
    </row>
    <row r="60" spans="1:14" x14ac:dyDescent="0.2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60"/>
    </row>
    <row r="61" spans="1:14" x14ac:dyDescent="0.2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60"/>
    </row>
    <row r="62" spans="1:14" x14ac:dyDescent="0.2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60"/>
    </row>
    <row r="63" spans="1:14" x14ac:dyDescent="0.2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60"/>
    </row>
    <row r="64" spans="1:14" x14ac:dyDescent="0.2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60"/>
    </row>
    <row r="65" spans="1:14" x14ac:dyDescent="0.2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60"/>
    </row>
    <row r="66" spans="1:14" x14ac:dyDescent="0.2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60"/>
    </row>
    <row r="67" spans="1:14" x14ac:dyDescent="0.25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129"/>
    </row>
    <row r="68" spans="1:14" x14ac:dyDescent="0.25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129"/>
    </row>
    <row r="69" spans="1:14" x14ac:dyDescent="0.25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129"/>
    </row>
    <row r="70" spans="1:14" x14ac:dyDescent="0.25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129"/>
    </row>
    <row r="71" spans="1:14" x14ac:dyDescent="0.25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129"/>
    </row>
    <row r="72" spans="1:14" x14ac:dyDescent="0.25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129"/>
    </row>
    <row r="73" spans="1:14" x14ac:dyDescent="0.25">
      <c r="A73" s="235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129"/>
    </row>
    <row r="74" spans="1:14" x14ac:dyDescent="0.25">
      <c r="A74" s="235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129"/>
    </row>
    <row r="75" spans="1:14" x14ac:dyDescent="0.25">
      <c r="A75" s="235"/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129"/>
    </row>
    <row r="76" spans="1:14" x14ac:dyDescent="0.25">
      <c r="A76" s="235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129"/>
    </row>
    <row r="77" spans="1:14" x14ac:dyDescent="0.25">
      <c r="A77" s="235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129"/>
    </row>
    <row r="78" spans="1:14" x14ac:dyDescent="0.25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129"/>
    </row>
    <row r="79" spans="1:14" x14ac:dyDescent="0.25">
      <c r="A79" s="235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129"/>
    </row>
    <row r="80" spans="1:14" x14ac:dyDescent="0.25">
      <c r="A80" s="235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129"/>
    </row>
    <row r="81" spans="1:14" x14ac:dyDescent="0.25">
      <c r="A81" s="235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129"/>
    </row>
    <row r="82" spans="1:14" x14ac:dyDescent="0.25">
      <c r="A82" s="235"/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129"/>
    </row>
    <row r="83" spans="1:14" x14ac:dyDescent="0.25">
      <c r="A83" s="235"/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129"/>
    </row>
    <row r="84" spans="1:14" x14ac:dyDescent="0.25">
      <c r="A84" s="235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129"/>
    </row>
    <row r="85" spans="1:14" x14ac:dyDescent="0.25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129"/>
    </row>
    <row r="86" spans="1:14" x14ac:dyDescent="0.25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129"/>
    </row>
    <row r="87" spans="1:14" x14ac:dyDescent="0.25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129"/>
    </row>
    <row r="88" spans="1:14" x14ac:dyDescent="0.25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129"/>
    </row>
    <row r="89" spans="1:14" x14ac:dyDescent="0.25">
      <c r="A89" s="235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129"/>
    </row>
    <row r="90" spans="1:14" x14ac:dyDescent="0.25">
      <c r="A90" s="235"/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129"/>
    </row>
    <row r="91" spans="1:14" x14ac:dyDescent="0.25">
      <c r="A91" s="235"/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129"/>
    </row>
    <row r="92" spans="1:14" x14ac:dyDescent="0.25">
      <c r="A92" s="235"/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129"/>
    </row>
    <row r="93" spans="1:14" x14ac:dyDescent="0.25">
      <c r="A93" s="23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129"/>
    </row>
    <row r="94" spans="1:14" x14ac:dyDescent="0.25">
      <c r="A94" s="23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129"/>
    </row>
    <row r="95" spans="1:14" x14ac:dyDescent="0.25">
      <c r="A95" s="235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129"/>
    </row>
    <row r="96" spans="1:14" x14ac:dyDescent="0.25">
      <c r="A96" s="235"/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129"/>
    </row>
    <row r="97" spans="1:14" x14ac:dyDescent="0.25">
      <c r="A97" s="235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129"/>
    </row>
    <row r="98" spans="1:14" x14ac:dyDescent="0.25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129"/>
    </row>
    <row r="99" spans="1:14" x14ac:dyDescent="0.25">
      <c r="A99" s="235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129"/>
    </row>
    <row r="100" spans="1:14" x14ac:dyDescent="0.25">
      <c r="A100" s="235"/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129"/>
    </row>
    <row r="101" spans="1:14" x14ac:dyDescent="0.25">
      <c r="A101" s="235"/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129"/>
    </row>
    <row r="102" spans="1:14" x14ac:dyDescent="0.25">
      <c r="A102" s="235"/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129"/>
    </row>
    <row r="103" spans="1:14" x14ac:dyDescent="0.25">
      <c r="A103" s="235"/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129"/>
    </row>
    <row r="104" spans="1:14" x14ac:dyDescent="0.25">
      <c r="A104" s="235"/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129"/>
    </row>
    <row r="105" spans="1:14" x14ac:dyDescent="0.25">
      <c r="A105" s="235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129"/>
    </row>
    <row r="106" spans="1:14" x14ac:dyDescent="0.25">
      <c r="A106" s="235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129"/>
    </row>
    <row r="107" spans="1:14" x14ac:dyDescent="0.25">
      <c r="A107" s="235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129"/>
    </row>
    <row r="108" spans="1:14" x14ac:dyDescent="0.25">
      <c r="I108" s="146"/>
      <c r="J108" s="146"/>
      <c r="K108" s="146"/>
      <c r="L108" s="146"/>
    </row>
    <row r="109" spans="1:14" x14ac:dyDescent="0.25">
      <c r="I109" s="146"/>
      <c r="J109" s="146"/>
      <c r="K109" s="146"/>
      <c r="L109" s="146"/>
    </row>
    <row r="110" spans="1:14" x14ac:dyDescent="0.25">
      <c r="I110" s="146"/>
      <c r="J110" s="146"/>
      <c r="K110" s="146"/>
      <c r="L110" s="146"/>
    </row>
    <row r="111" spans="1:14" x14ac:dyDescent="0.25">
      <c r="I111" s="146"/>
      <c r="J111" s="146"/>
      <c r="K111" s="146"/>
      <c r="L111" s="146"/>
    </row>
    <row r="112" spans="1:14" x14ac:dyDescent="0.25">
      <c r="I112" s="146"/>
      <c r="J112" s="146"/>
      <c r="K112" s="146"/>
      <c r="L112" s="146"/>
    </row>
    <row r="113" spans="9:12" x14ac:dyDescent="0.25">
      <c r="I113" s="146"/>
      <c r="J113" s="146"/>
      <c r="K113" s="146"/>
      <c r="L113" s="146"/>
    </row>
    <row r="114" spans="9:12" x14ac:dyDescent="0.25">
      <c r="I114" s="146"/>
      <c r="J114" s="146"/>
      <c r="K114" s="146"/>
      <c r="L114" s="146"/>
    </row>
    <row r="115" spans="9:12" x14ac:dyDescent="0.25">
      <c r="I115" s="146"/>
      <c r="J115" s="146"/>
      <c r="K115" s="146"/>
      <c r="L115" s="146"/>
    </row>
    <row r="116" spans="9:12" x14ac:dyDescent="0.25">
      <c r="I116" s="146"/>
      <c r="J116" s="146"/>
      <c r="K116" s="146"/>
      <c r="L116" s="146"/>
    </row>
    <row r="117" spans="9:12" x14ac:dyDescent="0.25">
      <c r="I117" s="146"/>
      <c r="J117" s="146"/>
      <c r="K117" s="146"/>
      <c r="L117" s="146"/>
    </row>
    <row r="118" spans="9:12" x14ac:dyDescent="0.25">
      <c r="I118" s="146"/>
      <c r="J118" s="146"/>
      <c r="K118" s="146"/>
      <c r="L118" s="146"/>
    </row>
    <row r="119" spans="9:12" x14ac:dyDescent="0.25">
      <c r="I119" s="146"/>
      <c r="J119" s="146"/>
      <c r="K119" s="146"/>
      <c r="L119" s="146"/>
    </row>
    <row r="120" spans="9:12" x14ac:dyDescent="0.25">
      <c r="I120" s="146"/>
      <c r="J120" s="146"/>
      <c r="K120" s="146"/>
      <c r="L120" s="146"/>
    </row>
    <row r="121" spans="9:12" x14ac:dyDescent="0.25">
      <c r="I121" s="146"/>
      <c r="J121" s="146"/>
      <c r="K121" s="146"/>
      <c r="L121" s="146"/>
    </row>
    <row r="122" spans="9:12" x14ac:dyDescent="0.25">
      <c r="I122" s="146"/>
      <c r="J122" s="146"/>
      <c r="K122" s="146"/>
      <c r="L122" s="146"/>
    </row>
    <row r="123" spans="9:12" x14ac:dyDescent="0.25">
      <c r="I123" s="146"/>
      <c r="J123" s="146"/>
      <c r="K123" s="146"/>
      <c r="L123" s="146"/>
    </row>
    <row r="124" spans="9:12" x14ac:dyDescent="0.25">
      <c r="I124" s="146"/>
      <c r="J124" s="146"/>
      <c r="K124" s="146"/>
      <c r="L124" s="146"/>
    </row>
    <row r="125" spans="9:12" x14ac:dyDescent="0.25">
      <c r="I125" s="146"/>
      <c r="J125" s="146"/>
      <c r="K125" s="146"/>
      <c r="L125" s="146"/>
    </row>
    <row r="126" spans="9:12" x14ac:dyDescent="0.25">
      <c r="I126" s="146"/>
      <c r="J126" s="146"/>
      <c r="K126" s="146"/>
      <c r="L126" s="146"/>
    </row>
    <row r="127" spans="9:12" x14ac:dyDescent="0.25">
      <c r="I127" s="146"/>
      <c r="J127" s="146"/>
      <c r="K127" s="146"/>
      <c r="L127" s="146"/>
    </row>
    <row r="128" spans="9:12" x14ac:dyDescent="0.25">
      <c r="I128" s="146"/>
      <c r="J128" s="146"/>
      <c r="K128" s="146"/>
      <c r="L128" s="146"/>
    </row>
    <row r="129" spans="9:12" x14ac:dyDescent="0.25">
      <c r="I129" s="146"/>
      <c r="J129" s="146"/>
      <c r="K129" s="146"/>
      <c r="L129" s="146"/>
    </row>
    <row r="130" spans="9:12" x14ac:dyDescent="0.25">
      <c r="I130" s="146"/>
      <c r="J130" s="146"/>
      <c r="K130" s="146"/>
      <c r="L130" s="146"/>
    </row>
    <row r="131" spans="9:12" x14ac:dyDescent="0.25">
      <c r="I131" s="146"/>
      <c r="J131" s="146"/>
      <c r="K131" s="146"/>
      <c r="L131" s="146"/>
    </row>
    <row r="132" spans="9:12" x14ac:dyDescent="0.25">
      <c r="I132" s="146"/>
      <c r="J132" s="146"/>
      <c r="K132" s="146"/>
      <c r="L132" s="146"/>
    </row>
    <row r="133" spans="9:12" x14ac:dyDescent="0.25">
      <c r="I133" s="146"/>
      <c r="J133" s="146"/>
      <c r="K133" s="146"/>
      <c r="L133" s="146"/>
    </row>
    <row r="134" spans="9:12" x14ac:dyDescent="0.25">
      <c r="I134" s="146"/>
      <c r="J134" s="146"/>
      <c r="K134" s="146"/>
      <c r="L134" s="146"/>
    </row>
    <row r="135" spans="9:12" x14ac:dyDescent="0.25">
      <c r="I135" s="146"/>
      <c r="J135" s="146"/>
      <c r="K135" s="146"/>
      <c r="L135" s="146"/>
    </row>
    <row r="136" spans="9:12" x14ac:dyDescent="0.25">
      <c r="I136" s="146"/>
      <c r="J136" s="146"/>
      <c r="K136" s="146"/>
      <c r="L136" s="146"/>
    </row>
    <row r="137" spans="9:12" x14ac:dyDescent="0.25">
      <c r="I137" s="146"/>
      <c r="J137" s="146"/>
      <c r="K137" s="146"/>
      <c r="L137" s="146"/>
    </row>
    <row r="138" spans="9:12" x14ac:dyDescent="0.25">
      <c r="I138" s="146"/>
      <c r="J138" s="146"/>
      <c r="K138" s="146"/>
      <c r="L138" s="146"/>
    </row>
    <row r="139" spans="9:12" x14ac:dyDescent="0.25">
      <c r="I139" s="146"/>
      <c r="J139" s="146"/>
      <c r="K139" s="146"/>
      <c r="L139" s="146"/>
    </row>
    <row r="140" spans="9:12" x14ac:dyDescent="0.25">
      <c r="I140" s="146"/>
      <c r="J140" s="146"/>
      <c r="K140" s="146"/>
      <c r="L140" s="146"/>
    </row>
    <row r="141" spans="9:12" x14ac:dyDescent="0.25">
      <c r="I141" s="146"/>
      <c r="J141" s="146"/>
      <c r="K141" s="146"/>
      <c r="L141" s="146"/>
    </row>
    <row r="142" spans="9:12" x14ac:dyDescent="0.25">
      <c r="I142" s="146"/>
      <c r="J142" s="146"/>
      <c r="K142" s="146"/>
      <c r="L142" s="146"/>
    </row>
    <row r="143" spans="9:12" x14ac:dyDescent="0.25">
      <c r="I143" s="146"/>
      <c r="J143" s="146"/>
      <c r="K143" s="146"/>
      <c r="L143" s="146"/>
    </row>
    <row r="144" spans="9:12" x14ac:dyDescent="0.25">
      <c r="I144" s="146"/>
      <c r="J144" s="146"/>
      <c r="K144" s="146"/>
      <c r="L144" s="146"/>
    </row>
    <row r="145" spans="9:12" x14ac:dyDescent="0.25">
      <c r="I145" s="146"/>
      <c r="J145" s="146"/>
      <c r="K145" s="146"/>
      <c r="L145" s="146"/>
    </row>
    <row r="146" spans="9:12" x14ac:dyDescent="0.25">
      <c r="I146" s="146"/>
      <c r="J146" s="146"/>
      <c r="K146" s="146"/>
      <c r="L146" s="146"/>
    </row>
    <row r="147" spans="9:12" x14ac:dyDescent="0.25">
      <c r="I147" s="146"/>
      <c r="J147" s="146"/>
      <c r="K147" s="146"/>
      <c r="L147" s="146"/>
    </row>
    <row r="148" spans="9:12" x14ac:dyDescent="0.25">
      <c r="I148" s="146"/>
      <c r="J148" s="146"/>
      <c r="K148" s="146"/>
      <c r="L148" s="146"/>
    </row>
    <row r="149" spans="9:12" x14ac:dyDescent="0.25">
      <c r="I149" s="146"/>
      <c r="J149" s="146"/>
      <c r="K149" s="146"/>
      <c r="L149" s="146"/>
    </row>
    <row r="150" spans="9:12" x14ac:dyDescent="0.25">
      <c r="I150" s="146"/>
      <c r="J150" s="146"/>
      <c r="K150" s="146"/>
      <c r="L150" s="146"/>
    </row>
    <row r="151" spans="9:12" x14ac:dyDescent="0.25">
      <c r="I151" s="146"/>
      <c r="J151" s="146"/>
      <c r="K151" s="146"/>
      <c r="L151" s="146"/>
    </row>
    <row r="152" spans="9:12" x14ac:dyDescent="0.25">
      <c r="I152" s="146"/>
      <c r="J152" s="146"/>
      <c r="K152" s="146"/>
      <c r="L152" s="146"/>
    </row>
    <row r="153" spans="9:12" x14ac:dyDescent="0.25">
      <c r="I153" s="146"/>
      <c r="J153" s="146"/>
      <c r="K153" s="146"/>
      <c r="L153" s="146"/>
    </row>
    <row r="154" spans="9:12" x14ac:dyDescent="0.25">
      <c r="I154" s="146"/>
      <c r="J154" s="146"/>
      <c r="K154" s="146"/>
      <c r="L154" s="146"/>
    </row>
    <row r="155" spans="9:12" x14ac:dyDescent="0.25">
      <c r="I155" s="146"/>
      <c r="J155" s="146"/>
      <c r="K155" s="146"/>
      <c r="L155" s="146"/>
    </row>
    <row r="156" spans="9:12" x14ac:dyDescent="0.25">
      <c r="I156" s="146"/>
      <c r="J156" s="146"/>
      <c r="K156" s="146"/>
      <c r="L156" s="146"/>
    </row>
    <row r="157" spans="9:12" x14ac:dyDescent="0.25">
      <c r="I157" s="146"/>
      <c r="J157" s="146"/>
      <c r="K157" s="146"/>
      <c r="L157" s="146"/>
    </row>
    <row r="158" spans="9:12" x14ac:dyDescent="0.25">
      <c r="I158" s="146"/>
      <c r="J158" s="146"/>
      <c r="K158" s="146"/>
      <c r="L158" s="146"/>
    </row>
    <row r="159" spans="9:12" x14ac:dyDescent="0.25">
      <c r="I159" s="146"/>
      <c r="J159" s="146"/>
      <c r="K159" s="146"/>
      <c r="L159" s="146"/>
    </row>
    <row r="160" spans="9:12" x14ac:dyDescent="0.25">
      <c r="I160" s="146"/>
      <c r="J160" s="146"/>
      <c r="K160" s="146"/>
      <c r="L160" s="146"/>
    </row>
    <row r="161" spans="9:12" x14ac:dyDescent="0.25">
      <c r="I161" s="146"/>
      <c r="J161" s="146"/>
      <c r="K161" s="146"/>
      <c r="L161" s="146"/>
    </row>
    <row r="162" spans="9:12" x14ac:dyDescent="0.25">
      <c r="I162" s="146"/>
      <c r="J162" s="146"/>
      <c r="K162" s="146"/>
      <c r="L162" s="146"/>
    </row>
    <row r="163" spans="9:12" x14ac:dyDescent="0.25">
      <c r="I163" s="146"/>
      <c r="J163" s="146"/>
      <c r="K163" s="146"/>
      <c r="L163" s="146"/>
    </row>
    <row r="164" spans="9:12" x14ac:dyDescent="0.25">
      <c r="I164" s="146"/>
      <c r="J164" s="146"/>
      <c r="K164" s="146"/>
      <c r="L164" s="146"/>
    </row>
    <row r="165" spans="9:12" x14ac:dyDescent="0.25">
      <c r="I165" s="146"/>
      <c r="J165" s="146"/>
      <c r="K165" s="146"/>
      <c r="L165" s="146"/>
    </row>
    <row r="166" spans="9:12" x14ac:dyDescent="0.25">
      <c r="I166" s="146"/>
      <c r="J166" s="146"/>
      <c r="K166" s="146"/>
      <c r="L166" s="146"/>
    </row>
    <row r="167" spans="9:12" x14ac:dyDescent="0.25">
      <c r="I167" s="146"/>
      <c r="J167" s="146"/>
      <c r="K167" s="146"/>
      <c r="L167" s="146"/>
    </row>
    <row r="168" spans="9:12" x14ac:dyDescent="0.25">
      <c r="I168" s="146"/>
      <c r="J168" s="146"/>
      <c r="K168" s="146"/>
      <c r="L168" s="146"/>
    </row>
    <row r="169" spans="9:12" x14ac:dyDescent="0.25">
      <c r="I169" s="146"/>
      <c r="J169" s="146"/>
      <c r="K169" s="146"/>
      <c r="L169" s="146"/>
    </row>
    <row r="170" spans="9:12" x14ac:dyDescent="0.25">
      <c r="I170" s="146"/>
      <c r="J170" s="146"/>
      <c r="K170" s="146"/>
      <c r="L170" s="146"/>
    </row>
    <row r="171" spans="9:12" x14ac:dyDescent="0.25">
      <c r="I171" s="146"/>
      <c r="J171" s="146"/>
      <c r="K171" s="146"/>
      <c r="L171" s="146"/>
    </row>
    <row r="172" spans="9:12" x14ac:dyDescent="0.25">
      <c r="I172" s="146"/>
      <c r="J172" s="146"/>
      <c r="K172" s="146"/>
      <c r="L172" s="146"/>
    </row>
    <row r="173" spans="9:12" x14ac:dyDescent="0.25">
      <c r="I173" s="146"/>
      <c r="J173" s="146"/>
      <c r="K173" s="146"/>
      <c r="L173" s="146"/>
    </row>
    <row r="174" spans="9:12" x14ac:dyDescent="0.25">
      <c r="I174" s="146"/>
      <c r="J174" s="146"/>
      <c r="K174" s="146"/>
      <c r="L174" s="146"/>
    </row>
    <row r="175" spans="9:12" x14ac:dyDescent="0.25">
      <c r="I175" s="146"/>
      <c r="J175" s="146"/>
      <c r="K175" s="146"/>
      <c r="L175" s="146"/>
    </row>
    <row r="176" spans="9:12" x14ac:dyDescent="0.25">
      <c r="I176" s="146"/>
      <c r="J176" s="146"/>
      <c r="K176" s="146"/>
      <c r="L176" s="146"/>
    </row>
    <row r="177" spans="9:12" x14ac:dyDescent="0.25">
      <c r="I177" s="146"/>
      <c r="J177" s="146"/>
      <c r="K177" s="146"/>
      <c r="L177" s="146"/>
    </row>
    <row r="178" spans="9:12" x14ac:dyDescent="0.25">
      <c r="I178" s="146"/>
      <c r="J178" s="146"/>
      <c r="K178" s="146"/>
      <c r="L178" s="146"/>
    </row>
    <row r="179" spans="9:12" x14ac:dyDescent="0.25">
      <c r="I179" s="146"/>
      <c r="J179" s="146"/>
      <c r="K179" s="146"/>
      <c r="L179" s="146"/>
    </row>
    <row r="180" spans="9:12" x14ac:dyDescent="0.25">
      <c r="I180" s="146"/>
      <c r="J180" s="146"/>
      <c r="K180" s="146"/>
      <c r="L180" s="146"/>
    </row>
    <row r="181" spans="9:12" x14ac:dyDescent="0.25">
      <c r="I181" s="146"/>
      <c r="J181" s="146"/>
      <c r="K181" s="146"/>
      <c r="L181" s="146"/>
    </row>
    <row r="182" spans="9:12" x14ac:dyDescent="0.25">
      <c r="I182" s="146"/>
      <c r="J182" s="146"/>
      <c r="K182" s="146"/>
      <c r="L182" s="146"/>
    </row>
    <row r="183" spans="9:12" x14ac:dyDescent="0.25">
      <c r="I183" s="146"/>
      <c r="J183" s="146"/>
      <c r="K183" s="146"/>
      <c r="L183" s="146"/>
    </row>
    <row r="184" spans="9:12" x14ac:dyDescent="0.25">
      <c r="I184" s="146"/>
      <c r="J184" s="146"/>
      <c r="K184" s="146"/>
      <c r="L184" s="146"/>
    </row>
    <row r="185" spans="9:12" x14ac:dyDescent="0.25">
      <c r="I185" s="146"/>
      <c r="J185" s="146"/>
      <c r="K185" s="146"/>
      <c r="L185" s="146"/>
    </row>
    <row r="186" spans="9:12" x14ac:dyDescent="0.25">
      <c r="I186" s="146"/>
      <c r="J186" s="146"/>
      <c r="K186" s="146"/>
      <c r="L186" s="146"/>
    </row>
    <row r="187" spans="9:12" x14ac:dyDescent="0.25">
      <c r="I187" s="146"/>
      <c r="J187" s="146"/>
      <c r="K187" s="146"/>
      <c r="L187" s="146"/>
    </row>
    <row r="188" spans="9:12" x14ac:dyDescent="0.25">
      <c r="I188" s="146"/>
      <c r="J188" s="146"/>
      <c r="K188" s="146"/>
      <c r="L188" s="146"/>
    </row>
    <row r="189" spans="9:12" x14ac:dyDescent="0.25">
      <c r="I189" s="146"/>
      <c r="J189" s="146"/>
      <c r="K189" s="146"/>
      <c r="L189" s="146"/>
    </row>
    <row r="190" spans="9:12" x14ac:dyDescent="0.25">
      <c r="I190" s="146"/>
      <c r="J190" s="146"/>
      <c r="K190" s="146"/>
      <c r="L190" s="146"/>
    </row>
    <row r="191" spans="9:12" x14ac:dyDescent="0.25">
      <c r="I191" s="146"/>
      <c r="J191" s="146"/>
      <c r="K191" s="146"/>
      <c r="L191" s="146"/>
    </row>
    <row r="192" spans="9:12" x14ac:dyDescent="0.25">
      <c r="I192" s="146"/>
      <c r="J192" s="146"/>
      <c r="K192" s="146"/>
      <c r="L192" s="146"/>
    </row>
    <row r="193" spans="9:12" x14ac:dyDescent="0.25">
      <c r="I193" s="146"/>
      <c r="J193" s="146"/>
      <c r="K193" s="146"/>
      <c r="L193" s="146"/>
    </row>
    <row r="194" spans="9:12" x14ac:dyDescent="0.25">
      <c r="I194" s="146"/>
      <c r="J194" s="146"/>
      <c r="K194" s="146"/>
      <c r="L194" s="146"/>
    </row>
    <row r="195" spans="9:12" x14ac:dyDescent="0.25">
      <c r="I195" s="146"/>
      <c r="J195" s="146"/>
      <c r="K195" s="146"/>
      <c r="L195" s="146"/>
    </row>
    <row r="196" spans="9:12" x14ac:dyDescent="0.25">
      <c r="I196" s="146"/>
      <c r="J196" s="146"/>
      <c r="K196" s="146"/>
      <c r="L196" s="146"/>
    </row>
    <row r="197" spans="9:12" x14ac:dyDescent="0.25">
      <c r="I197" s="146"/>
      <c r="J197" s="146"/>
      <c r="K197" s="146"/>
      <c r="L197" s="146"/>
    </row>
    <row r="198" spans="9:12" x14ac:dyDescent="0.25">
      <c r="I198" s="146"/>
      <c r="J198" s="146"/>
      <c r="K198" s="146"/>
      <c r="L198" s="146"/>
    </row>
    <row r="199" spans="9:12" x14ac:dyDescent="0.25">
      <c r="I199" s="146"/>
      <c r="J199" s="146"/>
      <c r="K199" s="146"/>
      <c r="L199" s="146"/>
    </row>
    <row r="200" spans="9:12" x14ac:dyDescent="0.25">
      <c r="I200" s="146"/>
      <c r="J200" s="146"/>
      <c r="K200" s="146"/>
      <c r="L200" s="146"/>
    </row>
    <row r="201" spans="9:12" x14ac:dyDescent="0.25">
      <c r="I201" s="146"/>
      <c r="J201" s="146"/>
      <c r="K201" s="146"/>
      <c r="L201" s="146"/>
    </row>
    <row r="202" spans="9:12" x14ac:dyDescent="0.25">
      <c r="I202" s="146"/>
      <c r="J202" s="146"/>
      <c r="K202" s="146"/>
      <c r="L202" s="146"/>
    </row>
    <row r="203" spans="9:12" x14ac:dyDescent="0.25">
      <c r="I203" s="146"/>
      <c r="J203" s="146"/>
      <c r="K203" s="146"/>
      <c r="L203" s="146"/>
    </row>
    <row r="204" spans="9:12" x14ac:dyDescent="0.25">
      <c r="I204" s="146"/>
      <c r="J204" s="146"/>
      <c r="K204" s="146"/>
      <c r="L204" s="146"/>
    </row>
    <row r="205" spans="9:12" x14ac:dyDescent="0.25">
      <c r="I205" s="146"/>
      <c r="J205" s="146"/>
      <c r="K205" s="146"/>
      <c r="L205" s="146"/>
    </row>
    <row r="206" spans="9:12" x14ac:dyDescent="0.25">
      <c r="I206" s="146"/>
      <c r="J206" s="146"/>
      <c r="K206" s="146"/>
      <c r="L206" s="146"/>
    </row>
    <row r="207" spans="9:12" x14ac:dyDescent="0.25">
      <c r="I207" s="146"/>
      <c r="J207" s="146"/>
      <c r="K207" s="146"/>
      <c r="L207" s="146"/>
    </row>
    <row r="208" spans="9:12" x14ac:dyDescent="0.25">
      <c r="I208" s="146"/>
      <c r="J208" s="146"/>
      <c r="K208" s="146"/>
      <c r="L208" s="146"/>
    </row>
    <row r="209" spans="9:12" x14ac:dyDescent="0.25">
      <c r="I209" s="146"/>
      <c r="J209" s="146"/>
      <c r="K209" s="146"/>
      <c r="L209" s="146"/>
    </row>
    <row r="210" spans="9:12" x14ac:dyDescent="0.25">
      <c r="I210" s="146"/>
      <c r="J210" s="146"/>
      <c r="K210" s="146"/>
      <c r="L210" s="146"/>
    </row>
    <row r="211" spans="9:12" x14ac:dyDescent="0.25">
      <c r="I211" s="146"/>
      <c r="J211" s="146"/>
      <c r="K211" s="146"/>
      <c r="L211" s="146"/>
    </row>
    <row r="212" spans="9:12" x14ac:dyDescent="0.25">
      <c r="I212" s="146"/>
      <c r="J212" s="146"/>
      <c r="K212" s="146"/>
      <c r="L212" s="146"/>
    </row>
    <row r="213" spans="9:12" x14ac:dyDescent="0.25">
      <c r="I213" s="146"/>
      <c r="J213" s="146"/>
      <c r="K213" s="146"/>
      <c r="L213" s="146"/>
    </row>
    <row r="214" spans="9:12" x14ac:dyDescent="0.25">
      <c r="I214" s="146"/>
      <c r="J214" s="146"/>
      <c r="K214" s="146"/>
      <c r="L214" s="146"/>
    </row>
    <row r="215" spans="9:12" x14ac:dyDescent="0.25">
      <c r="I215" s="146"/>
      <c r="J215" s="146"/>
      <c r="K215" s="146"/>
      <c r="L215" s="146"/>
    </row>
    <row r="216" spans="9:12" x14ac:dyDescent="0.25">
      <c r="I216" s="146"/>
      <c r="J216" s="146"/>
      <c r="K216" s="146"/>
      <c r="L216" s="146"/>
    </row>
    <row r="217" spans="9:12" x14ac:dyDescent="0.25">
      <c r="I217" s="146"/>
      <c r="J217" s="146"/>
      <c r="K217" s="146"/>
      <c r="L217" s="146"/>
    </row>
    <row r="218" spans="9:12" x14ac:dyDescent="0.25">
      <c r="I218" s="146"/>
      <c r="J218" s="146"/>
      <c r="K218" s="146"/>
      <c r="L218" s="146"/>
    </row>
    <row r="219" spans="9:12" x14ac:dyDescent="0.25">
      <c r="I219" s="146"/>
      <c r="J219" s="146"/>
      <c r="K219" s="146"/>
      <c r="L219" s="146"/>
    </row>
    <row r="220" spans="9:12" x14ac:dyDescent="0.25">
      <c r="I220" s="146"/>
      <c r="J220" s="146"/>
      <c r="K220" s="146"/>
      <c r="L220" s="146"/>
    </row>
    <row r="221" spans="9:12" x14ac:dyDescent="0.25">
      <c r="I221" s="146"/>
      <c r="J221" s="146"/>
      <c r="K221" s="146"/>
      <c r="L221" s="146"/>
    </row>
    <row r="222" spans="9:12" x14ac:dyDescent="0.25">
      <c r="I222" s="146"/>
      <c r="J222" s="146"/>
      <c r="K222" s="146"/>
      <c r="L222" s="146"/>
    </row>
    <row r="223" spans="9:12" x14ac:dyDescent="0.25">
      <c r="I223" s="146"/>
      <c r="J223" s="146"/>
      <c r="K223" s="146"/>
      <c r="L223" s="146"/>
    </row>
    <row r="224" spans="9:12" x14ac:dyDescent="0.25">
      <c r="I224" s="146"/>
      <c r="J224" s="146"/>
      <c r="K224" s="146"/>
      <c r="L224" s="146"/>
    </row>
    <row r="225" spans="9:12" x14ac:dyDescent="0.25">
      <c r="I225" s="146"/>
      <c r="J225" s="146"/>
      <c r="K225" s="146"/>
      <c r="L225" s="146"/>
    </row>
    <row r="226" spans="9:12" x14ac:dyDescent="0.25">
      <c r="I226" s="146"/>
      <c r="J226" s="146"/>
      <c r="K226" s="146"/>
      <c r="L226" s="146"/>
    </row>
    <row r="227" spans="9:12" x14ac:dyDescent="0.25">
      <c r="I227" s="146"/>
      <c r="J227" s="146"/>
      <c r="K227" s="146"/>
      <c r="L227" s="146"/>
    </row>
    <row r="228" spans="9:12" x14ac:dyDescent="0.25">
      <c r="I228" s="146"/>
      <c r="J228" s="146"/>
      <c r="K228" s="146"/>
      <c r="L228" s="146"/>
    </row>
    <row r="229" spans="9:12" x14ac:dyDescent="0.25">
      <c r="I229" s="146"/>
      <c r="J229" s="146"/>
      <c r="K229" s="146"/>
      <c r="L229" s="146"/>
    </row>
    <row r="230" spans="9:12" x14ac:dyDescent="0.25">
      <c r="I230" s="146"/>
      <c r="J230" s="146"/>
      <c r="K230" s="146"/>
      <c r="L230" s="146"/>
    </row>
    <row r="231" spans="9:12" x14ac:dyDescent="0.25">
      <c r="I231" s="146"/>
      <c r="J231" s="146"/>
      <c r="K231" s="146"/>
      <c r="L231" s="146"/>
    </row>
    <row r="232" spans="9:12" x14ac:dyDescent="0.25">
      <c r="I232" s="146"/>
      <c r="J232" s="146"/>
      <c r="K232" s="146"/>
      <c r="L232" s="146"/>
    </row>
    <row r="233" spans="9:12" x14ac:dyDescent="0.25">
      <c r="I233" s="146"/>
      <c r="J233" s="146"/>
      <c r="K233" s="146"/>
      <c r="L233" s="146"/>
    </row>
    <row r="234" spans="9:12" x14ac:dyDescent="0.25">
      <c r="I234" s="146"/>
      <c r="J234" s="146"/>
      <c r="K234" s="146"/>
      <c r="L234" s="146"/>
    </row>
    <row r="235" spans="9:12" x14ac:dyDescent="0.25">
      <c r="I235" s="146"/>
      <c r="J235" s="146"/>
      <c r="K235" s="146"/>
      <c r="L235" s="146"/>
    </row>
    <row r="236" spans="9:12" x14ac:dyDescent="0.25">
      <c r="I236" s="146"/>
      <c r="J236" s="146"/>
      <c r="K236" s="146"/>
      <c r="L236" s="146"/>
    </row>
    <row r="237" spans="9:12" x14ac:dyDescent="0.25">
      <c r="I237" s="146"/>
      <c r="J237" s="146"/>
      <c r="K237" s="146"/>
      <c r="L237" s="146"/>
    </row>
    <row r="238" spans="9:12" x14ac:dyDescent="0.25">
      <c r="I238" s="146"/>
      <c r="J238" s="146"/>
      <c r="K238" s="146"/>
      <c r="L238" s="146"/>
    </row>
    <row r="239" spans="9:12" x14ac:dyDescent="0.25">
      <c r="I239" s="146"/>
      <c r="J239" s="146"/>
      <c r="K239" s="146"/>
      <c r="L239" s="146"/>
    </row>
    <row r="240" spans="9:12" x14ac:dyDescent="0.25">
      <c r="I240" s="146"/>
      <c r="J240" s="146"/>
      <c r="K240" s="146"/>
      <c r="L240" s="146"/>
    </row>
    <row r="241" spans="9:12" x14ac:dyDescent="0.25">
      <c r="I241" s="146"/>
      <c r="J241" s="146"/>
      <c r="K241" s="146"/>
      <c r="L241" s="146"/>
    </row>
    <row r="242" spans="9:12" x14ac:dyDescent="0.25">
      <c r="I242" s="146"/>
      <c r="J242" s="146"/>
      <c r="K242" s="146"/>
      <c r="L242" s="146"/>
    </row>
    <row r="243" spans="9:12" x14ac:dyDescent="0.25">
      <c r="I243" s="146"/>
      <c r="J243" s="146"/>
      <c r="K243" s="146"/>
      <c r="L243" s="146"/>
    </row>
    <row r="244" spans="9:12" x14ac:dyDescent="0.25">
      <c r="I244" s="146"/>
      <c r="J244" s="146"/>
      <c r="K244" s="146"/>
      <c r="L244" s="146"/>
    </row>
    <row r="245" spans="9:12" x14ac:dyDescent="0.25">
      <c r="I245" s="146"/>
      <c r="J245" s="146"/>
      <c r="K245" s="146"/>
      <c r="L245" s="146"/>
    </row>
    <row r="246" spans="9:12" x14ac:dyDescent="0.25">
      <c r="I246" s="146"/>
      <c r="J246" s="146"/>
      <c r="K246" s="146"/>
      <c r="L246" s="146"/>
    </row>
    <row r="247" spans="9:12" x14ac:dyDescent="0.25">
      <c r="I247" s="146"/>
      <c r="J247" s="146"/>
      <c r="K247" s="146"/>
      <c r="L247" s="146"/>
    </row>
    <row r="248" spans="9:12" x14ac:dyDescent="0.25">
      <c r="I248" s="146"/>
      <c r="J248" s="146"/>
      <c r="K248" s="146"/>
      <c r="L248" s="146"/>
    </row>
    <row r="249" spans="9:12" x14ac:dyDescent="0.25">
      <c r="I249" s="146"/>
      <c r="J249" s="146"/>
      <c r="K249" s="146"/>
      <c r="L249" s="146"/>
    </row>
    <row r="250" spans="9:12" x14ac:dyDescent="0.25">
      <c r="I250" s="146"/>
      <c r="J250" s="146"/>
      <c r="K250" s="146"/>
      <c r="L250" s="146"/>
    </row>
    <row r="251" spans="9:12" x14ac:dyDescent="0.25">
      <c r="I251" s="146"/>
      <c r="J251" s="146"/>
      <c r="K251" s="146"/>
      <c r="L251" s="146"/>
    </row>
    <row r="252" spans="9:12" x14ac:dyDescent="0.25">
      <c r="I252" s="146"/>
      <c r="J252" s="146"/>
      <c r="K252" s="146"/>
      <c r="L252" s="146"/>
    </row>
    <row r="253" spans="9:12" x14ac:dyDescent="0.25">
      <c r="I253" s="146"/>
      <c r="J253" s="146"/>
      <c r="K253" s="146"/>
      <c r="L253" s="146"/>
    </row>
    <row r="254" spans="9:12" x14ac:dyDescent="0.25">
      <c r="I254" s="146"/>
      <c r="J254" s="146"/>
      <c r="K254" s="146"/>
      <c r="L254" s="146"/>
    </row>
    <row r="255" spans="9:12" x14ac:dyDescent="0.25">
      <c r="I255" s="146"/>
      <c r="J255" s="146"/>
      <c r="K255" s="146"/>
      <c r="L255" s="146"/>
    </row>
    <row r="256" spans="9:12" x14ac:dyDescent="0.25">
      <c r="I256" s="146"/>
      <c r="J256" s="146"/>
      <c r="K256" s="146"/>
      <c r="L256" s="146"/>
    </row>
    <row r="257" spans="9:12" x14ac:dyDescent="0.25">
      <c r="I257" s="146"/>
      <c r="J257" s="146"/>
      <c r="K257" s="146"/>
      <c r="L257" s="146"/>
    </row>
    <row r="258" spans="9:12" x14ac:dyDescent="0.25">
      <c r="I258" s="146"/>
      <c r="J258" s="146"/>
      <c r="K258" s="146"/>
      <c r="L258" s="146"/>
    </row>
    <row r="259" spans="9:12" x14ac:dyDescent="0.25">
      <c r="I259" s="146"/>
      <c r="J259" s="146"/>
      <c r="K259" s="146"/>
      <c r="L259" s="146"/>
    </row>
    <row r="260" spans="9:12" x14ac:dyDescent="0.25">
      <c r="I260" s="146"/>
      <c r="J260" s="146"/>
      <c r="K260" s="146"/>
      <c r="L260" s="146"/>
    </row>
    <row r="261" spans="9:12" x14ac:dyDescent="0.25">
      <c r="I261" s="146"/>
      <c r="J261" s="146"/>
      <c r="K261" s="146"/>
      <c r="L261" s="146"/>
    </row>
    <row r="262" spans="9:12" x14ac:dyDescent="0.25">
      <c r="I262" s="146"/>
      <c r="J262" s="146"/>
      <c r="K262" s="146"/>
      <c r="L262" s="146"/>
    </row>
    <row r="263" spans="9:12" x14ac:dyDescent="0.25">
      <c r="I263" s="146"/>
      <c r="J263" s="146"/>
      <c r="K263" s="146"/>
      <c r="L263" s="146"/>
    </row>
    <row r="264" spans="9:12" x14ac:dyDescent="0.25">
      <c r="I264" s="146"/>
      <c r="J264" s="146"/>
      <c r="K264" s="146"/>
      <c r="L264" s="146"/>
    </row>
    <row r="265" spans="9:12" x14ac:dyDescent="0.25">
      <c r="I265" s="146"/>
      <c r="J265" s="146"/>
      <c r="K265" s="146"/>
      <c r="L265" s="146"/>
    </row>
    <row r="266" spans="9:12" x14ac:dyDescent="0.25">
      <c r="I266" s="146"/>
      <c r="J266" s="146"/>
      <c r="K266" s="146"/>
      <c r="L266" s="146"/>
    </row>
    <row r="267" spans="9:12" x14ac:dyDescent="0.25">
      <c r="I267" s="146"/>
      <c r="J267" s="146"/>
      <c r="K267" s="146"/>
      <c r="L267" s="146"/>
    </row>
    <row r="268" spans="9:12" x14ac:dyDescent="0.25">
      <c r="I268" s="146"/>
      <c r="J268" s="146"/>
      <c r="K268" s="146"/>
      <c r="L268" s="146"/>
    </row>
    <row r="269" spans="9:12" x14ac:dyDescent="0.25">
      <c r="I269" s="146"/>
      <c r="J269" s="146"/>
      <c r="K269" s="146"/>
      <c r="L269" s="146"/>
    </row>
    <row r="270" spans="9:12" x14ac:dyDescent="0.25">
      <c r="I270" s="146"/>
      <c r="J270" s="146"/>
      <c r="K270" s="146"/>
      <c r="L270" s="146"/>
    </row>
    <row r="271" spans="9:12" x14ac:dyDescent="0.25">
      <c r="I271" s="146"/>
      <c r="J271" s="146"/>
      <c r="K271" s="146"/>
      <c r="L271" s="146"/>
    </row>
    <row r="272" spans="9:12" x14ac:dyDescent="0.25">
      <c r="I272" s="146"/>
      <c r="J272" s="146"/>
      <c r="K272" s="146"/>
      <c r="L272" s="146"/>
    </row>
    <row r="273" spans="9:12" x14ac:dyDescent="0.25">
      <c r="I273" s="146"/>
      <c r="J273" s="146"/>
      <c r="K273" s="146"/>
      <c r="L273" s="146"/>
    </row>
    <row r="274" spans="9:12" x14ac:dyDescent="0.25">
      <c r="I274" s="146"/>
      <c r="J274" s="146"/>
      <c r="K274" s="146"/>
      <c r="L274" s="146"/>
    </row>
    <row r="275" spans="9:12" x14ac:dyDescent="0.25">
      <c r="I275" s="146"/>
      <c r="J275" s="146"/>
      <c r="K275" s="146"/>
      <c r="L275" s="146"/>
    </row>
    <row r="276" spans="9:12" x14ac:dyDescent="0.25">
      <c r="I276" s="146"/>
      <c r="J276" s="146"/>
      <c r="K276" s="146"/>
      <c r="L276" s="146"/>
    </row>
    <row r="277" spans="9:12" x14ac:dyDescent="0.25">
      <c r="I277" s="146"/>
      <c r="J277" s="146"/>
      <c r="K277" s="146"/>
      <c r="L277" s="146"/>
    </row>
    <row r="278" spans="9:12" x14ac:dyDescent="0.25">
      <c r="I278" s="146"/>
      <c r="J278" s="146"/>
      <c r="K278" s="146"/>
      <c r="L278" s="146"/>
    </row>
    <row r="279" spans="9:12" x14ac:dyDescent="0.25">
      <c r="I279" s="146"/>
      <c r="J279" s="146"/>
      <c r="K279" s="146"/>
      <c r="L279" s="146"/>
    </row>
    <row r="280" spans="9:12" x14ac:dyDescent="0.25">
      <c r="I280" s="146"/>
      <c r="J280" s="146"/>
      <c r="K280" s="146"/>
      <c r="L280" s="146"/>
    </row>
    <row r="281" spans="9:12" x14ac:dyDescent="0.25">
      <c r="I281" s="146"/>
      <c r="J281" s="146"/>
      <c r="K281" s="146"/>
      <c r="L281" s="146"/>
    </row>
    <row r="282" spans="9:12" x14ac:dyDescent="0.25">
      <c r="I282" s="146"/>
      <c r="J282" s="146"/>
      <c r="K282" s="146"/>
      <c r="L282" s="146"/>
    </row>
    <row r="283" spans="9:12" x14ac:dyDescent="0.25">
      <c r="I283" s="146"/>
      <c r="J283" s="146"/>
      <c r="K283" s="146"/>
      <c r="L283" s="146"/>
    </row>
    <row r="284" spans="9:12" x14ac:dyDescent="0.25">
      <c r="I284" s="146"/>
      <c r="J284" s="146"/>
      <c r="K284" s="146"/>
      <c r="L284" s="146"/>
    </row>
    <row r="285" spans="9:12" x14ac:dyDescent="0.25">
      <c r="I285" s="146"/>
      <c r="J285" s="146"/>
      <c r="K285" s="146"/>
      <c r="L285" s="146"/>
    </row>
    <row r="286" spans="9:12" x14ac:dyDescent="0.25">
      <c r="I286" s="146"/>
      <c r="J286" s="146"/>
      <c r="K286" s="146"/>
      <c r="L286" s="146"/>
    </row>
    <row r="287" spans="9:12" x14ac:dyDescent="0.25">
      <c r="I287" s="146"/>
      <c r="J287" s="146"/>
      <c r="K287" s="146"/>
      <c r="L287" s="146"/>
    </row>
    <row r="288" spans="9:12" x14ac:dyDescent="0.25">
      <c r="I288" s="146"/>
      <c r="J288" s="146"/>
      <c r="K288" s="146"/>
      <c r="L288" s="146"/>
    </row>
    <row r="289" spans="9:12" x14ac:dyDescent="0.25">
      <c r="I289" s="146"/>
      <c r="J289" s="146"/>
      <c r="K289" s="146"/>
      <c r="L289" s="146"/>
    </row>
    <row r="290" spans="9:12" x14ac:dyDescent="0.25">
      <c r="I290" s="146"/>
      <c r="J290" s="146"/>
      <c r="K290" s="146"/>
      <c r="L290" s="146"/>
    </row>
    <row r="291" spans="9:12" x14ac:dyDescent="0.25">
      <c r="I291" s="146"/>
      <c r="J291" s="146"/>
      <c r="K291" s="146"/>
      <c r="L291" s="146"/>
    </row>
    <row r="292" spans="9:12" x14ac:dyDescent="0.25">
      <c r="I292" s="146"/>
      <c r="J292" s="146"/>
      <c r="K292" s="146"/>
      <c r="L292" s="146"/>
    </row>
    <row r="293" spans="9:12" x14ac:dyDescent="0.25">
      <c r="I293" s="146"/>
      <c r="J293" s="146"/>
      <c r="K293" s="146"/>
      <c r="L293" s="146"/>
    </row>
    <row r="294" spans="9:12" x14ac:dyDescent="0.25">
      <c r="I294" s="146"/>
      <c r="J294" s="146"/>
      <c r="K294" s="146"/>
      <c r="L294" s="146"/>
    </row>
    <row r="295" spans="9:12" x14ac:dyDescent="0.25">
      <c r="I295" s="146"/>
      <c r="J295" s="146"/>
      <c r="K295" s="146"/>
      <c r="L295" s="146"/>
    </row>
    <row r="296" spans="9:12" x14ac:dyDescent="0.25">
      <c r="I296" s="146"/>
      <c r="J296" s="146"/>
      <c r="K296" s="146"/>
      <c r="L296" s="146"/>
    </row>
    <row r="297" spans="9:12" x14ac:dyDescent="0.25">
      <c r="I297" s="146"/>
      <c r="J297" s="146"/>
      <c r="K297" s="146"/>
      <c r="L297" s="146"/>
    </row>
    <row r="298" spans="9:12" x14ac:dyDescent="0.25">
      <c r="I298" s="146"/>
      <c r="J298" s="146"/>
      <c r="K298" s="146"/>
      <c r="L298" s="146"/>
    </row>
    <row r="299" spans="9:12" x14ac:dyDescent="0.25">
      <c r="I299" s="146"/>
      <c r="J299" s="146"/>
      <c r="K299" s="146"/>
      <c r="L299" s="146"/>
    </row>
    <row r="300" spans="9:12" x14ac:dyDescent="0.25">
      <c r="I300" s="146"/>
      <c r="J300" s="146"/>
      <c r="K300" s="146"/>
      <c r="L300" s="146"/>
    </row>
    <row r="301" spans="9:12" x14ac:dyDescent="0.25">
      <c r="I301" s="146"/>
      <c r="J301" s="146"/>
      <c r="K301" s="146"/>
      <c r="L301" s="146"/>
    </row>
    <row r="302" spans="9:12" x14ac:dyDescent="0.25">
      <c r="I302" s="146"/>
      <c r="J302" s="146"/>
      <c r="K302" s="146"/>
      <c r="L302" s="146"/>
    </row>
    <row r="303" spans="9:12" x14ac:dyDescent="0.25">
      <c r="I303" s="146"/>
      <c r="J303" s="146"/>
      <c r="K303" s="146"/>
      <c r="L303" s="146"/>
    </row>
    <row r="304" spans="9:12" x14ac:dyDescent="0.25">
      <c r="I304" s="146"/>
      <c r="J304" s="146"/>
      <c r="K304" s="146"/>
      <c r="L304" s="146"/>
    </row>
    <row r="305" spans="9:12" x14ac:dyDescent="0.25">
      <c r="I305" s="146"/>
      <c r="J305" s="146"/>
      <c r="K305" s="146"/>
      <c r="L305" s="146"/>
    </row>
    <row r="306" spans="9:12" x14ac:dyDescent="0.25">
      <c r="I306" s="146"/>
      <c r="J306" s="146"/>
      <c r="K306" s="146"/>
      <c r="L306" s="146"/>
    </row>
    <row r="307" spans="9:12" x14ac:dyDescent="0.25">
      <c r="I307" s="146"/>
      <c r="J307" s="146"/>
      <c r="K307" s="146"/>
      <c r="L307" s="146"/>
    </row>
    <row r="308" spans="9:12" x14ac:dyDescent="0.25">
      <c r="I308" s="146"/>
      <c r="J308" s="146"/>
      <c r="K308" s="146"/>
      <c r="L308" s="146"/>
    </row>
    <row r="309" spans="9:12" x14ac:dyDescent="0.25">
      <c r="I309" s="146"/>
      <c r="J309" s="146"/>
      <c r="K309" s="146"/>
      <c r="L309" s="146"/>
    </row>
    <row r="310" spans="9:12" x14ac:dyDescent="0.25">
      <c r="I310" s="146"/>
      <c r="J310" s="146"/>
      <c r="K310" s="146"/>
      <c r="L310" s="146"/>
    </row>
    <row r="311" spans="9:12" x14ac:dyDescent="0.25">
      <c r="I311" s="146"/>
      <c r="J311" s="146"/>
      <c r="K311" s="146"/>
      <c r="L311" s="146"/>
    </row>
    <row r="312" spans="9:12" x14ac:dyDescent="0.25">
      <c r="I312" s="146"/>
      <c r="J312" s="146"/>
      <c r="K312" s="146"/>
      <c r="L312" s="146"/>
    </row>
    <row r="313" spans="9:12" x14ac:dyDescent="0.25">
      <c r="I313" s="146"/>
      <c r="J313" s="146"/>
      <c r="K313" s="146"/>
      <c r="L313" s="146"/>
    </row>
    <row r="314" spans="9:12" x14ac:dyDescent="0.25">
      <c r="I314" s="146"/>
      <c r="J314" s="146"/>
      <c r="K314" s="146"/>
      <c r="L314" s="146"/>
    </row>
    <row r="315" spans="9:12" x14ac:dyDescent="0.25">
      <c r="I315" s="146"/>
      <c r="J315" s="146"/>
      <c r="K315" s="146"/>
      <c r="L315" s="146"/>
    </row>
    <row r="316" spans="9:12" x14ac:dyDescent="0.25">
      <c r="I316" s="146"/>
      <c r="J316" s="146"/>
      <c r="K316" s="146"/>
      <c r="L316" s="146"/>
    </row>
    <row r="317" spans="9:12" x14ac:dyDescent="0.25">
      <c r="I317" s="146"/>
      <c r="J317" s="146"/>
      <c r="K317" s="146"/>
      <c r="L317" s="146"/>
    </row>
    <row r="318" spans="9:12" x14ac:dyDescent="0.25">
      <c r="I318" s="146"/>
      <c r="J318" s="146"/>
      <c r="K318" s="146"/>
      <c r="L318" s="146"/>
    </row>
    <row r="319" spans="9:12" x14ac:dyDescent="0.25">
      <c r="I319" s="146"/>
      <c r="J319" s="146"/>
      <c r="K319" s="146"/>
      <c r="L319" s="146"/>
    </row>
    <row r="320" spans="9:12" x14ac:dyDescent="0.25">
      <c r="I320" s="146"/>
      <c r="J320" s="146"/>
      <c r="K320" s="146"/>
      <c r="L320" s="146"/>
    </row>
    <row r="321" spans="9:12" x14ac:dyDescent="0.25">
      <c r="I321" s="146"/>
      <c r="J321" s="146"/>
      <c r="K321" s="146"/>
      <c r="L321" s="146"/>
    </row>
    <row r="322" spans="9:12" x14ac:dyDescent="0.25">
      <c r="I322" s="146"/>
      <c r="J322" s="146"/>
      <c r="K322" s="146"/>
      <c r="L322" s="146"/>
    </row>
    <row r="323" spans="9:12" x14ac:dyDescent="0.25">
      <c r="I323" s="146"/>
      <c r="J323" s="146"/>
      <c r="K323" s="146"/>
      <c r="L323" s="146"/>
    </row>
    <row r="324" spans="9:12" x14ac:dyDescent="0.25">
      <c r="I324" s="146"/>
      <c r="J324" s="146"/>
      <c r="K324" s="146"/>
      <c r="L324" s="146"/>
    </row>
    <row r="325" spans="9:12" x14ac:dyDescent="0.25">
      <c r="I325" s="146"/>
      <c r="J325" s="146"/>
      <c r="K325" s="146"/>
      <c r="L325" s="146"/>
    </row>
    <row r="326" spans="9:12" x14ac:dyDescent="0.25">
      <c r="I326" s="146"/>
      <c r="J326" s="146"/>
      <c r="K326" s="146"/>
      <c r="L326" s="146"/>
    </row>
    <row r="327" spans="9:12" x14ac:dyDescent="0.25">
      <c r="I327" s="146"/>
      <c r="J327" s="146"/>
      <c r="K327" s="146"/>
      <c r="L327" s="146"/>
    </row>
    <row r="328" spans="9:12" x14ac:dyDescent="0.25">
      <c r="I328" s="146"/>
      <c r="J328" s="146"/>
      <c r="K328" s="146"/>
      <c r="L328" s="146"/>
    </row>
    <row r="329" spans="9:12" x14ac:dyDescent="0.25">
      <c r="I329" s="146"/>
      <c r="J329" s="146"/>
      <c r="K329" s="146"/>
      <c r="L329" s="146"/>
    </row>
    <row r="330" spans="9:12" x14ac:dyDescent="0.25">
      <c r="I330" s="146"/>
      <c r="J330" s="146"/>
      <c r="K330" s="146"/>
      <c r="L330" s="146"/>
    </row>
    <row r="331" spans="9:12" x14ac:dyDescent="0.25">
      <c r="I331" s="146"/>
      <c r="J331" s="146"/>
      <c r="K331" s="146"/>
      <c r="L331" s="146"/>
    </row>
    <row r="332" spans="9:12" x14ac:dyDescent="0.25">
      <c r="I332" s="146"/>
      <c r="J332" s="146"/>
      <c r="K332" s="146"/>
      <c r="L332" s="146"/>
    </row>
    <row r="333" spans="9:12" x14ac:dyDescent="0.25">
      <c r="I333" s="146"/>
      <c r="J333" s="146"/>
      <c r="K333" s="146"/>
      <c r="L333" s="146"/>
    </row>
    <row r="334" spans="9:12" x14ac:dyDescent="0.25">
      <c r="I334" s="146"/>
      <c r="J334" s="146"/>
      <c r="K334" s="146"/>
      <c r="L334" s="146"/>
    </row>
    <row r="335" spans="9:12" x14ac:dyDescent="0.25">
      <c r="I335" s="146"/>
      <c r="J335" s="146"/>
      <c r="K335" s="146"/>
      <c r="L335" s="146"/>
    </row>
    <row r="336" spans="9:12" x14ac:dyDescent="0.25">
      <c r="I336" s="146"/>
      <c r="J336" s="146"/>
      <c r="K336" s="146"/>
      <c r="L336" s="146"/>
    </row>
    <row r="337" spans="9:12" x14ac:dyDescent="0.25">
      <c r="I337" s="146"/>
      <c r="J337" s="146"/>
      <c r="K337" s="146"/>
      <c r="L337" s="146"/>
    </row>
    <row r="338" spans="9:12" x14ac:dyDescent="0.25">
      <c r="I338" s="146"/>
      <c r="J338" s="146"/>
      <c r="K338" s="146"/>
      <c r="L338" s="146"/>
    </row>
    <row r="339" spans="9:12" x14ac:dyDescent="0.25">
      <c r="I339" s="146"/>
      <c r="J339" s="146"/>
      <c r="K339" s="146"/>
      <c r="L339" s="146"/>
    </row>
    <row r="340" spans="9:12" x14ac:dyDescent="0.25">
      <c r="I340" s="146"/>
      <c r="J340" s="146"/>
      <c r="K340" s="146"/>
      <c r="L340" s="146"/>
    </row>
    <row r="341" spans="9:12" x14ac:dyDescent="0.25">
      <c r="I341" s="146"/>
      <c r="J341" s="146"/>
      <c r="K341" s="146"/>
      <c r="L341" s="146"/>
    </row>
    <row r="342" spans="9:12" x14ac:dyDescent="0.25">
      <c r="I342" s="146"/>
      <c r="J342" s="146"/>
      <c r="K342" s="146"/>
      <c r="L342" s="146"/>
    </row>
    <row r="343" spans="9:12" x14ac:dyDescent="0.25">
      <c r="I343" s="146"/>
      <c r="J343" s="146"/>
      <c r="K343" s="146"/>
      <c r="L343" s="146"/>
    </row>
    <row r="344" spans="9:12" x14ac:dyDescent="0.25">
      <c r="I344" s="146"/>
      <c r="J344" s="146"/>
      <c r="K344" s="146"/>
      <c r="L344" s="146"/>
    </row>
    <row r="345" spans="9:12" x14ac:dyDescent="0.25">
      <c r="I345" s="146"/>
      <c r="J345" s="146"/>
      <c r="K345" s="146"/>
      <c r="L345" s="146"/>
    </row>
    <row r="346" spans="9:12" x14ac:dyDescent="0.25">
      <c r="I346" s="146"/>
      <c r="J346" s="146"/>
      <c r="K346" s="146"/>
      <c r="L346" s="146"/>
    </row>
    <row r="347" spans="9:12" x14ac:dyDescent="0.25">
      <c r="I347" s="146"/>
      <c r="J347" s="146"/>
      <c r="K347" s="146"/>
      <c r="L347" s="146"/>
    </row>
    <row r="348" spans="9:12" x14ac:dyDescent="0.25">
      <c r="I348" s="146"/>
      <c r="J348" s="146"/>
      <c r="K348" s="146"/>
      <c r="L348" s="146"/>
    </row>
    <row r="349" spans="9:12" x14ac:dyDescent="0.25">
      <c r="I349" s="146"/>
      <c r="J349" s="146"/>
      <c r="K349" s="146"/>
      <c r="L349" s="146"/>
    </row>
    <row r="350" spans="9:12" x14ac:dyDescent="0.25">
      <c r="I350" s="146"/>
      <c r="J350" s="146"/>
      <c r="K350" s="146"/>
      <c r="L350" s="146"/>
    </row>
    <row r="351" spans="9:12" x14ac:dyDescent="0.25">
      <c r="I351" s="146"/>
      <c r="J351" s="146"/>
      <c r="K351" s="146"/>
      <c r="L351" s="146"/>
    </row>
    <row r="352" spans="9:12" x14ac:dyDescent="0.25">
      <c r="I352" s="146"/>
      <c r="J352" s="146"/>
      <c r="K352" s="146"/>
      <c r="L352" s="146"/>
    </row>
    <row r="353" spans="9:12" x14ac:dyDescent="0.25">
      <c r="I353" s="146"/>
      <c r="J353" s="146"/>
      <c r="K353" s="146"/>
      <c r="L353" s="146"/>
    </row>
    <row r="354" spans="9:12" x14ac:dyDescent="0.25">
      <c r="I354" s="146"/>
      <c r="J354" s="146"/>
      <c r="K354" s="146"/>
      <c r="L354" s="146"/>
    </row>
    <row r="355" spans="9:12" x14ac:dyDescent="0.25">
      <c r="I355" s="146"/>
      <c r="J355" s="146"/>
      <c r="K355" s="146"/>
      <c r="L355" s="146"/>
    </row>
    <row r="356" spans="9:12" x14ac:dyDescent="0.25">
      <c r="I356" s="146"/>
      <c r="J356" s="146"/>
      <c r="K356" s="146"/>
      <c r="L356" s="146"/>
    </row>
    <row r="357" spans="9:12" x14ac:dyDescent="0.25">
      <c r="I357" s="146"/>
      <c r="J357" s="146"/>
      <c r="K357" s="146"/>
      <c r="L357" s="146"/>
    </row>
    <row r="358" spans="9:12" x14ac:dyDescent="0.25">
      <c r="I358" s="146"/>
      <c r="J358" s="146"/>
      <c r="K358" s="146"/>
      <c r="L358" s="146"/>
    </row>
    <row r="359" spans="9:12" x14ac:dyDescent="0.25">
      <c r="I359" s="146"/>
      <c r="J359" s="146"/>
      <c r="K359" s="146"/>
      <c r="L359" s="146"/>
    </row>
    <row r="360" spans="9:12" x14ac:dyDescent="0.25">
      <c r="I360" s="146"/>
      <c r="J360" s="146"/>
      <c r="K360" s="146"/>
      <c r="L360" s="146"/>
    </row>
    <row r="361" spans="9:12" x14ac:dyDescent="0.25">
      <c r="I361" s="146"/>
      <c r="J361" s="146"/>
      <c r="K361" s="146"/>
      <c r="L361" s="146"/>
    </row>
    <row r="362" spans="9:12" x14ac:dyDescent="0.25">
      <c r="I362" s="146"/>
      <c r="J362" s="146"/>
      <c r="K362" s="146"/>
      <c r="L362" s="146"/>
    </row>
    <row r="363" spans="9:12" x14ac:dyDescent="0.25">
      <c r="I363" s="146"/>
      <c r="J363" s="146"/>
      <c r="K363" s="146"/>
      <c r="L363" s="146"/>
    </row>
    <row r="364" spans="9:12" x14ac:dyDescent="0.25">
      <c r="I364" s="146"/>
      <c r="J364" s="146"/>
      <c r="K364" s="146"/>
      <c r="L364" s="146"/>
    </row>
    <row r="365" spans="9:12" x14ac:dyDescent="0.25">
      <c r="I365" s="146"/>
      <c r="J365" s="146"/>
      <c r="K365" s="146"/>
      <c r="L365" s="146"/>
    </row>
    <row r="366" spans="9:12" x14ac:dyDescent="0.25">
      <c r="I366" s="146"/>
      <c r="J366" s="146"/>
      <c r="K366" s="146"/>
      <c r="L366" s="146"/>
    </row>
    <row r="367" spans="9:12" x14ac:dyDescent="0.25">
      <c r="I367" s="146"/>
      <c r="J367" s="146"/>
      <c r="K367" s="146"/>
      <c r="L367" s="146"/>
    </row>
    <row r="368" spans="9:12" x14ac:dyDescent="0.25">
      <c r="I368" s="146"/>
      <c r="J368" s="146"/>
      <c r="K368" s="146"/>
      <c r="L368" s="146"/>
    </row>
    <row r="369" spans="9:12" x14ac:dyDescent="0.25">
      <c r="I369" s="146"/>
      <c r="J369" s="146"/>
      <c r="K369" s="146"/>
      <c r="L369" s="146"/>
    </row>
    <row r="370" spans="9:12" x14ac:dyDescent="0.25">
      <c r="I370" s="146"/>
      <c r="J370" s="146"/>
      <c r="K370" s="146"/>
      <c r="L370" s="146"/>
    </row>
    <row r="371" spans="9:12" x14ac:dyDescent="0.25">
      <c r="I371" s="146"/>
      <c r="J371" s="146"/>
      <c r="K371" s="146"/>
      <c r="L371" s="146"/>
    </row>
    <row r="372" spans="9:12" x14ac:dyDescent="0.25">
      <c r="I372" s="146"/>
      <c r="J372" s="146"/>
      <c r="K372" s="146"/>
      <c r="L372" s="146"/>
    </row>
    <row r="373" spans="9:12" x14ac:dyDescent="0.25">
      <c r="I373" s="146"/>
      <c r="J373" s="146"/>
      <c r="K373" s="146"/>
      <c r="L373" s="146"/>
    </row>
    <row r="374" spans="9:12" x14ac:dyDescent="0.25">
      <c r="I374" s="146"/>
      <c r="J374" s="146"/>
      <c r="K374" s="146"/>
      <c r="L374" s="146"/>
    </row>
    <row r="375" spans="9:12" x14ac:dyDescent="0.25">
      <c r="I375" s="146"/>
      <c r="J375" s="146"/>
      <c r="K375" s="146"/>
      <c r="L375" s="146"/>
    </row>
    <row r="376" spans="9:12" x14ac:dyDescent="0.25">
      <c r="I376" s="146"/>
      <c r="J376" s="146"/>
      <c r="K376" s="146"/>
      <c r="L376" s="146"/>
    </row>
    <row r="377" spans="9:12" x14ac:dyDescent="0.25">
      <c r="I377" s="146"/>
      <c r="J377" s="146"/>
      <c r="K377" s="146"/>
      <c r="L377" s="146"/>
    </row>
    <row r="378" spans="9:12" x14ac:dyDescent="0.25">
      <c r="I378" s="146"/>
      <c r="J378" s="146"/>
      <c r="K378" s="146"/>
      <c r="L378" s="146"/>
    </row>
    <row r="379" spans="9:12" x14ac:dyDescent="0.25">
      <c r="I379" s="146"/>
      <c r="J379" s="146"/>
      <c r="K379" s="146"/>
      <c r="L379" s="146"/>
    </row>
    <row r="380" spans="9:12" x14ac:dyDescent="0.25">
      <c r="I380" s="146"/>
      <c r="J380" s="146"/>
      <c r="K380" s="146"/>
      <c r="L380" s="146"/>
    </row>
    <row r="381" spans="9:12" x14ac:dyDescent="0.25">
      <c r="I381" s="146"/>
      <c r="J381" s="146"/>
      <c r="K381" s="146"/>
      <c r="L381" s="146"/>
    </row>
    <row r="382" spans="9:12" x14ac:dyDescent="0.25">
      <c r="I382" s="146"/>
      <c r="J382" s="146"/>
      <c r="K382" s="146"/>
      <c r="L382" s="146"/>
    </row>
    <row r="383" spans="9:12" x14ac:dyDescent="0.25">
      <c r="I383" s="146"/>
      <c r="J383" s="146"/>
      <c r="K383" s="146"/>
      <c r="L383" s="146"/>
    </row>
    <row r="384" spans="9:12" x14ac:dyDescent="0.25">
      <c r="I384" s="146"/>
      <c r="J384" s="146"/>
      <c r="K384" s="146"/>
      <c r="L384" s="146"/>
    </row>
    <row r="385" spans="9:12" x14ac:dyDescent="0.25">
      <c r="I385" s="146"/>
      <c r="J385" s="146"/>
      <c r="K385" s="146"/>
      <c r="L385" s="146"/>
    </row>
    <row r="386" spans="9:12" x14ac:dyDescent="0.25">
      <c r="I386" s="146"/>
      <c r="J386" s="146"/>
      <c r="K386" s="146"/>
      <c r="L386" s="146"/>
    </row>
    <row r="387" spans="9:12" x14ac:dyDescent="0.25">
      <c r="I387" s="146"/>
      <c r="J387" s="146"/>
      <c r="K387" s="146"/>
      <c r="L387" s="146"/>
    </row>
    <row r="388" spans="9:12" x14ac:dyDescent="0.25">
      <c r="I388" s="146"/>
      <c r="J388" s="146"/>
      <c r="K388" s="146"/>
      <c r="L388" s="146"/>
    </row>
    <row r="389" spans="9:12" x14ac:dyDescent="0.25">
      <c r="I389" s="146"/>
      <c r="J389" s="146"/>
      <c r="K389" s="146"/>
      <c r="L389" s="146"/>
    </row>
    <row r="390" spans="9:12" x14ac:dyDescent="0.25">
      <c r="I390" s="146"/>
      <c r="J390" s="146"/>
      <c r="K390" s="146"/>
      <c r="L390" s="146"/>
    </row>
    <row r="391" spans="9:12" x14ac:dyDescent="0.25">
      <c r="I391" s="146"/>
      <c r="J391" s="146"/>
      <c r="K391" s="146"/>
      <c r="L391" s="146"/>
    </row>
    <row r="392" spans="9:12" x14ac:dyDescent="0.25">
      <c r="I392" s="146"/>
      <c r="J392" s="146"/>
      <c r="K392" s="146"/>
      <c r="L392" s="146"/>
    </row>
    <row r="393" spans="9:12" x14ac:dyDescent="0.25">
      <c r="I393" s="146"/>
      <c r="J393" s="146"/>
      <c r="K393" s="146"/>
      <c r="L393" s="146"/>
    </row>
    <row r="394" spans="9:12" x14ac:dyDescent="0.25">
      <c r="I394" s="146"/>
      <c r="J394" s="146"/>
      <c r="K394" s="146"/>
      <c r="L394" s="146"/>
    </row>
    <row r="395" spans="9:12" x14ac:dyDescent="0.25">
      <c r="I395" s="146"/>
      <c r="J395" s="146"/>
      <c r="K395" s="146"/>
      <c r="L395" s="146"/>
    </row>
    <row r="396" spans="9:12" x14ac:dyDescent="0.25">
      <c r="I396" s="146"/>
      <c r="J396" s="146"/>
      <c r="K396" s="146"/>
      <c r="L396" s="146"/>
    </row>
    <row r="397" spans="9:12" x14ac:dyDescent="0.25">
      <c r="I397" s="146"/>
      <c r="J397" s="146"/>
      <c r="K397" s="146"/>
      <c r="L397" s="146"/>
    </row>
    <row r="398" spans="9:12" x14ac:dyDescent="0.25">
      <c r="I398" s="146"/>
      <c r="J398" s="146"/>
      <c r="K398" s="146"/>
      <c r="L398" s="146"/>
    </row>
    <row r="399" spans="9:12" x14ac:dyDescent="0.25">
      <c r="I399" s="146"/>
      <c r="J399" s="146"/>
      <c r="K399" s="146"/>
      <c r="L399" s="146"/>
    </row>
    <row r="400" spans="9:12" x14ac:dyDescent="0.25">
      <c r="I400" s="146"/>
      <c r="J400" s="146"/>
      <c r="K400" s="146"/>
      <c r="L400" s="146"/>
    </row>
    <row r="401" spans="9:12" x14ac:dyDescent="0.25">
      <c r="I401" s="146"/>
      <c r="J401" s="146"/>
      <c r="K401" s="146"/>
      <c r="L401" s="146"/>
    </row>
    <row r="402" spans="9:12" x14ac:dyDescent="0.25">
      <c r="I402" s="146"/>
      <c r="J402" s="146"/>
      <c r="K402" s="146"/>
      <c r="L402" s="146"/>
    </row>
    <row r="403" spans="9:12" x14ac:dyDescent="0.25">
      <c r="I403" s="146"/>
      <c r="J403" s="146"/>
      <c r="K403" s="146"/>
      <c r="L403" s="146"/>
    </row>
    <row r="404" spans="9:12" x14ac:dyDescent="0.25">
      <c r="I404" s="146"/>
      <c r="J404" s="146"/>
      <c r="K404" s="146"/>
      <c r="L404" s="146"/>
    </row>
    <row r="405" spans="9:12" x14ac:dyDescent="0.25">
      <c r="I405" s="146"/>
      <c r="J405" s="146"/>
      <c r="K405" s="146"/>
      <c r="L405" s="146"/>
    </row>
    <row r="406" spans="9:12" x14ac:dyDescent="0.25">
      <c r="I406" s="146"/>
      <c r="J406" s="146"/>
      <c r="K406" s="146"/>
      <c r="L406" s="146"/>
    </row>
    <row r="407" spans="9:12" x14ac:dyDescent="0.25">
      <c r="I407" s="146"/>
      <c r="J407" s="146"/>
      <c r="K407" s="146"/>
      <c r="L407" s="146"/>
    </row>
    <row r="408" spans="9:12" x14ac:dyDescent="0.25">
      <c r="I408" s="146"/>
      <c r="J408" s="146"/>
      <c r="K408" s="146"/>
      <c r="L408" s="146"/>
    </row>
    <row r="409" spans="9:12" x14ac:dyDescent="0.25">
      <c r="I409" s="146"/>
      <c r="J409" s="146"/>
      <c r="K409" s="146"/>
      <c r="L409" s="146"/>
    </row>
    <row r="410" spans="9:12" x14ac:dyDescent="0.25">
      <c r="I410" s="146"/>
      <c r="J410" s="146"/>
      <c r="K410" s="146"/>
      <c r="L410" s="146"/>
    </row>
    <row r="411" spans="9:12" x14ac:dyDescent="0.25">
      <c r="I411" s="146"/>
      <c r="J411" s="146"/>
      <c r="K411" s="146"/>
      <c r="L411" s="146"/>
    </row>
    <row r="412" spans="9:12" x14ac:dyDescent="0.25">
      <c r="I412" s="146"/>
      <c r="J412" s="146"/>
      <c r="K412" s="146"/>
      <c r="L412" s="146"/>
    </row>
    <row r="413" spans="9:12" x14ac:dyDescent="0.25">
      <c r="I413" s="146"/>
      <c r="J413" s="146"/>
      <c r="K413" s="146"/>
      <c r="L413" s="146"/>
    </row>
    <row r="414" spans="9:12" x14ac:dyDescent="0.25">
      <c r="I414" s="146"/>
      <c r="J414" s="146"/>
      <c r="K414" s="146"/>
      <c r="L414" s="146"/>
    </row>
    <row r="415" spans="9:12" x14ac:dyDescent="0.25">
      <c r="I415" s="146"/>
      <c r="J415" s="146"/>
      <c r="K415" s="146"/>
      <c r="L415" s="146"/>
    </row>
    <row r="416" spans="9:12" x14ac:dyDescent="0.25">
      <c r="I416" s="146"/>
      <c r="J416" s="146"/>
      <c r="K416" s="146"/>
      <c r="L416" s="146"/>
    </row>
    <row r="417" spans="9:12" x14ac:dyDescent="0.25">
      <c r="I417" s="146"/>
      <c r="J417" s="146"/>
      <c r="K417" s="146"/>
      <c r="L417" s="146"/>
    </row>
    <row r="418" spans="9:12" x14ac:dyDescent="0.25">
      <c r="I418" s="146"/>
      <c r="J418" s="146"/>
      <c r="K418" s="146"/>
      <c r="L418" s="146"/>
    </row>
    <row r="419" spans="9:12" x14ac:dyDescent="0.25">
      <c r="I419" s="146"/>
      <c r="J419" s="146"/>
      <c r="K419" s="146"/>
      <c r="L419" s="146"/>
    </row>
    <row r="420" spans="9:12" x14ac:dyDescent="0.25">
      <c r="I420" s="146"/>
      <c r="J420" s="146"/>
      <c r="K420" s="146"/>
      <c r="L420" s="146"/>
    </row>
    <row r="421" spans="9:12" x14ac:dyDescent="0.25">
      <c r="I421" s="146"/>
      <c r="J421" s="146"/>
      <c r="K421" s="146"/>
      <c r="L421" s="146"/>
    </row>
    <row r="422" spans="9:12" x14ac:dyDescent="0.25">
      <c r="I422" s="146"/>
      <c r="J422" s="146"/>
      <c r="K422" s="146"/>
      <c r="L422" s="146"/>
    </row>
    <row r="423" spans="9:12" x14ac:dyDescent="0.25">
      <c r="I423" s="146"/>
      <c r="J423" s="146"/>
      <c r="K423" s="146"/>
      <c r="L423" s="146"/>
    </row>
    <row r="424" spans="9:12" x14ac:dyDescent="0.25">
      <c r="I424" s="146"/>
      <c r="J424" s="146"/>
      <c r="K424" s="146"/>
      <c r="L424" s="146"/>
    </row>
    <row r="425" spans="9:12" x14ac:dyDescent="0.25">
      <c r="I425" s="146"/>
      <c r="J425" s="146"/>
      <c r="K425" s="146"/>
      <c r="L425" s="146"/>
    </row>
    <row r="426" spans="9:12" x14ac:dyDescent="0.25">
      <c r="I426" s="146"/>
      <c r="J426" s="146"/>
      <c r="K426" s="146"/>
      <c r="L426" s="146"/>
    </row>
    <row r="427" spans="9:12" x14ac:dyDescent="0.25">
      <c r="I427" s="146"/>
      <c r="J427" s="146"/>
      <c r="K427" s="146"/>
      <c r="L427" s="146"/>
    </row>
    <row r="428" spans="9:12" x14ac:dyDescent="0.25">
      <c r="I428" s="146"/>
      <c r="J428" s="146"/>
      <c r="K428" s="146"/>
      <c r="L428" s="146"/>
    </row>
    <row r="429" spans="9:12" x14ac:dyDescent="0.25">
      <c r="I429" s="146"/>
      <c r="J429" s="146"/>
      <c r="K429" s="146"/>
      <c r="L429" s="146"/>
    </row>
    <row r="430" spans="9:12" x14ac:dyDescent="0.25">
      <c r="I430" s="146"/>
      <c r="J430" s="146"/>
      <c r="K430" s="146"/>
      <c r="L430" s="146"/>
    </row>
    <row r="431" spans="9:12" x14ac:dyDescent="0.25">
      <c r="I431" s="146"/>
      <c r="J431" s="146"/>
      <c r="K431" s="146"/>
      <c r="L431" s="146"/>
    </row>
    <row r="432" spans="9:12" x14ac:dyDescent="0.25">
      <c r="I432" s="146"/>
      <c r="J432" s="146"/>
      <c r="K432" s="146"/>
      <c r="L432" s="146"/>
    </row>
    <row r="433" spans="9:12" x14ac:dyDescent="0.25">
      <c r="I433" s="146"/>
      <c r="J433" s="146"/>
      <c r="K433" s="146"/>
      <c r="L433" s="146"/>
    </row>
    <row r="434" spans="9:12" x14ac:dyDescent="0.25">
      <c r="I434" s="146"/>
      <c r="J434" s="146"/>
      <c r="K434" s="146"/>
      <c r="L434" s="146"/>
    </row>
    <row r="435" spans="9:12" x14ac:dyDescent="0.25">
      <c r="I435" s="146"/>
      <c r="J435" s="146"/>
      <c r="K435" s="146"/>
      <c r="L435" s="146"/>
    </row>
    <row r="436" spans="9:12" x14ac:dyDescent="0.25">
      <c r="I436" s="146"/>
      <c r="J436" s="146"/>
      <c r="K436" s="146"/>
      <c r="L436" s="146"/>
    </row>
    <row r="437" spans="9:12" x14ac:dyDescent="0.25">
      <c r="I437" s="146"/>
      <c r="J437" s="146"/>
      <c r="K437" s="146"/>
      <c r="L437" s="146"/>
    </row>
    <row r="438" spans="9:12" x14ac:dyDescent="0.25">
      <c r="I438" s="146"/>
      <c r="J438" s="146"/>
      <c r="K438" s="146"/>
      <c r="L438" s="146"/>
    </row>
    <row r="439" spans="9:12" x14ac:dyDescent="0.25">
      <c r="I439" s="146"/>
      <c r="J439" s="146"/>
      <c r="K439" s="146"/>
      <c r="L439" s="146"/>
    </row>
    <row r="440" spans="9:12" x14ac:dyDescent="0.25">
      <c r="I440" s="146"/>
      <c r="J440" s="146"/>
      <c r="K440" s="146"/>
      <c r="L440" s="146"/>
    </row>
    <row r="441" spans="9:12" x14ac:dyDescent="0.25">
      <c r="I441" s="146"/>
      <c r="J441" s="146"/>
      <c r="K441" s="146"/>
      <c r="L441" s="146"/>
    </row>
    <row r="442" spans="9:12" x14ac:dyDescent="0.25">
      <c r="I442" s="146"/>
      <c r="J442" s="146"/>
      <c r="K442" s="146"/>
      <c r="L442" s="146"/>
    </row>
    <row r="443" spans="9:12" x14ac:dyDescent="0.25">
      <c r="I443" s="146"/>
      <c r="J443" s="146"/>
      <c r="K443" s="146"/>
      <c r="L443" s="146"/>
    </row>
    <row r="444" spans="9:12" x14ac:dyDescent="0.25">
      <c r="I444" s="146"/>
      <c r="J444" s="146"/>
      <c r="K444" s="146"/>
      <c r="L444" s="146"/>
    </row>
    <row r="445" spans="9:12" x14ac:dyDescent="0.25">
      <c r="I445" s="146"/>
      <c r="J445" s="146"/>
      <c r="K445" s="146"/>
      <c r="L445" s="146"/>
    </row>
    <row r="446" spans="9:12" x14ac:dyDescent="0.25">
      <c r="I446" s="146"/>
      <c r="J446" s="146"/>
      <c r="K446" s="146"/>
      <c r="L446" s="146"/>
    </row>
    <row r="447" spans="9:12" x14ac:dyDescent="0.25">
      <c r="I447" s="146"/>
      <c r="J447" s="146"/>
      <c r="K447" s="146"/>
      <c r="L447" s="146"/>
    </row>
    <row r="448" spans="9:12" x14ac:dyDescent="0.25">
      <c r="I448" s="146"/>
      <c r="J448" s="146"/>
      <c r="K448" s="146"/>
      <c r="L448" s="146"/>
    </row>
    <row r="449" spans="9:12" x14ac:dyDescent="0.25">
      <c r="I449" s="146"/>
      <c r="J449" s="146"/>
      <c r="K449" s="146"/>
      <c r="L449" s="146"/>
    </row>
    <row r="450" spans="9:12" x14ac:dyDescent="0.25">
      <c r="I450" s="146"/>
      <c r="J450" s="146"/>
      <c r="K450" s="146"/>
      <c r="L450" s="146"/>
    </row>
    <row r="451" spans="9:12" x14ac:dyDescent="0.25">
      <c r="I451" s="146"/>
      <c r="J451" s="146"/>
      <c r="K451" s="146"/>
      <c r="L451" s="146"/>
    </row>
    <row r="452" spans="9:12" x14ac:dyDescent="0.25">
      <c r="I452" s="146"/>
      <c r="J452" s="146"/>
      <c r="K452" s="146"/>
      <c r="L452" s="146"/>
    </row>
    <row r="453" spans="9:12" x14ac:dyDescent="0.25">
      <c r="I453" s="146"/>
      <c r="J453" s="146"/>
      <c r="K453" s="146"/>
      <c r="L453" s="146"/>
    </row>
    <row r="454" spans="9:12" x14ac:dyDescent="0.25">
      <c r="I454" s="146"/>
      <c r="J454" s="146"/>
      <c r="K454" s="146"/>
      <c r="L454" s="146"/>
    </row>
    <row r="455" spans="9:12" x14ac:dyDescent="0.25">
      <c r="I455" s="146"/>
      <c r="J455" s="146"/>
      <c r="K455" s="146"/>
      <c r="L455" s="146"/>
    </row>
    <row r="456" spans="9:12" x14ac:dyDescent="0.25">
      <c r="I456" s="146"/>
      <c r="J456" s="146"/>
      <c r="K456" s="146"/>
      <c r="L456" s="146"/>
    </row>
    <row r="457" spans="9:12" x14ac:dyDescent="0.25">
      <c r="I457" s="146"/>
      <c r="J457" s="146"/>
      <c r="K457" s="146"/>
      <c r="L457" s="146"/>
    </row>
    <row r="458" spans="9:12" x14ac:dyDescent="0.25">
      <c r="I458" s="146"/>
      <c r="J458" s="146"/>
      <c r="K458" s="146"/>
      <c r="L458" s="146"/>
    </row>
    <row r="459" spans="9:12" x14ac:dyDescent="0.25">
      <c r="I459" s="146"/>
      <c r="J459" s="146"/>
      <c r="K459" s="146"/>
      <c r="L459" s="146"/>
    </row>
    <row r="460" spans="9:12" x14ac:dyDescent="0.25">
      <c r="I460" s="146"/>
      <c r="J460" s="146"/>
      <c r="K460" s="146"/>
      <c r="L460" s="146"/>
    </row>
    <row r="461" spans="9:12" x14ac:dyDescent="0.25">
      <c r="I461" s="146"/>
      <c r="J461" s="146"/>
      <c r="K461" s="146"/>
      <c r="L461" s="146"/>
    </row>
    <row r="462" spans="9:12" x14ac:dyDescent="0.25">
      <c r="I462" s="146"/>
      <c r="J462" s="146"/>
      <c r="K462" s="146"/>
      <c r="L462" s="146"/>
    </row>
    <row r="463" spans="9:12" x14ac:dyDescent="0.25">
      <c r="I463" s="146"/>
      <c r="J463" s="146"/>
      <c r="K463" s="146"/>
      <c r="L463" s="146"/>
    </row>
    <row r="464" spans="9:12" x14ac:dyDescent="0.25">
      <c r="I464" s="146"/>
      <c r="J464" s="146"/>
      <c r="K464" s="146"/>
      <c r="L464" s="146"/>
    </row>
    <row r="465" spans="9:12" x14ac:dyDescent="0.25">
      <c r="I465" s="146"/>
      <c r="J465" s="146"/>
      <c r="K465" s="146"/>
      <c r="L465" s="146"/>
    </row>
    <row r="466" spans="9:12" x14ac:dyDescent="0.25">
      <c r="I466" s="146"/>
      <c r="J466" s="146"/>
      <c r="K466" s="146"/>
      <c r="L466" s="146"/>
    </row>
    <row r="467" spans="9:12" x14ac:dyDescent="0.25">
      <c r="I467" s="146"/>
      <c r="J467" s="146"/>
      <c r="K467" s="146"/>
      <c r="L467" s="146"/>
    </row>
    <row r="468" spans="9:12" x14ac:dyDescent="0.25">
      <c r="I468" s="146"/>
      <c r="J468" s="146"/>
      <c r="K468" s="146"/>
      <c r="L468" s="146"/>
    </row>
    <row r="469" spans="9:12" x14ac:dyDescent="0.25">
      <c r="I469" s="146"/>
      <c r="J469" s="146"/>
      <c r="K469" s="146"/>
      <c r="L469" s="146"/>
    </row>
    <row r="470" spans="9:12" x14ac:dyDescent="0.25">
      <c r="I470" s="146"/>
      <c r="J470" s="146"/>
      <c r="K470" s="146"/>
      <c r="L470" s="146"/>
    </row>
    <row r="471" spans="9:12" x14ac:dyDescent="0.25">
      <c r="I471" s="146"/>
      <c r="J471" s="146"/>
      <c r="K471" s="146"/>
      <c r="L471" s="146"/>
    </row>
    <row r="472" spans="9:12" x14ac:dyDescent="0.25">
      <c r="I472" s="146"/>
      <c r="J472" s="146"/>
      <c r="K472" s="146"/>
      <c r="L472" s="146"/>
    </row>
    <row r="473" spans="9:12" x14ac:dyDescent="0.25">
      <c r="I473" s="146"/>
      <c r="J473" s="146"/>
      <c r="K473" s="146"/>
      <c r="L473" s="146"/>
    </row>
    <row r="474" spans="9:12" x14ac:dyDescent="0.25">
      <c r="I474" s="146"/>
      <c r="J474" s="146"/>
      <c r="K474" s="146"/>
      <c r="L474" s="146"/>
    </row>
    <row r="475" spans="9:12" x14ac:dyDescent="0.25">
      <c r="I475" s="146"/>
      <c r="J475" s="146"/>
      <c r="K475" s="146"/>
      <c r="L475" s="146"/>
    </row>
    <row r="476" spans="9:12" x14ac:dyDescent="0.25">
      <c r="I476" s="146"/>
      <c r="J476" s="146"/>
      <c r="K476" s="146"/>
      <c r="L476" s="146"/>
    </row>
    <row r="477" spans="9:12" x14ac:dyDescent="0.25">
      <c r="I477" s="146"/>
      <c r="J477" s="146"/>
      <c r="K477" s="146"/>
      <c r="L477" s="146"/>
    </row>
    <row r="478" spans="9:12" x14ac:dyDescent="0.25">
      <c r="I478" s="146"/>
      <c r="J478" s="146"/>
      <c r="K478" s="146"/>
      <c r="L478" s="146"/>
    </row>
    <row r="479" spans="9:12" x14ac:dyDescent="0.25">
      <c r="I479" s="146"/>
      <c r="J479" s="146"/>
      <c r="K479" s="146"/>
      <c r="L479" s="146"/>
    </row>
    <row r="480" spans="9:12" x14ac:dyDescent="0.25">
      <c r="I480" s="146"/>
      <c r="J480" s="146"/>
      <c r="K480" s="146"/>
      <c r="L480" s="146"/>
    </row>
    <row r="481" spans="9:12" x14ac:dyDescent="0.25">
      <c r="I481" s="146"/>
      <c r="J481" s="146"/>
      <c r="K481" s="146"/>
      <c r="L481" s="146"/>
    </row>
    <row r="482" spans="9:12" x14ac:dyDescent="0.25">
      <c r="I482" s="146"/>
      <c r="J482" s="146"/>
      <c r="K482" s="146"/>
      <c r="L482" s="146"/>
    </row>
    <row r="483" spans="9:12" x14ac:dyDescent="0.25">
      <c r="I483" s="146"/>
      <c r="J483" s="146"/>
      <c r="K483" s="146"/>
      <c r="L483" s="146"/>
    </row>
    <row r="484" spans="9:12" x14ac:dyDescent="0.25">
      <c r="I484" s="146"/>
      <c r="J484" s="146"/>
      <c r="K484" s="146"/>
      <c r="L484" s="146"/>
    </row>
    <row r="485" spans="9:12" x14ac:dyDescent="0.25">
      <c r="I485" s="146"/>
      <c r="J485" s="146"/>
      <c r="K485" s="146"/>
      <c r="L485" s="146"/>
    </row>
    <row r="486" spans="9:12" x14ac:dyDescent="0.25">
      <c r="I486" s="146"/>
      <c r="J486" s="146"/>
      <c r="K486" s="146"/>
      <c r="L486" s="146"/>
    </row>
    <row r="487" spans="9:12" x14ac:dyDescent="0.25">
      <c r="I487" s="146"/>
      <c r="J487" s="146"/>
      <c r="K487" s="146"/>
      <c r="L487" s="146"/>
    </row>
    <row r="488" spans="9:12" x14ac:dyDescent="0.25">
      <c r="I488" s="146"/>
      <c r="J488" s="146"/>
      <c r="K488" s="146"/>
      <c r="L488" s="146"/>
    </row>
    <row r="489" spans="9:12" x14ac:dyDescent="0.25">
      <c r="I489" s="146"/>
      <c r="J489" s="146"/>
      <c r="K489" s="146"/>
      <c r="L489" s="146"/>
    </row>
    <row r="490" spans="9:12" x14ac:dyDescent="0.25">
      <c r="I490" s="146"/>
      <c r="J490" s="146"/>
      <c r="K490" s="146"/>
      <c r="L490" s="146"/>
    </row>
    <row r="491" spans="9:12" x14ac:dyDescent="0.25">
      <c r="I491" s="146"/>
      <c r="J491" s="146"/>
      <c r="K491" s="146"/>
      <c r="L491" s="146"/>
    </row>
    <row r="492" spans="9:12" x14ac:dyDescent="0.25">
      <c r="I492" s="146"/>
      <c r="J492" s="146"/>
      <c r="K492" s="146"/>
      <c r="L492" s="146"/>
    </row>
    <row r="493" spans="9:12" x14ac:dyDescent="0.25">
      <c r="I493" s="146"/>
      <c r="J493" s="146"/>
      <c r="K493" s="146"/>
      <c r="L493" s="146"/>
    </row>
    <row r="494" spans="9:12" x14ac:dyDescent="0.25">
      <c r="I494" s="146"/>
      <c r="J494" s="146"/>
      <c r="K494" s="146"/>
      <c r="L494" s="146"/>
    </row>
    <row r="495" spans="9:12" x14ac:dyDescent="0.25">
      <c r="I495" s="146"/>
      <c r="J495" s="146"/>
      <c r="K495" s="146"/>
      <c r="L495" s="146"/>
    </row>
    <row r="496" spans="9:12" x14ac:dyDescent="0.25">
      <c r="I496" s="146"/>
      <c r="J496" s="146"/>
      <c r="K496" s="146"/>
      <c r="L496" s="146"/>
    </row>
    <row r="497" spans="9:12" x14ac:dyDescent="0.25">
      <c r="I497" s="146"/>
      <c r="J497" s="146"/>
      <c r="K497" s="146"/>
      <c r="L497" s="146"/>
    </row>
    <row r="498" spans="9:12" x14ac:dyDescent="0.25">
      <c r="I498" s="146"/>
      <c r="J498" s="146"/>
      <c r="K498" s="146"/>
      <c r="L498" s="146"/>
    </row>
    <row r="499" spans="9:12" x14ac:dyDescent="0.25">
      <c r="I499" s="146"/>
      <c r="J499" s="146"/>
      <c r="K499" s="146"/>
      <c r="L499" s="146"/>
    </row>
    <row r="500" spans="9:12" x14ac:dyDescent="0.25">
      <c r="I500" s="146"/>
      <c r="J500" s="146"/>
      <c r="K500" s="146"/>
      <c r="L500" s="146"/>
    </row>
    <row r="501" spans="9:12" x14ac:dyDescent="0.25">
      <c r="I501" s="146"/>
      <c r="J501" s="146"/>
      <c r="K501" s="146"/>
      <c r="L501" s="146"/>
    </row>
    <row r="502" spans="9:12" x14ac:dyDescent="0.25">
      <c r="I502" s="146"/>
      <c r="J502" s="146"/>
      <c r="K502" s="146"/>
      <c r="L502" s="146"/>
    </row>
    <row r="503" spans="9:12" x14ac:dyDescent="0.25">
      <c r="I503" s="146"/>
      <c r="J503" s="146"/>
      <c r="K503" s="146"/>
      <c r="L503" s="146"/>
    </row>
    <row r="504" spans="9:12" x14ac:dyDescent="0.25">
      <c r="I504" s="146"/>
      <c r="J504" s="146"/>
      <c r="K504" s="146"/>
      <c r="L504" s="146"/>
    </row>
    <row r="505" spans="9:12" x14ac:dyDescent="0.25">
      <c r="I505" s="146"/>
      <c r="J505" s="146"/>
      <c r="K505" s="146"/>
      <c r="L505" s="146"/>
    </row>
    <row r="506" spans="9:12" x14ac:dyDescent="0.25">
      <c r="I506" s="146"/>
      <c r="J506" s="146"/>
      <c r="K506" s="146"/>
      <c r="L506" s="146"/>
    </row>
    <row r="507" spans="9:12" x14ac:dyDescent="0.25">
      <c r="I507" s="146"/>
      <c r="J507" s="146"/>
      <c r="K507" s="146"/>
      <c r="L507" s="146"/>
    </row>
    <row r="508" spans="9:12" x14ac:dyDescent="0.25">
      <c r="I508" s="146"/>
      <c r="J508" s="146"/>
      <c r="K508" s="146"/>
      <c r="L508" s="146"/>
    </row>
    <row r="509" spans="9:12" x14ac:dyDescent="0.25">
      <c r="I509" s="146"/>
      <c r="J509" s="146"/>
      <c r="K509" s="146"/>
      <c r="L509" s="146"/>
    </row>
    <row r="510" spans="9:12" x14ac:dyDescent="0.25">
      <c r="I510" s="146"/>
      <c r="J510" s="146"/>
      <c r="K510" s="146"/>
      <c r="L510" s="146"/>
    </row>
    <row r="511" spans="9:12" x14ac:dyDescent="0.25">
      <c r="I511" s="146"/>
      <c r="J511" s="146"/>
      <c r="K511" s="146"/>
      <c r="L511" s="146"/>
    </row>
    <row r="512" spans="9:12" x14ac:dyDescent="0.25">
      <c r="I512" s="146"/>
      <c r="J512" s="146"/>
      <c r="K512" s="146"/>
      <c r="L512" s="146"/>
    </row>
    <row r="513" spans="9:12" x14ac:dyDescent="0.25">
      <c r="I513" s="146"/>
      <c r="J513" s="146"/>
      <c r="K513" s="146"/>
      <c r="L513" s="146"/>
    </row>
    <row r="514" spans="9:12" x14ac:dyDescent="0.25">
      <c r="I514" s="146"/>
      <c r="J514" s="146"/>
      <c r="K514" s="146"/>
      <c r="L514" s="146"/>
    </row>
    <row r="515" spans="9:12" x14ac:dyDescent="0.25">
      <c r="I515" s="146"/>
      <c r="J515" s="146"/>
      <c r="K515" s="146"/>
      <c r="L515" s="146"/>
    </row>
    <row r="516" spans="9:12" x14ac:dyDescent="0.25">
      <c r="I516" s="146"/>
      <c r="J516" s="146"/>
      <c r="K516" s="146"/>
      <c r="L516" s="146"/>
    </row>
    <row r="517" spans="9:12" x14ac:dyDescent="0.25">
      <c r="I517" s="146"/>
      <c r="J517" s="146"/>
      <c r="K517" s="146"/>
      <c r="L517" s="146"/>
    </row>
    <row r="518" spans="9:12" x14ac:dyDescent="0.25">
      <c r="I518" s="146"/>
      <c r="J518" s="146"/>
      <c r="K518" s="146"/>
      <c r="L518" s="146"/>
    </row>
    <row r="519" spans="9:12" x14ac:dyDescent="0.25">
      <c r="I519" s="146"/>
      <c r="J519" s="146"/>
      <c r="K519" s="146"/>
      <c r="L519" s="146"/>
    </row>
    <row r="520" spans="9:12" x14ac:dyDescent="0.25">
      <c r="I520" s="146"/>
      <c r="J520" s="146"/>
      <c r="K520" s="146"/>
      <c r="L520" s="146"/>
    </row>
    <row r="521" spans="9:12" x14ac:dyDescent="0.25">
      <c r="I521" s="146"/>
      <c r="J521" s="146"/>
      <c r="K521" s="146"/>
      <c r="L521" s="146"/>
    </row>
    <row r="522" spans="9:12" x14ac:dyDescent="0.25">
      <c r="I522" s="146"/>
      <c r="J522" s="146"/>
      <c r="K522" s="146"/>
      <c r="L522" s="146"/>
    </row>
    <row r="523" spans="9:12" x14ac:dyDescent="0.25">
      <c r="I523" s="146"/>
      <c r="J523" s="146"/>
      <c r="K523" s="146"/>
      <c r="L523" s="146"/>
    </row>
    <row r="524" spans="9:12" x14ac:dyDescent="0.25">
      <c r="I524" s="146"/>
      <c r="J524" s="146"/>
      <c r="K524" s="146"/>
      <c r="L524" s="146"/>
    </row>
    <row r="525" spans="9:12" x14ac:dyDescent="0.25">
      <c r="I525" s="146"/>
      <c r="J525" s="146"/>
      <c r="K525" s="146"/>
      <c r="L525" s="146"/>
    </row>
    <row r="526" spans="9:12" x14ac:dyDescent="0.25">
      <c r="I526" s="146"/>
      <c r="J526" s="146"/>
      <c r="K526" s="146"/>
      <c r="L526" s="146"/>
    </row>
    <row r="527" spans="9:12" x14ac:dyDescent="0.25">
      <c r="I527" s="146"/>
      <c r="J527" s="146"/>
      <c r="K527" s="146"/>
      <c r="L527" s="146"/>
    </row>
    <row r="528" spans="9:12" x14ac:dyDescent="0.25">
      <c r="I528" s="146"/>
      <c r="J528" s="146"/>
      <c r="K528" s="146"/>
      <c r="L528" s="146"/>
    </row>
    <row r="529" spans="9:12" x14ac:dyDescent="0.25">
      <c r="I529" s="146"/>
      <c r="J529" s="146"/>
      <c r="K529" s="146"/>
      <c r="L529" s="146"/>
    </row>
    <row r="530" spans="9:12" x14ac:dyDescent="0.25">
      <c r="I530" s="146"/>
      <c r="J530" s="146"/>
      <c r="K530" s="146"/>
      <c r="L530" s="146"/>
    </row>
    <row r="531" spans="9:12" x14ac:dyDescent="0.25">
      <c r="I531" s="146"/>
      <c r="J531" s="146"/>
      <c r="K531" s="146"/>
      <c r="L531" s="146"/>
    </row>
    <row r="532" spans="9:12" x14ac:dyDescent="0.25">
      <c r="I532" s="146"/>
      <c r="J532" s="146"/>
      <c r="K532" s="146"/>
      <c r="L532" s="146"/>
    </row>
    <row r="533" spans="9:12" x14ac:dyDescent="0.25">
      <c r="I533" s="146"/>
      <c r="J533" s="146"/>
      <c r="K533" s="146"/>
      <c r="L533" s="146"/>
    </row>
    <row r="534" spans="9:12" x14ac:dyDescent="0.25">
      <c r="I534" s="146"/>
      <c r="J534" s="146"/>
      <c r="K534" s="146"/>
      <c r="L534" s="146"/>
    </row>
    <row r="535" spans="9:12" x14ac:dyDescent="0.25">
      <c r="I535" s="146"/>
      <c r="J535" s="146"/>
      <c r="K535" s="146"/>
      <c r="L535" s="146"/>
    </row>
    <row r="536" spans="9:12" x14ac:dyDescent="0.25">
      <c r="I536" s="146"/>
      <c r="J536" s="146"/>
      <c r="K536" s="146"/>
      <c r="L536" s="146"/>
    </row>
    <row r="537" spans="9:12" x14ac:dyDescent="0.25">
      <c r="I537" s="146"/>
      <c r="J537" s="146"/>
      <c r="K537" s="146"/>
      <c r="L537" s="146"/>
    </row>
    <row r="538" spans="9:12" x14ac:dyDescent="0.25">
      <c r="I538" s="146"/>
      <c r="J538" s="146"/>
      <c r="K538" s="146"/>
      <c r="L538" s="146"/>
    </row>
    <row r="539" spans="9:12" x14ac:dyDescent="0.25">
      <c r="I539" s="146"/>
      <c r="J539" s="146"/>
      <c r="K539" s="146"/>
      <c r="L539" s="146"/>
    </row>
    <row r="540" spans="9:12" x14ac:dyDescent="0.25">
      <c r="I540" s="146"/>
      <c r="J540" s="146"/>
      <c r="K540" s="146"/>
      <c r="L540" s="146"/>
    </row>
    <row r="541" spans="9:12" x14ac:dyDescent="0.25">
      <c r="I541" s="146"/>
      <c r="J541" s="146"/>
      <c r="K541" s="146"/>
      <c r="L541" s="146"/>
    </row>
    <row r="542" spans="9:12" x14ac:dyDescent="0.25">
      <c r="I542" s="146"/>
      <c r="J542" s="146"/>
      <c r="K542" s="146"/>
      <c r="L542" s="146"/>
    </row>
    <row r="543" spans="9:12" x14ac:dyDescent="0.25">
      <c r="I543" s="146"/>
      <c r="J543" s="146"/>
      <c r="K543" s="146"/>
      <c r="L543" s="146"/>
    </row>
    <row r="544" spans="9:12" x14ac:dyDescent="0.25">
      <c r="I544" s="146"/>
      <c r="J544" s="146"/>
      <c r="K544" s="146"/>
      <c r="L544" s="146"/>
    </row>
    <row r="545" spans="9:12" x14ac:dyDescent="0.25">
      <c r="I545" s="146"/>
      <c r="J545" s="146"/>
      <c r="K545" s="146"/>
      <c r="L545" s="146"/>
    </row>
    <row r="546" spans="9:12" x14ac:dyDescent="0.25">
      <c r="I546" s="146"/>
      <c r="J546" s="146"/>
      <c r="K546" s="146"/>
      <c r="L546" s="146"/>
    </row>
    <row r="547" spans="9:12" x14ac:dyDescent="0.25">
      <c r="I547" s="146"/>
      <c r="J547" s="146"/>
      <c r="K547" s="146"/>
      <c r="L547" s="146"/>
    </row>
    <row r="548" spans="9:12" x14ac:dyDescent="0.25">
      <c r="I548" s="146"/>
      <c r="J548" s="146"/>
      <c r="K548" s="146"/>
      <c r="L548" s="146"/>
    </row>
    <row r="549" spans="9:12" x14ac:dyDescent="0.25">
      <c r="I549" s="146"/>
      <c r="J549" s="146"/>
      <c r="K549" s="146"/>
      <c r="L549" s="146"/>
    </row>
    <row r="550" spans="9:12" x14ac:dyDescent="0.25">
      <c r="I550" s="146"/>
      <c r="J550" s="146"/>
      <c r="K550" s="146"/>
      <c r="L550" s="146"/>
    </row>
    <row r="551" spans="9:12" x14ac:dyDescent="0.25">
      <c r="I551" s="146"/>
      <c r="J551" s="146"/>
      <c r="K551" s="146"/>
      <c r="L551" s="146"/>
    </row>
    <row r="552" spans="9:12" x14ac:dyDescent="0.25">
      <c r="I552" s="146"/>
      <c r="J552" s="146"/>
      <c r="K552" s="146"/>
      <c r="L552" s="146"/>
    </row>
    <row r="553" spans="9:12" x14ac:dyDescent="0.25">
      <c r="I553" s="146"/>
      <c r="J553" s="146"/>
      <c r="K553" s="146"/>
      <c r="L553" s="146"/>
    </row>
    <row r="554" spans="9:12" x14ac:dyDescent="0.25">
      <c r="I554" s="146"/>
      <c r="J554" s="146"/>
      <c r="K554" s="146"/>
      <c r="L554" s="146"/>
    </row>
    <row r="555" spans="9:12" x14ac:dyDescent="0.25">
      <c r="I555" s="146"/>
      <c r="J555" s="146"/>
      <c r="K555" s="146"/>
      <c r="L555" s="146"/>
    </row>
    <row r="556" spans="9:12" x14ac:dyDescent="0.25">
      <c r="I556" s="146"/>
      <c r="J556" s="146"/>
      <c r="K556" s="146"/>
      <c r="L556" s="146"/>
    </row>
    <row r="557" spans="9:12" x14ac:dyDescent="0.25">
      <c r="I557" s="146"/>
      <c r="J557" s="146"/>
      <c r="K557" s="146"/>
      <c r="L557" s="146"/>
    </row>
    <row r="558" spans="9:12" x14ac:dyDescent="0.25">
      <c r="I558" s="146"/>
      <c r="J558" s="146"/>
      <c r="K558" s="146"/>
      <c r="L558" s="146"/>
    </row>
    <row r="559" spans="9:12" x14ac:dyDescent="0.25">
      <c r="I559" s="146"/>
      <c r="J559" s="146"/>
      <c r="K559" s="146"/>
      <c r="L559" s="146"/>
    </row>
    <row r="560" spans="9:12" x14ac:dyDescent="0.25">
      <c r="I560" s="146"/>
      <c r="J560" s="146"/>
      <c r="K560" s="146"/>
      <c r="L560" s="146"/>
    </row>
    <row r="561" spans="9:12" x14ac:dyDescent="0.25">
      <c r="I561" s="146"/>
      <c r="J561" s="146"/>
      <c r="K561" s="146"/>
      <c r="L561" s="146"/>
    </row>
    <row r="562" spans="9:12" x14ac:dyDescent="0.25">
      <c r="I562" s="146"/>
      <c r="J562" s="146"/>
      <c r="K562" s="146"/>
      <c r="L562" s="146"/>
    </row>
    <row r="563" spans="9:12" x14ac:dyDescent="0.25">
      <c r="I563" s="146"/>
      <c r="J563" s="146"/>
      <c r="K563" s="146"/>
      <c r="L563" s="146"/>
    </row>
    <row r="564" spans="9:12" x14ac:dyDescent="0.25">
      <c r="I564" s="146"/>
      <c r="J564" s="146"/>
      <c r="K564" s="146"/>
      <c r="L564" s="146"/>
    </row>
    <row r="565" spans="9:12" x14ac:dyDescent="0.25">
      <c r="I565" s="146"/>
      <c r="J565" s="146"/>
      <c r="K565" s="146"/>
      <c r="L565" s="146"/>
    </row>
    <row r="566" spans="9:12" x14ac:dyDescent="0.25">
      <c r="I566" s="146"/>
      <c r="J566" s="146"/>
      <c r="K566" s="146"/>
      <c r="L566" s="146"/>
    </row>
    <row r="567" spans="9:12" x14ac:dyDescent="0.25">
      <c r="I567" s="146"/>
      <c r="J567" s="146"/>
      <c r="K567" s="146"/>
      <c r="L567" s="146"/>
    </row>
    <row r="568" spans="9:12" x14ac:dyDescent="0.25">
      <c r="I568" s="146"/>
      <c r="J568" s="146"/>
      <c r="K568" s="146"/>
      <c r="L568" s="146"/>
    </row>
    <row r="569" spans="9:12" x14ac:dyDescent="0.25">
      <c r="I569" s="146"/>
      <c r="J569" s="146"/>
      <c r="K569" s="146"/>
      <c r="L569" s="146"/>
    </row>
    <row r="570" spans="9:12" x14ac:dyDescent="0.25">
      <c r="I570" s="146"/>
      <c r="J570" s="146"/>
      <c r="K570" s="146"/>
      <c r="L570" s="146"/>
    </row>
    <row r="571" spans="9:12" x14ac:dyDescent="0.25">
      <c r="I571" s="146"/>
      <c r="J571" s="146"/>
      <c r="K571" s="146"/>
      <c r="L571" s="146"/>
    </row>
    <row r="572" spans="9:12" x14ac:dyDescent="0.25">
      <c r="I572" s="146"/>
      <c r="J572" s="146"/>
      <c r="K572" s="146"/>
      <c r="L572" s="146"/>
    </row>
    <row r="573" spans="9:12" x14ac:dyDescent="0.25">
      <c r="I573" s="146"/>
      <c r="J573" s="146"/>
      <c r="K573" s="146"/>
      <c r="L573" s="146"/>
    </row>
    <row r="574" spans="9:12" x14ac:dyDescent="0.25">
      <c r="I574" s="146"/>
      <c r="J574" s="146"/>
      <c r="K574" s="146"/>
      <c r="L574" s="146"/>
    </row>
    <row r="575" spans="9:12" x14ac:dyDescent="0.25">
      <c r="I575" s="146"/>
      <c r="J575" s="146"/>
      <c r="K575" s="146"/>
      <c r="L575" s="146"/>
    </row>
    <row r="576" spans="9:12" x14ac:dyDescent="0.25">
      <c r="I576" s="146"/>
      <c r="J576" s="146"/>
      <c r="K576" s="146"/>
      <c r="L576" s="146"/>
    </row>
    <row r="577" spans="9:12" x14ac:dyDescent="0.25">
      <c r="I577" s="146"/>
      <c r="J577" s="146"/>
      <c r="K577" s="146"/>
      <c r="L577" s="146"/>
    </row>
    <row r="578" spans="9:12" x14ac:dyDescent="0.25">
      <c r="I578" s="146"/>
      <c r="J578" s="146"/>
      <c r="K578" s="146"/>
      <c r="L578" s="146"/>
    </row>
    <row r="579" spans="9:12" x14ac:dyDescent="0.25">
      <c r="I579" s="146"/>
      <c r="J579" s="146"/>
      <c r="K579" s="146"/>
      <c r="L579" s="146"/>
    </row>
    <row r="580" spans="9:12" x14ac:dyDescent="0.25">
      <c r="I580" s="146"/>
      <c r="J580" s="146"/>
      <c r="K580" s="146"/>
      <c r="L580" s="146"/>
    </row>
    <row r="581" spans="9:12" x14ac:dyDescent="0.25">
      <c r="I581" s="146"/>
      <c r="J581" s="146"/>
      <c r="K581" s="146"/>
      <c r="L581" s="146"/>
    </row>
    <row r="582" spans="9:12" x14ac:dyDescent="0.25">
      <c r="I582" s="146"/>
      <c r="J582" s="146"/>
      <c r="K582" s="146"/>
      <c r="L582" s="146"/>
    </row>
    <row r="583" spans="9:12" x14ac:dyDescent="0.25">
      <c r="I583" s="146"/>
      <c r="J583" s="146"/>
      <c r="K583" s="146"/>
      <c r="L583" s="146"/>
    </row>
    <row r="584" spans="9:12" x14ac:dyDescent="0.25">
      <c r="I584" s="146"/>
      <c r="J584" s="146"/>
      <c r="K584" s="146"/>
      <c r="L584" s="146"/>
    </row>
    <row r="585" spans="9:12" x14ac:dyDescent="0.25">
      <c r="I585" s="146"/>
      <c r="J585" s="146"/>
      <c r="K585" s="146"/>
      <c r="L585" s="146"/>
    </row>
    <row r="586" spans="9:12" x14ac:dyDescent="0.25">
      <c r="I586" s="146"/>
      <c r="J586" s="146"/>
      <c r="K586" s="146"/>
      <c r="L586" s="146"/>
    </row>
    <row r="587" spans="9:12" x14ac:dyDescent="0.25">
      <c r="I587" s="146"/>
      <c r="J587" s="146"/>
      <c r="K587" s="146"/>
      <c r="L587" s="146"/>
    </row>
    <row r="588" spans="9:12" x14ac:dyDescent="0.25">
      <c r="I588" s="146"/>
      <c r="J588" s="146"/>
      <c r="K588" s="146"/>
      <c r="L588" s="146"/>
    </row>
    <row r="589" spans="9:12" x14ac:dyDescent="0.25">
      <c r="I589" s="146"/>
      <c r="J589" s="146"/>
      <c r="K589" s="146"/>
      <c r="L589" s="146"/>
    </row>
    <row r="590" spans="9:12" x14ac:dyDescent="0.25">
      <c r="I590" s="146"/>
      <c r="J590" s="146"/>
      <c r="K590" s="146"/>
      <c r="L590" s="146"/>
    </row>
    <row r="591" spans="9:12" x14ac:dyDescent="0.25">
      <c r="I591" s="146"/>
      <c r="J591" s="146"/>
      <c r="K591" s="146"/>
      <c r="L591" s="146"/>
    </row>
    <row r="592" spans="9:12" x14ac:dyDescent="0.25">
      <c r="I592" s="146"/>
      <c r="J592" s="146"/>
      <c r="K592" s="146"/>
      <c r="L592" s="146"/>
    </row>
    <row r="593" spans="9:12" x14ac:dyDescent="0.25">
      <c r="I593" s="146"/>
      <c r="J593" s="146"/>
      <c r="K593" s="146"/>
      <c r="L593" s="146"/>
    </row>
    <row r="594" spans="9:12" x14ac:dyDescent="0.25">
      <c r="I594" s="146"/>
      <c r="J594" s="146"/>
      <c r="K594" s="146"/>
      <c r="L594" s="146"/>
    </row>
    <row r="595" spans="9:12" x14ac:dyDescent="0.25">
      <c r="I595" s="146"/>
      <c r="J595" s="146"/>
      <c r="K595" s="146"/>
      <c r="L595" s="146"/>
    </row>
    <row r="596" spans="9:12" x14ac:dyDescent="0.25">
      <c r="I596" s="146"/>
      <c r="J596" s="146"/>
      <c r="K596" s="146"/>
      <c r="L596" s="146"/>
    </row>
    <row r="597" spans="9:12" x14ac:dyDescent="0.25">
      <c r="I597" s="146"/>
      <c r="J597" s="146"/>
      <c r="K597" s="146"/>
      <c r="L597" s="146"/>
    </row>
    <row r="598" spans="9:12" x14ac:dyDescent="0.25">
      <c r="I598" s="146"/>
      <c r="J598" s="146"/>
      <c r="K598" s="146"/>
      <c r="L598" s="146"/>
    </row>
    <row r="599" spans="9:12" x14ac:dyDescent="0.25">
      <c r="I599" s="146"/>
      <c r="J599" s="146"/>
      <c r="K599" s="146"/>
      <c r="L599" s="146"/>
    </row>
    <row r="600" spans="9:12" x14ac:dyDescent="0.25">
      <c r="I600" s="146"/>
      <c r="J600" s="146"/>
      <c r="K600" s="146"/>
      <c r="L600" s="146"/>
    </row>
    <row r="601" spans="9:12" x14ac:dyDescent="0.25">
      <c r="I601" s="146"/>
      <c r="J601" s="146"/>
      <c r="K601" s="146"/>
      <c r="L601" s="146"/>
    </row>
    <row r="602" spans="9:12" x14ac:dyDescent="0.25">
      <c r="I602" s="146"/>
      <c r="J602" s="146"/>
      <c r="K602" s="146"/>
      <c r="L602" s="146"/>
    </row>
    <row r="603" spans="9:12" x14ac:dyDescent="0.25">
      <c r="I603" s="146"/>
      <c r="J603" s="146"/>
      <c r="K603" s="146"/>
      <c r="L603" s="146"/>
    </row>
    <row r="604" spans="9:12" x14ac:dyDescent="0.25">
      <c r="I604" s="146"/>
      <c r="J604" s="146"/>
      <c r="K604" s="146"/>
      <c r="L604" s="146"/>
    </row>
    <row r="605" spans="9:12" x14ac:dyDescent="0.25">
      <c r="I605" s="146"/>
      <c r="J605" s="146"/>
      <c r="K605" s="146"/>
      <c r="L605" s="146"/>
    </row>
    <row r="606" spans="9:12" x14ac:dyDescent="0.25">
      <c r="I606" s="146"/>
      <c r="J606" s="146"/>
      <c r="K606" s="146"/>
      <c r="L606" s="146"/>
    </row>
    <row r="607" spans="9:12" x14ac:dyDescent="0.25">
      <c r="I607" s="146"/>
      <c r="J607" s="146"/>
      <c r="K607" s="146"/>
      <c r="L607" s="146"/>
    </row>
    <row r="608" spans="9:12" x14ac:dyDescent="0.25">
      <c r="I608" s="146"/>
      <c r="J608" s="146"/>
      <c r="K608" s="146"/>
      <c r="L608" s="146"/>
    </row>
    <row r="609" spans="9:12" x14ac:dyDescent="0.25">
      <c r="I609" s="146"/>
      <c r="J609" s="146"/>
      <c r="K609" s="146"/>
      <c r="L609" s="146"/>
    </row>
    <row r="610" spans="9:12" x14ac:dyDescent="0.25">
      <c r="I610" s="146"/>
      <c r="J610" s="146"/>
      <c r="K610" s="146"/>
      <c r="L610" s="146"/>
    </row>
    <row r="611" spans="9:12" x14ac:dyDescent="0.25">
      <c r="I611" s="146"/>
      <c r="J611" s="146"/>
      <c r="K611" s="146"/>
      <c r="L611" s="146"/>
    </row>
    <row r="612" spans="9:12" x14ac:dyDescent="0.25">
      <c r="I612" s="146"/>
      <c r="J612" s="146"/>
      <c r="K612" s="146"/>
      <c r="L612" s="146"/>
    </row>
    <row r="613" spans="9:12" x14ac:dyDescent="0.25">
      <c r="I613" s="146"/>
      <c r="J613" s="146"/>
      <c r="K613" s="146"/>
      <c r="L613" s="146"/>
    </row>
    <row r="614" spans="9:12" x14ac:dyDescent="0.25">
      <c r="I614" s="146"/>
      <c r="J614" s="146"/>
      <c r="K614" s="146"/>
      <c r="L614" s="146"/>
    </row>
    <row r="615" spans="9:12" x14ac:dyDescent="0.25">
      <c r="I615" s="146"/>
      <c r="J615" s="146"/>
      <c r="K615" s="146"/>
      <c r="L615" s="146"/>
    </row>
    <row r="616" spans="9:12" x14ac:dyDescent="0.25">
      <c r="I616" s="146"/>
      <c r="J616" s="146"/>
      <c r="K616" s="146"/>
      <c r="L616" s="146"/>
    </row>
    <row r="617" spans="9:12" x14ac:dyDescent="0.25">
      <c r="I617" s="146"/>
      <c r="J617" s="146"/>
      <c r="K617" s="146"/>
      <c r="L617" s="146"/>
    </row>
    <row r="618" spans="9:12" x14ac:dyDescent="0.25">
      <c r="I618" s="146"/>
      <c r="J618" s="146"/>
      <c r="K618" s="146"/>
      <c r="L618" s="146"/>
    </row>
    <row r="619" spans="9:12" x14ac:dyDescent="0.25">
      <c r="I619" s="146"/>
      <c r="J619" s="146"/>
      <c r="K619" s="146"/>
      <c r="L619" s="146"/>
    </row>
    <row r="620" spans="9:12" x14ac:dyDescent="0.25">
      <c r="I620" s="146"/>
      <c r="J620" s="146"/>
      <c r="K620" s="146"/>
      <c r="L620" s="146"/>
    </row>
    <row r="621" spans="9:12" x14ac:dyDescent="0.25">
      <c r="I621" s="146"/>
      <c r="J621" s="146"/>
      <c r="K621" s="146"/>
      <c r="L621" s="146"/>
    </row>
    <row r="622" spans="9:12" x14ac:dyDescent="0.25">
      <c r="I622" s="146"/>
      <c r="J622" s="146"/>
      <c r="K622" s="146"/>
      <c r="L622" s="146"/>
    </row>
    <row r="623" spans="9:12" x14ac:dyDescent="0.25">
      <c r="I623" s="146"/>
      <c r="J623" s="146"/>
      <c r="K623" s="146"/>
      <c r="L623" s="146"/>
    </row>
    <row r="624" spans="9:12" x14ac:dyDescent="0.25">
      <c r="I624" s="146"/>
      <c r="J624" s="146"/>
      <c r="K624" s="146"/>
      <c r="L624" s="146"/>
    </row>
    <row r="625" spans="9:12" x14ac:dyDescent="0.25">
      <c r="I625" s="146"/>
      <c r="J625" s="146"/>
      <c r="K625" s="146"/>
      <c r="L625" s="146"/>
    </row>
    <row r="626" spans="9:12" x14ac:dyDescent="0.25">
      <c r="I626" s="146"/>
      <c r="J626" s="146"/>
      <c r="K626" s="146"/>
      <c r="L626" s="146"/>
    </row>
    <row r="627" spans="9:12" x14ac:dyDescent="0.25">
      <c r="I627" s="146"/>
      <c r="J627" s="146"/>
      <c r="K627" s="146"/>
      <c r="L627" s="146"/>
    </row>
    <row r="628" spans="9:12" x14ac:dyDescent="0.25">
      <c r="I628" s="146"/>
      <c r="J628" s="146"/>
      <c r="K628" s="146"/>
      <c r="L628" s="146"/>
    </row>
    <row r="629" spans="9:12" x14ac:dyDescent="0.25">
      <c r="I629" s="146"/>
      <c r="J629" s="146"/>
      <c r="K629" s="146"/>
      <c r="L629" s="146"/>
    </row>
    <row r="630" spans="9:12" x14ac:dyDescent="0.25">
      <c r="I630" s="146"/>
      <c r="J630" s="146"/>
      <c r="K630" s="146"/>
      <c r="L630" s="146"/>
    </row>
    <row r="631" spans="9:12" x14ac:dyDescent="0.25">
      <c r="I631" s="146"/>
      <c r="J631" s="146"/>
      <c r="K631" s="146"/>
      <c r="L631" s="146"/>
    </row>
    <row r="632" spans="9:12" x14ac:dyDescent="0.25">
      <c r="I632" s="146"/>
      <c r="J632" s="146"/>
      <c r="K632" s="146"/>
      <c r="L632" s="146"/>
    </row>
    <row r="633" spans="9:12" x14ac:dyDescent="0.25">
      <c r="I633" s="146"/>
      <c r="J633" s="146"/>
      <c r="K633" s="146"/>
      <c r="L633" s="146"/>
    </row>
    <row r="634" spans="9:12" x14ac:dyDescent="0.25">
      <c r="I634" s="146"/>
      <c r="J634" s="146"/>
      <c r="K634" s="146"/>
      <c r="L634" s="146"/>
    </row>
    <row r="635" spans="9:12" x14ac:dyDescent="0.25">
      <c r="I635" s="146"/>
      <c r="J635" s="146"/>
      <c r="K635" s="146"/>
      <c r="L635" s="146"/>
    </row>
    <row r="636" spans="9:12" x14ac:dyDescent="0.25">
      <c r="I636" s="146"/>
      <c r="J636" s="146"/>
      <c r="K636" s="146"/>
      <c r="L636" s="146"/>
    </row>
    <row r="637" spans="9:12" x14ac:dyDescent="0.25">
      <c r="I637" s="146"/>
      <c r="J637" s="146"/>
      <c r="K637" s="146"/>
      <c r="L637" s="146"/>
    </row>
    <row r="638" spans="9:12" x14ac:dyDescent="0.25">
      <c r="I638" s="146"/>
      <c r="J638" s="146"/>
      <c r="K638" s="146"/>
      <c r="L638" s="146"/>
    </row>
    <row r="639" spans="9:12" x14ac:dyDescent="0.25">
      <c r="I639" s="146"/>
      <c r="J639" s="146"/>
      <c r="K639" s="146"/>
      <c r="L639" s="146"/>
    </row>
    <row r="640" spans="9:12" x14ac:dyDescent="0.25">
      <c r="I640" s="146"/>
      <c r="J640" s="146"/>
      <c r="K640" s="146"/>
      <c r="L640" s="146"/>
    </row>
    <row r="641" spans="9:12" x14ac:dyDescent="0.25">
      <c r="I641" s="146"/>
      <c r="J641" s="146"/>
      <c r="K641" s="146"/>
      <c r="L641" s="146"/>
    </row>
    <row r="642" spans="9:12" x14ac:dyDescent="0.25">
      <c r="I642" s="146"/>
      <c r="J642" s="146"/>
      <c r="K642" s="146"/>
      <c r="L642" s="146"/>
    </row>
    <row r="643" spans="9:12" x14ac:dyDescent="0.25">
      <c r="I643" s="146"/>
      <c r="J643" s="146"/>
      <c r="K643" s="146"/>
      <c r="L643" s="146"/>
    </row>
    <row r="644" spans="9:12" x14ac:dyDescent="0.25">
      <c r="I644" s="146"/>
      <c r="J644" s="146"/>
      <c r="K644" s="146"/>
      <c r="L644" s="146"/>
    </row>
    <row r="645" spans="9:12" x14ac:dyDescent="0.25">
      <c r="I645" s="146"/>
      <c r="J645" s="146"/>
      <c r="K645" s="146"/>
      <c r="L645" s="146"/>
    </row>
    <row r="646" spans="9:12" x14ac:dyDescent="0.25">
      <c r="I646" s="146"/>
      <c r="J646" s="146"/>
      <c r="K646" s="146"/>
      <c r="L646" s="146"/>
    </row>
    <row r="647" spans="9:12" x14ac:dyDescent="0.25">
      <c r="I647" s="146"/>
      <c r="J647" s="146"/>
      <c r="K647" s="146"/>
      <c r="L647" s="146"/>
    </row>
    <row r="648" spans="9:12" x14ac:dyDescent="0.25">
      <c r="I648" s="146"/>
      <c r="J648" s="146"/>
      <c r="K648" s="146"/>
      <c r="L648" s="146"/>
    </row>
    <row r="649" spans="9:12" x14ac:dyDescent="0.25">
      <c r="I649" s="146"/>
      <c r="J649" s="146"/>
      <c r="K649" s="146"/>
      <c r="L649" s="146"/>
    </row>
    <row r="650" spans="9:12" x14ac:dyDescent="0.25">
      <c r="I650" s="146"/>
      <c r="J650" s="146"/>
      <c r="K650" s="146"/>
      <c r="L650" s="146"/>
    </row>
    <row r="651" spans="9:12" x14ac:dyDescent="0.25">
      <c r="I651" s="146"/>
      <c r="J651" s="146"/>
      <c r="K651" s="146"/>
      <c r="L651" s="146"/>
    </row>
    <row r="652" spans="9:12" x14ac:dyDescent="0.25">
      <c r="I652" s="146"/>
      <c r="J652" s="146"/>
      <c r="K652" s="146"/>
      <c r="L652" s="146"/>
    </row>
    <row r="653" spans="9:12" x14ac:dyDescent="0.25">
      <c r="I653" s="146"/>
      <c r="J653" s="146"/>
      <c r="K653" s="146"/>
      <c r="L653" s="146"/>
    </row>
    <row r="654" spans="9:12" x14ac:dyDescent="0.25">
      <c r="I654" s="146"/>
      <c r="J654" s="146"/>
      <c r="K654" s="146"/>
      <c r="L654" s="146"/>
    </row>
    <row r="655" spans="9:12" x14ac:dyDescent="0.25">
      <c r="I655" s="146"/>
      <c r="J655" s="146"/>
      <c r="K655" s="146"/>
      <c r="L655" s="146"/>
    </row>
    <row r="656" spans="9:12" x14ac:dyDescent="0.25">
      <c r="I656" s="146"/>
      <c r="J656" s="146"/>
      <c r="K656" s="146"/>
      <c r="L656" s="146"/>
    </row>
    <row r="657" spans="9:12" x14ac:dyDescent="0.25">
      <c r="I657" s="146"/>
      <c r="J657" s="146"/>
      <c r="K657" s="146"/>
      <c r="L657" s="146"/>
    </row>
    <row r="658" spans="9:12" x14ac:dyDescent="0.25">
      <c r="I658" s="146"/>
      <c r="J658" s="146"/>
      <c r="K658" s="146"/>
      <c r="L658" s="146"/>
    </row>
    <row r="659" spans="9:12" x14ac:dyDescent="0.25">
      <c r="I659" s="146"/>
      <c r="J659" s="146"/>
      <c r="K659" s="146"/>
      <c r="L659" s="146"/>
    </row>
    <row r="660" spans="9:12" x14ac:dyDescent="0.25">
      <c r="I660" s="146"/>
      <c r="J660" s="146"/>
      <c r="K660" s="146"/>
      <c r="L660" s="146"/>
    </row>
    <row r="661" spans="9:12" x14ac:dyDescent="0.25">
      <c r="I661" s="146"/>
      <c r="J661" s="146"/>
      <c r="K661" s="146"/>
      <c r="L661" s="146"/>
    </row>
    <row r="662" spans="9:12" x14ac:dyDescent="0.25">
      <c r="I662" s="146"/>
      <c r="J662" s="146"/>
      <c r="K662" s="146"/>
      <c r="L662" s="146"/>
    </row>
    <row r="663" spans="9:12" x14ac:dyDescent="0.25">
      <c r="I663" s="146"/>
      <c r="J663" s="146"/>
      <c r="K663" s="146"/>
      <c r="L663" s="146"/>
    </row>
    <row r="664" spans="9:12" x14ac:dyDescent="0.25">
      <c r="I664" s="146"/>
      <c r="J664" s="146"/>
      <c r="K664" s="146"/>
      <c r="L664" s="146"/>
    </row>
    <row r="665" spans="9:12" x14ac:dyDescent="0.25">
      <c r="I665" s="146"/>
      <c r="J665" s="146"/>
      <c r="K665" s="146"/>
      <c r="L665" s="146"/>
    </row>
    <row r="666" spans="9:12" x14ac:dyDescent="0.25">
      <c r="I666" s="146"/>
      <c r="J666" s="146"/>
      <c r="K666" s="146"/>
      <c r="L666" s="146"/>
    </row>
    <row r="667" spans="9:12" x14ac:dyDescent="0.25">
      <c r="I667" s="146"/>
      <c r="J667" s="146"/>
      <c r="K667" s="146"/>
      <c r="L667" s="146"/>
    </row>
    <row r="668" spans="9:12" x14ac:dyDescent="0.25">
      <c r="I668" s="146"/>
      <c r="J668" s="146"/>
      <c r="K668" s="146"/>
      <c r="L668" s="146"/>
    </row>
    <row r="669" spans="9:12" x14ac:dyDescent="0.25">
      <c r="I669" s="146"/>
      <c r="J669" s="146"/>
      <c r="K669" s="146"/>
      <c r="L669" s="146"/>
    </row>
    <row r="670" spans="9:12" x14ac:dyDescent="0.25">
      <c r="I670" s="146"/>
      <c r="J670" s="146"/>
      <c r="K670" s="146"/>
      <c r="L670" s="146"/>
    </row>
    <row r="671" spans="9:12" x14ac:dyDescent="0.25">
      <c r="I671" s="146"/>
      <c r="J671" s="146"/>
      <c r="K671" s="146"/>
      <c r="L671" s="146"/>
    </row>
    <row r="672" spans="9:12" x14ac:dyDescent="0.25">
      <c r="I672" s="146"/>
      <c r="J672" s="146"/>
      <c r="K672" s="146"/>
      <c r="L672" s="146"/>
    </row>
    <row r="673" spans="9:12" x14ac:dyDescent="0.25">
      <c r="I673" s="146"/>
      <c r="J673" s="146"/>
      <c r="K673" s="146"/>
      <c r="L673" s="146"/>
    </row>
    <row r="674" spans="9:12" x14ac:dyDescent="0.25">
      <c r="I674" s="146"/>
      <c r="J674" s="146"/>
      <c r="K674" s="146"/>
      <c r="L674" s="146"/>
    </row>
    <row r="675" spans="9:12" x14ac:dyDescent="0.25">
      <c r="I675" s="146"/>
      <c r="J675" s="146"/>
      <c r="K675" s="146"/>
      <c r="L675" s="146"/>
    </row>
    <row r="676" spans="9:12" x14ac:dyDescent="0.25">
      <c r="I676" s="146"/>
      <c r="J676" s="146"/>
      <c r="K676" s="146"/>
      <c r="L676" s="146"/>
    </row>
    <row r="677" spans="9:12" x14ac:dyDescent="0.25">
      <c r="I677" s="146"/>
      <c r="J677" s="146"/>
      <c r="K677" s="146"/>
      <c r="L677" s="146"/>
    </row>
    <row r="678" spans="9:12" x14ac:dyDescent="0.25">
      <c r="I678" s="146"/>
      <c r="J678" s="146"/>
      <c r="K678" s="146"/>
      <c r="L678" s="146"/>
    </row>
    <row r="679" spans="9:12" x14ac:dyDescent="0.25">
      <c r="I679" s="146"/>
      <c r="J679" s="146"/>
      <c r="K679" s="146"/>
      <c r="L679" s="146"/>
    </row>
    <row r="680" spans="9:12" x14ac:dyDescent="0.25">
      <c r="I680" s="146"/>
      <c r="J680" s="146"/>
      <c r="K680" s="146"/>
      <c r="L680" s="146"/>
    </row>
    <row r="681" spans="9:12" x14ac:dyDescent="0.25">
      <c r="I681" s="146"/>
      <c r="J681" s="146"/>
      <c r="K681" s="146"/>
      <c r="L681" s="146"/>
    </row>
    <row r="682" spans="9:12" x14ac:dyDescent="0.25">
      <c r="I682" s="146"/>
      <c r="J682" s="146"/>
      <c r="K682" s="146"/>
      <c r="L682" s="146"/>
    </row>
    <row r="683" spans="9:12" x14ac:dyDescent="0.25">
      <c r="I683" s="146"/>
      <c r="J683" s="146"/>
      <c r="K683" s="146"/>
      <c r="L683" s="146"/>
    </row>
    <row r="684" spans="9:12" x14ac:dyDescent="0.25">
      <c r="I684" s="146"/>
      <c r="J684" s="146"/>
      <c r="K684" s="146"/>
      <c r="L684" s="146"/>
    </row>
    <row r="685" spans="9:12" x14ac:dyDescent="0.25">
      <c r="I685" s="146"/>
      <c r="J685" s="146"/>
      <c r="K685" s="146"/>
      <c r="L685" s="146"/>
    </row>
    <row r="686" spans="9:12" x14ac:dyDescent="0.25">
      <c r="I686" s="146"/>
      <c r="J686" s="146"/>
      <c r="K686" s="146"/>
      <c r="L686" s="146"/>
    </row>
    <row r="687" spans="9:12" x14ac:dyDescent="0.25">
      <c r="I687" s="146"/>
      <c r="J687" s="146"/>
      <c r="K687" s="146"/>
      <c r="L687" s="146"/>
    </row>
    <row r="688" spans="9:12" x14ac:dyDescent="0.25">
      <c r="I688" s="146"/>
      <c r="J688" s="146"/>
      <c r="K688" s="146"/>
      <c r="L688" s="146"/>
    </row>
    <row r="689" spans="9:12" x14ac:dyDescent="0.25">
      <c r="I689" s="146"/>
      <c r="J689" s="146"/>
      <c r="K689" s="146"/>
      <c r="L689" s="146"/>
    </row>
    <row r="690" spans="9:12" x14ac:dyDescent="0.25">
      <c r="I690" s="146"/>
      <c r="J690" s="146"/>
      <c r="K690" s="146"/>
      <c r="L690" s="146"/>
    </row>
    <row r="691" spans="9:12" x14ac:dyDescent="0.25">
      <c r="I691" s="146"/>
      <c r="J691" s="146"/>
      <c r="K691" s="146"/>
      <c r="L691" s="146"/>
    </row>
    <row r="692" spans="9:12" x14ac:dyDescent="0.25">
      <c r="I692" s="146"/>
      <c r="J692" s="146"/>
      <c r="K692" s="146"/>
      <c r="L692" s="146"/>
    </row>
    <row r="693" spans="9:12" x14ac:dyDescent="0.25">
      <c r="I693" s="146"/>
      <c r="J693" s="146"/>
      <c r="K693" s="146"/>
      <c r="L693" s="146"/>
    </row>
    <row r="694" spans="9:12" x14ac:dyDescent="0.25">
      <c r="I694" s="146"/>
      <c r="J694" s="146"/>
      <c r="K694" s="146"/>
      <c r="L694" s="146"/>
    </row>
    <row r="695" spans="9:12" x14ac:dyDescent="0.25">
      <c r="I695" s="146"/>
      <c r="J695" s="146"/>
      <c r="K695" s="146"/>
      <c r="L695" s="146"/>
    </row>
    <row r="696" spans="9:12" x14ac:dyDescent="0.25">
      <c r="I696" s="146"/>
      <c r="J696" s="146"/>
      <c r="K696" s="146"/>
      <c r="L696" s="146"/>
    </row>
    <row r="697" spans="9:12" x14ac:dyDescent="0.25">
      <c r="I697" s="146"/>
      <c r="J697" s="146"/>
      <c r="K697" s="146"/>
      <c r="L697" s="146"/>
    </row>
    <row r="698" spans="9:12" x14ac:dyDescent="0.25">
      <c r="I698" s="146"/>
      <c r="J698" s="146"/>
      <c r="K698" s="146"/>
      <c r="L698" s="146"/>
    </row>
    <row r="699" spans="9:12" x14ac:dyDescent="0.25">
      <c r="I699" s="146"/>
      <c r="J699" s="146"/>
      <c r="K699" s="146"/>
      <c r="L699" s="146"/>
    </row>
    <row r="700" spans="9:12" x14ac:dyDescent="0.25">
      <c r="I700" s="146"/>
      <c r="J700" s="146"/>
      <c r="K700" s="146"/>
      <c r="L700" s="146"/>
    </row>
    <row r="701" spans="9:12" x14ac:dyDescent="0.25">
      <c r="I701" s="146"/>
      <c r="J701" s="146"/>
      <c r="K701" s="146"/>
      <c r="L701" s="146"/>
    </row>
    <row r="702" spans="9:12" x14ac:dyDescent="0.25">
      <c r="I702" s="146"/>
      <c r="J702" s="146"/>
      <c r="K702" s="146"/>
      <c r="L702" s="146"/>
    </row>
    <row r="703" spans="9:12" x14ac:dyDescent="0.25">
      <c r="I703" s="146"/>
      <c r="J703" s="146"/>
      <c r="K703" s="146"/>
      <c r="L703" s="146"/>
    </row>
    <row r="704" spans="9:12" x14ac:dyDescent="0.25">
      <c r="I704" s="146"/>
      <c r="J704" s="146"/>
      <c r="K704" s="146"/>
      <c r="L704" s="146"/>
    </row>
    <row r="705" spans="9:12" x14ac:dyDescent="0.25">
      <c r="I705" s="146"/>
      <c r="J705" s="146"/>
      <c r="K705" s="146"/>
      <c r="L705" s="146"/>
    </row>
    <row r="706" spans="9:12" x14ac:dyDescent="0.25">
      <c r="I706" s="146"/>
      <c r="J706" s="146"/>
      <c r="K706" s="146"/>
      <c r="L706" s="146"/>
    </row>
    <row r="707" spans="9:12" x14ac:dyDescent="0.25">
      <c r="I707" s="146"/>
      <c r="J707" s="146"/>
      <c r="K707" s="146"/>
      <c r="L707" s="146"/>
    </row>
    <row r="708" spans="9:12" x14ac:dyDescent="0.25">
      <c r="I708" s="146"/>
      <c r="J708" s="146"/>
      <c r="K708" s="146"/>
      <c r="L708" s="146"/>
    </row>
    <row r="709" spans="9:12" x14ac:dyDescent="0.25">
      <c r="I709" s="146"/>
      <c r="J709" s="146"/>
      <c r="K709" s="146"/>
      <c r="L709" s="146"/>
    </row>
    <row r="710" spans="9:12" x14ac:dyDescent="0.25">
      <c r="I710" s="146"/>
      <c r="J710" s="146"/>
      <c r="K710" s="146"/>
      <c r="L710" s="146"/>
    </row>
    <row r="711" spans="9:12" x14ac:dyDescent="0.25">
      <c r="I711" s="146"/>
      <c r="J711" s="146"/>
      <c r="K711" s="146"/>
      <c r="L711" s="146"/>
    </row>
    <row r="712" spans="9:12" x14ac:dyDescent="0.25">
      <c r="I712" s="146"/>
      <c r="J712" s="146"/>
      <c r="K712" s="146"/>
      <c r="L712" s="146"/>
    </row>
    <row r="713" spans="9:12" x14ac:dyDescent="0.25">
      <c r="I713" s="146"/>
      <c r="J713" s="146"/>
      <c r="K713" s="146"/>
      <c r="L713" s="146"/>
    </row>
    <row r="714" spans="9:12" x14ac:dyDescent="0.25">
      <c r="I714" s="146"/>
      <c r="J714" s="146"/>
      <c r="K714" s="146"/>
      <c r="L714" s="146"/>
    </row>
    <row r="715" spans="9:12" x14ac:dyDescent="0.25">
      <c r="I715" s="146"/>
      <c r="J715" s="146"/>
      <c r="K715" s="146"/>
      <c r="L715" s="146"/>
    </row>
    <row r="716" spans="9:12" x14ac:dyDescent="0.25">
      <c r="I716" s="146"/>
      <c r="J716" s="146"/>
      <c r="K716" s="146"/>
      <c r="L716" s="146"/>
    </row>
    <row r="717" spans="9:12" x14ac:dyDescent="0.25">
      <c r="I717" s="146"/>
      <c r="J717" s="146"/>
      <c r="K717" s="146"/>
      <c r="L717" s="146"/>
    </row>
    <row r="718" spans="9:12" x14ac:dyDescent="0.25">
      <c r="I718" s="146"/>
      <c r="J718" s="146"/>
      <c r="K718" s="146"/>
      <c r="L718" s="146"/>
    </row>
    <row r="719" spans="9:12" x14ac:dyDescent="0.25">
      <c r="I719" s="146"/>
      <c r="J719" s="146"/>
      <c r="K719" s="146"/>
      <c r="L719" s="146"/>
    </row>
    <row r="720" spans="9:12" x14ac:dyDescent="0.25">
      <c r="I720" s="146"/>
      <c r="J720" s="146"/>
      <c r="K720" s="146"/>
      <c r="L720" s="146"/>
    </row>
    <row r="721" spans="9:12" x14ac:dyDescent="0.25">
      <c r="I721" s="146"/>
      <c r="J721" s="146"/>
      <c r="K721" s="146"/>
      <c r="L721" s="146"/>
    </row>
    <row r="722" spans="9:12" x14ac:dyDescent="0.25">
      <c r="I722" s="146"/>
      <c r="J722" s="146"/>
      <c r="K722" s="146"/>
      <c r="L722" s="146"/>
    </row>
    <row r="723" spans="9:12" x14ac:dyDescent="0.25">
      <c r="I723" s="146"/>
      <c r="J723" s="146"/>
      <c r="K723" s="146"/>
      <c r="L723" s="146"/>
    </row>
    <row r="724" spans="9:12" x14ac:dyDescent="0.25">
      <c r="I724" s="146"/>
      <c r="J724" s="146"/>
      <c r="K724" s="146"/>
      <c r="L724" s="146"/>
    </row>
    <row r="725" spans="9:12" x14ac:dyDescent="0.25">
      <c r="I725" s="146"/>
      <c r="J725" s="146"/>
      <c r="K725" s="146"/>
      <c r="L725" s="146"/>
    </row>
    <row r="726" spans="9:12" x14ac:dyDescent="0.25">
      <c r="I726" s="146"/>
      <c r="J726" s="146"/>
      <c r="K726" s="146"/>
      <c r="L726" s="146"/>
    </row>
    <row r="727" spans="9:12" x14ac:dyDescent="0.25">
      <c r="I727" s="146"/>
      <c r="J727" s="146"/>
      <c r="K727" s="146"/>
      <c r="L727" s="146"/>
    </row>
    <row r="728" spans="9:12" x14ac:dyDescent="0.25">
      <c r="I728" s="146"/>
      <c r="J728" s="146"/>
      <c r="K728" s="146"/>
      <c r="L728" s="146"/>
    </row>
    <row r="729" spans="9:12" x14ac:dyDescent="0.25">
      <c r="I729" s="146"/>
      <c r="J729" s="146"/>
      <c r="K729" s="146"/>
      <c r="L729" s="146"/>
    </row>
    <row r="730" spans="9:12" x14ac:dyDescent="0.25">
      <c r="I730" s="146"/>
      <c r="J730" s="146"/>
      <c r="K730" s="146"/>
      <c r="L730" s="146"/>
    </row>
    <row r="731" spans="9:12" x14ac:dyDescent="0.25">
      <c r="I731" s="146"/>
      <c r="J731" s="146"/>
      <c r="K731" s="146"/>
      <c r="L731" s="146"/>
    </row>
    <row r="732" spans="9:12" x14ac:dyDescent="0.25">
      <c r="I732" s="146"/>
      <c r="J732" s="146"/>
      <c r="K732" s="146"/>
      <c r="L732" s="146"/>
    </row>
    <row r="733" spans="9:12" x14ac:dyDescent="0.25">
      <c r="I733" s="146"/>
      <c r="J733" s="146"/>
      <c r="K733" s="146"/>
      <c r="L733" s="146"/>
    </row>
    <row r="734" spans="9:12" x14ac:dyDescent="0.25">
      <c r="I734" s="146"/>
      <c r="J734" s="146"/>
      <c r="K734" s="146"/>
      <c r="L734" s="146"/>
    </row>
    <row r="735" spans="9:12" x14ac:dyDescent="0.25">
      <c r="I735" s="146"/>
      <c r="J735" s="146"/>
      <c r="K735" s="146"/>
      <c r="L735" s="146"/>
    </row>
    <row r="736" spans="9:12" x14ac:dyDescent="0.25">
      <c r="I736" s="146"/>
      <c r="J736" s="146"/>
      <c r="K736" s="146"/>
      <c r="L736" s="146"/>
    </row>
    <row r="737" spans="9:12" x14ac:dyDescent="0.25">
      <c r="I737" s="146"/>
      <c r="J737" s="146"/>
      <c r="K737" s="146"/>
      <c r="L737" s="146"/>
    </row>
    <row r="738" spans="9:12" x14ac:dyDescent="0.25">
      <c r="I738" s="146"/>
      <c r="J738" s="146"/>
      <c r="K738" s="146"/>
      <c r="L738" s="146"/>
    </row>
    <row r="739" spans="9:12" x14ac:dyDescent="0.25">
      <c r="I739" s="146"/>
      <c r="J739" s="146"/>
      <c r="K739" s="146"/>
      <c r="L739" s="146"/>
    </row>
    <row r="740" spans="9:12" x14ac:dyDescent="0.25">
      <c r="I740" s="146"/>
      <c r="J740" s="146"/>
      <c r="K740" s="146"/>
      <c r="L740" s="146"/>
    </row>
    <row r="741" spans="9:12" x14ac:dyDescent="0.25">
      <c r="I741" s="146"/>
      <c r="J741" s="146"/>
      <c r="K741" s="146"/>
      <c r="L741" s="146"/>
    </row>
    <row r="742" spans="9:12" x14ac:dyDescent="0.25">
      <c r="I742" s="146"/>
      <c r="J742" s="146"/>
      <c r="K742" s="146"/>
      <c r="L742" s="146"/>
    </row>
    <row r="743" spans="9:12" x14ac:dyDescent="0.25">
      <c r="I743" s="146"/>
      <c r="J743" s="146"/>
      <c r="K743" s="146"/>
      <c r="L743" s="146"/>
    </row>
    <row r="744" spans="9:12" x14ac:dyDescent="0.25">
      <c r="I744" s="146"/>
      <c r="J744" s="146"/>
      <c r="K744" s="146"/>
      <c r="L744" s="146"/>
    </row>
    <row r="745" spans="9:12" x14ac:dyDescent="0.25">
      <c r="I745" s="146"/>
      <c r="J745" s="146"/>
      <c r="K745" s="146"/>
      <c r="L745" s="146"/>
    </row>
    <row r="746" spans="9:12" x14ac:dyDescent="0.25">
      <c r="I746" s="146"/>
      <c r="J746" s="146"/>
      <c r="K746" s="146"/>
      <c r="L746" s="146"/>
    </row>
    <row r="747" spans="9:12" x14ac:dyDescent="0.25">
      <c r="I747" s="146"/>
      <c r="J747" s="146"/>
      <c r="K747" s="146"/>
      <c r="L747" s="146"/>
    </row>
    <row r="748" spans="9:12" x14ac:dyDescent="0.25">
      <c r="I748" s="146"/>
      <c r="J748" s="146"/>
      <c r="K748" s="146"/>
      <c r="L748" s="146"/>
    </row>
    <row r="749" spans="9:12" x14ac:dyDescent="0.25">
      <c r="I749" s="146"/>
      <c r="J749" s="146"/>
      <c r="K749" s="146"/>
      <c r="L749" s="146"/>
    </row>
    <row r="750" spans="9:12" x14ac:dyDescent="0.25">
      <c r="I750" s="146"/>
      <c r="J750" s="146"/>
      <c r="K750" s="146"/>
      <c r="L750" s="146"/>
    </row>
    <row r="751" spans="9:12" x14ac:dyDescent="0.25">
      <c r="I751" s="146"/>
      <c r="J751" s="146"/>
      <c r="K751" s="146"/>
      <c r="L751" s="146"/>
    </row>
    <row r="752" spans="9:12" x14ac:dyDescent="0.25">
      <c r="I752" s="146"/>
      <c r="J752" s="146"/>
      <c r="K752" s="146"/>
      <c r="L752" s="146"/>
    </row>
    <row r="753" spans="9:12" x14ac:dyDescent="0.25">
      <c r="I753" s="146"/>
      <c r="J753" s="146"/>
      <c r="K753" s="146"/>
      <c r="L753" s="146"/>
    </row>
    <row r="754" spans="9:12" x14ac:dyDescent="0.25">
      <c r="I754" s="146"/>
      <c r="J754" s="146"/>
      <c r="K754" s="146"/>
      <c r="L754" s="146"/>
    </row>
    <row r="755" spans="9:12" x14ac:dyDescent="0.25">
      <c r="I755" s="146"/>
      <c r="J755" s="146"/>
      <c r="K755" s="146"/>
      <c r="L755" s="146"/>
    </row>
    <row r="756" spans="9:12" x14ac:dyDescent="0.25">
      <c r="I756" s="146"/>
      <c r="J756" s="146"/>
      <c r="K756" s="146"/>
      <c r="L756" s="146"/>
    </row>
    <row r="757" spans="9:12" x14ac:dyDescent="0.25">
      <c r="I757" s="146"/>
      <c r="J757" s="146"/>
      <c r="K757" s="146"/>
      <c r="L757" s="146"/>
    </row>
    <row r="758" spans="9:12" x14ac:dyDescent="0.25">
      <c r="I758" s="146"/>
      <c r="J758" s="146"/>
      <c r="K758" s="146"/>
      <c r="L758" s="146"/>
    </row>
    <row r="759" spans="9:12" x14ac:dyDescent="0.25">
      <c r="I759" s="146"/>
      <c r="J759" s="146"/>
      <c r="K759" s="146"/>
      <c r="L759" s="146"/>
    </row>
    <row r="760" spans="9:12" x14ac:dyDescent="0.25">
      <c r="I760" s="146"/>
      <c r="J760" s="146"/>
      <c r="K760" s="146"/>
      <c r="L760" s="146"/>
    </row>
    <row r="761" spans="9:12" x14ac:dyDescent="0.25">
      <c r="I761" s="146"/>
      <c r="J761" s="146"/>
      <c r="K761" s="146"/>
      <c r="L761" s="146"/>
    </row>
    <row r="762" spans="9:12" x14ac:dyDescent="0.25">
      <c r="I762" s="146"/>
      <c r="J762" s="146"/>
      <c r="K762" s="146"/>
      <c r="L762" s="146"/>
    </row>
    <row r="763" spans="9:12" x14ac:dyDescent="0.25">
      <c r="I763" s="146"/>
      <c r="J763" s="146"/>
      <c r="K763" s="146"/>
      <c r="L763" s="146"/>
    </row>
    <row r="764" spans="9:12" x14ac:dyDescent="0.25">
      <c r="I764" s="146"/>
      <c r="J764" s="146"/>
      <c r="K764" s="146"/>
      <c r="L764" s="146"/>
    </row>
    <row r="765" spans="9:12" x14ac:dyDescent="0.25">
      <c r="I765" s="146"/>
      <c r="J765" s="146"/>
      <c r="K765" s="146"/>
      <c r="L765" s="146"/>
    </row>
    <row r="766" spans="9:12" x14ac:dyDescent="0.25">
      <c r="I766" s="146"/>
      <c r="J766" s="146"/>
      <c r="K766" s="146"/>
      <c r="L766" s="146"/>
    </row>
    <row r="767" spans="9:12" x14ac:dyDescent="0.25">
      <c r="I767" s="146"/>
      <c r="J767" s="146"/>
      <c r="K767" s="146"/>
      <c r="L767" s="146"/>
    </row>
    <row r="768" spans="9:12" x14ac:dyDescent="0.25">
      <c r="I768" s="146"/>
      <c r="J768" s="146"/>
      <c r="K768" s="146"/>
      <c r="L768" s="146"/>
    </row>
    <row r="769" spans="9:12" x14ac:dyDescent="0.25">
      <c r="I769" s="146"/>
      <c r="J769" s="146"/>
      <c r="K769" s="146"/>
      <c r="L769" s="146"/>
    </row>
    <row r="770" spans="9:12" x14ac:dyDescent="0.25">
      <c r="I770" s="146"/>
      <c r="J770" s="146"/>
      <c r="K770" s="146"/>
      <c r="L770" s="146"/>
    </row>
    <row r="771" spans="9:12" x14ac:dyDescent="0.25">
      <c r="I771" s="146"/>
      <c r="J771" s="146"/>
      <c r="K771" s="146"/>
      <c r="L771" s="146"/>
    </row>
    <row r="772" spans="9:12" x14ac:dyDescent="0.25">
      <c r="I772" s="146"/>
      <c r="J772" s="146"/>
      <c r="K772" s="146"/>
      <c r="L772" s="146"/>
    </row>
    <row r="773" spans="9:12" x14ac:dyDescent="0.25">
      <c r="I773" s="146"/>
      <c r="J773" s="146"/>
      <c r="K773" s="146"/>
      <c r="L773" s="146"/>
    </row>
    <row r="774" spans="9:12" x14ac:dyDescent="0.25">
      <c r="I774" s="146"/>
      <c r="J774" s="146"/>
      <c r="K774" s="146"/>
      <c r="L774" s="146"/>
    </row>
    <row r="775" spans="9:12" x14ac:dyDescent="0.25">
      <c r="I775" s="146"/>
      <c r="J775" s="146"/>
      <c r="K775" s="146"/>
      <c r="L775" s="146"/>
    </row>
    <row r="776" spans="9:12" x14ac:dyDescent="0.25">
      <c r="I776" s="146"/>
      <c r="J776" s="146"/>
      <c r="K776" s="146"/>
      <c r="L776" s="146"/>
    </row>
    <row r="777" spans="9:12" x14ac:dyDescent="0.25">
      <c r="I777" s="146"/>
      <c r="J777" s="146"/>
      <c r="K777" s="146"/>
      <c r="L777" s="146"/>
    </row>
    <row r="778" spans="9:12" x14ac:dyDescent="0.25">
      <c r="I778" s="146"/>
      <c r="J778" s="146"/>
      <c r="K778" s="146"/>
      <c r="L778" s="146"/>
    </row>
    <row r="779" spans="9:12" x14ac:dyDescent="0.25">
      <c r="I779" s="146"/>
      <c r="J779" s="146"/>
      <c r="K779" s="146"/>
      <c r="L779" s="146"/>
    </row>
    <row r="780" spans="9:12" x14ac:dyDescent="0.25">
      <c r="I780" s="146"/>
      <c r="J780" s="146"/>
      <c r="K780" s="146"/>
      <c r="L780" s="146"/>
    </row>
    <row r="781" spans="9:12" x14ac:dyDescent="0.25">
      <c r="I781" s="146"/>
      <c r="J781" s="146"/>
      <c r="K781" s="146"/>
      <c r="L781" s="146"/>
    </row>
    <row r="782" spans="9:12" x14ac:dyDescent="0.25">
      <c r="I782" s="146"/>
      <c r="J782" s="146"/>
      <c r="K782" s="146"/>
      <c r="L782" s="146"/>
    </row>
    <row r="783" spans="9:12" x14ac:dyDescent="0.25">
      <c r="I783" s="146"/>
      <c r="J783" s="146"/>
      <c r="K783" s="146"/>
      <c r="L783" s="146"/>
    </row>
    <row r="784" spans="9:12" x14ac:dyDescent="0.25">
      <c r="I784" s="146"/>
      <c r="J784" s="146"/>
      <c r="K784" s="146"/>
      <c r="L784" s="146"/>
    </row>
    <row r="785" spans="9:12" x14ac:dyDescent="0.25">
      <c r="I785" s="146"/>
      <c r="J785" s="146"/>
      <c r="K785" s="146"/>
      <c r="L785" s="146"/>
    </row>
    <row r="786" spans="9:12" x14ac:dyDescent="0.25">
      <c r="I786" s="146"/>
      <c r="J786" s="146"/>
      <c r="K786" s="146"/>
      <c r="L786" s="146"/>
    </row>
    <row r="787" spans="9:12" x14ac:dyDescent="0.25">
      <c r="I787" s="146"/>
      <c r="J787" s="146"/>
      <c r="K787" s="146"/>
      <c r="L787" s="146"/>
    </row>
    <row r="788" spans="9:12" x14ac:dyDescent="0.25">
      <c r="I788" s="146"/>
      <c r="J788" s="146"/>
      <c r="K788" s="146"/>
      <c r="L788" s="146"/>
    </row>
    <row r="789" spans="9:12" x14ac:dyDescent="0.25">
      <c r="I789" s="146"/>
      <c r="J789" s="146"/>
      <c r="K789" s="146"/>
      <c r="L789" s="146"/>
    </row>
    <row r="790" spans="9:12" x14ac:dyDescent="0.25">
      <c r="I790" s="146"/>
      <c r="J790" s="146"/>
      <c r="K790" s="146"/>
      <c r="L790" s="146"/>
    </row>
    <row r="791" spans="9:12" x14ac:dyDescent="0.25">
      <c r="I791" s="146"/>
      <c r="J791" s="146"/>
      <c r="K791" s="146"/>
      <c r="L791" s="146"/>
    </row>
    <row r="792" spans="9:12" x14ac:dyDescent="0.25">
      <c r="I792" s="146"/>
      <c r="J792" s="146"/>
      <c r="K792" s="146"/>
      <c r="L792" s="146"/>
    </row>
    <row r="793" spans="9:12" x14ac:dyDescent="0.25">
      <c r="I793" s="146"/>
      <c r="J793" s="146"/>
      <c r="K793" s="146"/>
      <c r="L793" s="146"/>
    </row>
    <row r="794" spans="9:12" x14ac:dyDescent="0.25">
      <c r="I794" s="146"/>
      <c r="J794" s="146"/>
      <c r="K794" s="146"/>
      <c r="L794" s="146"/>
    </row>
    <row r="795" spans="9:12" x14ac:dyDescent="0.25">
      <c r="I795" s="146"/>
      <c r="J795" s="146"/>
      <c r="K795" s="146"/>
      <c r="L795" s="146"/>
    </row>
    <row r="796" spans="9:12" x14ac:dyDescent="0.25">
      <c r="I796" s="146"/>
      <c r="J796" s="146"/>
      <c r="K796" s="146"/>
      <c r="L796" s="146"/>
    </row>
    <row r="797" spans="9:12" x14ac:dyDescent="0.25">
      <c r="I797" s="146"/>
      <c r="J797" s="146"/>
      <c r="K797" s="146"/>
      <c r="L797" s="146"/>
    </row>
    <row r="798" spans="9:12" x14ac:dyDescent="0.25">
      <c r="I798" s="146"/>
      <c r="J798" s="146"/>
      <c r="K798" s="146"/>
      <c r="L798" s="146"/>
    </row>
    <row r="799" spans="9:12" x14ac:dyDescent="0.25">
      <c r="I799" s="146"/>
      <c r="J799" s="146"/>
      <c r="K799" s="146"/>
      <c r="L799" s="146"/>
    </row>
    <row r="800" spans="9:12" x14ac:dyDescent="0.25">
      <c r="I800" s="146"/>
      <c r="J800" s="146"/>
      <c r="K800" s="146"/>
      <c r="L800" s="146"/>
    </row>
    <row r="801" spans="9:12" x14ac:dyDescent="0.25">
      <c r="I801" s="146"/>
      <c r="J801" s="146"/>
      <c r="K801" s="146"/>
      <c r="L801" s="146"/>
    </row>
    <row r="802" spans="9:12" x14ac:dyDescent="0.25">
      <c r="I802" s="146"/>
      <c r="J802" s="146"/>
      <c r="K802" s="146"/>
      <c r="L802" s="146"/>
    </row>
    <row r="803" spans="9:12" x14ac:dyDescent="0.25">
      <c r="I803" s="146"/>
      <c r="J803" s="146"/>
      <c r="K803" s="146"/>
      <c r="L803" s="146"/>
    </row>
    <row r="804" spans="9:12" x14ac:dyDescent="0.25">
      <c r="I804" s="146"/>
      <c r="J804" s="146"/>
      <c r="K804" s="146"/>
      <c r="L804" s="146"/>
    </row>
    <row r="805" spans="9:12" x14ac:dyDescent="0.25">
      <c r="I805" s="146"/>
      <c r="J805" s="146"/>
      <c r="K805" s="146"/>
      <c r="L805" s="146"/>
    </row>
    <row r="806" spans="9:12" x14ac:dyDescent="0.25">
      <c r="I806" s="146"/>
      <c r="J806" s="146"/>
      <c r="K806" s="146"/>
      <c r="L806" s="146"/>
    </row>
    <row r="807" spans="9:12" x14ac:dyDescent="0.25">
      <c r="I807" s="146"/>
      <c r="J807" s="146"/>
      <c r="K807" s="146"/>
      <c r="L807" s="146"/>
    </row>
    <row r="808" spans="9:12" x14ac:dyDescent="0.25">
      <c r="I808" s="146"/>
      <c r="J808" s="146"/>
      <c r="K808" s="146"/>
      <c r="L808" s="146"/>
    </row>
    <row r="809" spans="9:12" x14ac:dyDescent="0.25">
      <c r="I809" s="146"/>
      <c r="J809" s="146"/>
      <c r="K809" s="146"/>
      <c r="L809" s="146"/>
    </row>
    <row r="810" spans="9:12" x14ac:dyDescent="0.25">
      <c r="I810" s="146"/>
      <c r="J810" s="146"/>
      <c r="K810" s="146"/>
      <c r="L810" s="146"/>
    </row>
    <row r="811" spans="9:12" x14ac:dyDescent="0.25">
      <c r="I811" s="146"/>
      <c r="J811" s="146"/>
      <c r="K811" s="146"/>
      <c r="L811" s="146"/>
    </row>
    <row r="812" spans="9:12" x14ac:dyDescent="0.25">
      <c r="I812" s="146"/>
      <c r="J812" s="146"/>
      <c r="K812" s="146"/>
      <c r="L812" s="146"/>
    </row>
    <row r="813" spans="9:12" x14ac:dyDescent="0.25">
      <c r="I813" s="146"/>
      <c r="J813" s="146"/>
      <c r="K813" s="146"/>
      <c r="L813" s="146"/>
    </row>
    <row r="814" spans="9:12" x14ac:dyDescent="0.25">
      <c r="I814" s="146"/>
      <c r="J814" s="146"/>
      <c r="K814" s="146"/>
      <c r="L814" s="146"/>
    </row>
    <row r="815" spans="9:12" x14ac:dyDescent="0.25">
      <c r="I815" s="146"/>
      <c r="J815" s="146"/>
      <c r="K815" s="146"/>
      <c r="L815" s="146"/>
    </row>
    <row r="816" spans="9:12" x14ac:dyDescent="0.25">
      <c r="I816" s="146"/>
      <c r="J816" s="146"/>
      <c r="K816" s="146"/>
      <c r="L816" s="146"/>
    </row>
    <row r="817" spans="9:12" x14ac:dyDescent="0.25">
      <c r="I817" s="146"/>
      <c r="J817" s="146"/>
      <c r="K817" s="146"/>
      <c r="L817" s="146"/>
    </row>
    <row r="818" spans="9:12" x14ac:dyDescent="0.25">
      <c r="I818" s="146"/>
      <c r="J818" s="146"/>
      <c r="K818" s="146"/>
      <c r="L818" s="146"/>
    </row>
    <row r="819" spans="9:12" x14ac:dyDescent="0.25">
      <c r="I819" s="146"/>
      <c r="J819" s="146"/>
      <c r="K819" s="146"/>
      <c r="L819" s="146"/>
    </row>
    <row r="820" spans="9:12" x14ac:dyDescent="0.25">
      <c r="I820" s="146"/>
      <c r="J820" s="146"/>
      <c r="K820" s="146"/>
      <c r="L820" s="146"/>
    </row>
    <row r="821" spans="9:12" x14ac:dyDescent="0.25">
      <c r="I821" s="146"/>
      <c r="J821" s="146"/>
      <c r="K821" s="146"/>
      <c r="L821" s="146"/>
    </row>
    <row r="822" spans="9:12" x14ac:dyDescent="0.25">
      <c r="I822" s="146"/>
      <c r="J822" s="146"/>
      <c r="K822" s="146"/>
      <c r="L822" s="146"/>
    </row>
    <row r="823" spans="9:12" x14ac:dyDescent="0.25">
      <c r="I823" s="146"/>
      <c r="J823" s="146"/>
      <c r="K823" s="146"/>
      <c r="L823" s="146"/>
    </row>
    <row r="824" spans="9:12" x14ac:dyDescent="0.25">
      <c r="I824" s="146"/>
      <c r="J824" s="146"/>
      <c r="K824" s="146"/>
      <c r="L824" s="146"/>
    </row>
    <row r="825" spans="9:12" x14ac:dyDescent="0.25">
      <c r="I825" s="146"/>
      <c r="J825" s="146"/>
      <c r="K825" s="146"/>
      <c r="L825" s="146"/>
    </row>
    <row r="826" spans="9:12" x14ac:dyDescent="0.25">
      <c r="I826" s="146"/>
      <c r="J826" s="146"/>
      <c r="K826" s="146"/>
      <c r="L826" s="146"/>
    </row>
    <row r="827" spans="9:12" x14ac:dyDescent="0.25">
      <c r="I827" s="146"/>
      <c r="J827" s="146"/>
      <c r="K827" s="146"/>
      <c r="L827" s="146"/>
    </row>
    <row r="828" spans="9:12" x14ac:dyDescent="0.25">
      <c r="I828" s="146"/>
      <c r="J828" s="146"/>
      <c r="K828" s="146"/>
      <c r="L828" s="146"/>
    </row>
    <row r="829" spans="9:12" x14ac:dyDescent="0.25">
      <c r="I829" s="146"/>
      <c r="J829" s="146"/>
      <c r="K829" s="146"/>
      <c r="L829" s="146"/>
    </row>
    <row r="830" spans="9:12" x14ac:dyDescent="0.25">
      <c r="I830" s="146"/>
      <c r="J830" s="146"/>
      <c r="K830" s="146"/>
      <c r="L830" s="146"/>
    </row>
    <row r="831" spans="9:12" x14ac:dyDescent="0.25">
      <c r="I831" s="146"/>
      <c r="J831" s="146"/>
      <c r="K831" s="146"/>
      <c r="L831" s="146"/>
    </row>
    <row r="832" spans="9:12" x14ac:dyDescent="0.25">
      <c r="I832" s="146"/>
      <c r="J832" s="146"/>
      <c r="K832" s="146"/>
      <c r="L832" s="146"/>
    </row>
    <row r="833" spans="9:12" x14ac:dyDescent="0.25">
      <c r="I833" s="146"/>
      <c r="J833" s="146"/>
      <c r="K833" s="146"/>
      <c r="L833" s="146"/>
    </row>
    <row r="834" spans="9:12" x14ac:dyDescent="0.25">
      <c r="I834" s="146"/>
      <c r="J834" s="146"/>
      <c r="K834" s="146"/>
      <c r="L834" s="146"/>
    </row>
    <row r="835" spans="9:12" x14ac:dyDescent="0.25">
      <c r="I835" s="146"/>
      <c r="J835" s="146"/>
      <c r="K835" s="146"/>
      <c r="L835" s="146"/>
    </row>
    <row r="836" spans="9:12" x14ac:dyDescent="0.25">
      <c r="I836" s="146"/>
      <c r="J836" s="146"/>
      <c r="K836" s="146"/>
      <c r="L836" s="146"/>
    </row>
    <row r="837" spans="9:12" x14ac:dyDescent="0.25">
      <c r="I837" s="146"/>
      <c r="J837" s="146"/>
      <c r="K837" s="146"/>
      <c r="L837" s="146"/>
    </row>
    <row r="838" spans="9:12" x14ac:dyDescent="0.25">
      <c r="I838" s="146"/>
      <c r="J838" s="146"/>
      <c r="K838" s="146"/>
      <c r="L838" s="146"/>
    </row>
    <row r="839" spans="9:12" x14ac:dyDescent="0.25">
      <c r="I839" s="146"/>
      <c r="J839" s="146"/>
      <c r="K839" s="146"/>
      <c r="L839" s="146"/>
    </row>
    <row r="840" spans="9:12" x14ac:dyDescent="0.25">
      <c r="I840" s="146"/>
      <c r="J840" s="146"/>
      <c r="K840" s="146"/>
      <c r="L840" s="146"/>
    </row>
    <row r="841" spans="9:12" x14ac:dyDescent="0.25">
      <c r="I841" s="146"/>
      <c r="J841" s="146"/>
      <c r="K841" s="146"/>
      <c r="L841" s="146"/>
    </row>
    <row r="842" spans="9:12" x14ac:dyDescent="0.25">
      <c r="I842" s="146"/>
      <c r="J842" s="146"/>
      <c r="K842" s="146"/>
      <c r="L842" s="146"/>
    </row>
    <row r="843" spans="9:12" x14ac:dyDescent="0.25">
      <c r="I843" s="146"/>
      <c r="J843" s="146"/>
      <c r="K843" s="146"/>
      <c r="L843" s="146"/>
    </row>
    <row r="844" spans="9:12" x14ac:dyDescent="0.25">
      <c r="I844" s="146"/>
      <c r="J844" s="146"/>
      <c r="K844" s="146"/>
      <c r="L844" s="146"/>
    </row>
    <row r="845" spans="9:12" x14ac:dyDescent="0.25">
      <c r="I845" s="146"/>
      <c r="J845" s="146"/>
      <c r="K845" s="146"/>
      <c r="L845" s="146"/>
    </row>
    <row r="846" spans="9:12" x14ac:dyDescent="0.25">
      <c r="I846" s="146"/>
      <c r="J846" s="146"/>
      <c r="K846" s="146"/>
      <c r="L846" s="146"/>
    </row>
    <row r="847" spans="9:12" x14ac:dyDescent="0.25">
      <c r="I847" s="146"/>
      <c r="J847" s="146"/>
      <c r="K847" s="146"/>
      <c r="L847" s="146"/>
    </row>
    <row r="848" spans="9:12" x14ac:dyDescent="0.25">
      <c r="I848" s="146"/>
      <c r="J848" s="146"/>
      <c r="K848" s="146"/>
      <c r="L848" s="146"/>
    </row>
    <row r="849" spans="9:12" x14ac:dyDescent="0.25">
      <c r="I849" s="146"/>
      <c r="J849" s="146"/>
      <c r="K849" s="146"/>
      <c r="L849" s="146"/>
    </row>
    <row r="850" spans="9:12" x14ac:dyDescent="0.25">
      <c r="I850" s="146"/>
      <c r="J850" s="146"/>
      <c r="K850" s="146"/>
      <c r="L850" s="146"/>
    </row>
    <row r="851" spans="9:12" x14ac:dyDescent="0.25">
      <c r="I851" s="146"/>
      <c r="J851" s="146"/>
      <c r="K851" s="146"/>
      <c r="L851" s="146"/>
    </row>
    <row r="852" spans="9:12" x14ac:dyDescent="0.25">
      <c r="I852" s="146"/>
      <c r="J852" s="146"/>
      <c r="K852" s="146"/>
      <c r="L852" s="146"/>
    </row>
    <row r="853" spans="9:12" x14ac:dyDescent="0.25">
      <c r="I853" s="146"/>
      <c r="J853" s="146"/>
      <c r="K853" s="146"/>
      <c r="L853" s="146"/>
    </row>
    <row r="854" spans="9:12" x14ac:dyDescent="0.25">
      <c r="I854" s="146"/>
      <c r="J854" s="146"/>
      <c r="K854" s="146"/>
      <c r="L854" s="146"/>
    </row>
    <row r="855" spans="9:12" x14ac:dyDescent="0.25">
      <c r="I855" s="146"/>
      <c r="J855" s="146"/>
      <c r="K855" s="146"/>
      <c r="L855" s="146"/>
    </row>
    <row r="856" spans="9:12" x14ac:dyDescent="0.25">
      <c r="I856" s="146"/>
      <c r="J856" s="146"/>
      <c r="K856" s="146"/>
      <c r="L856" s="146"/>
    </row>
    <row r="857" spans="9:12" x14ac:dyDescent="0.25">
      <c r="I857" s="146"/>
      <c r="J857" s="146"/>
      <c r="K857" s="146"/>
      <c r="L857" s="146"/>
    </row>
    <row r="858" spans="9:12" x14ac:dyDescent="0.25">
      <c r="I858" s="146"/>
      <c r="J858" s="146"/>
      <c r="K858" s="146"/>
      <c r="L858" s="146"/>
    </row>
    <row r="859" spans="9:12" x14ac:dyDescent="0.25">
      <c r="I859" s="146"/>
      <c r="J859" s="146"/>
      <c r="K859" s="146"/>
      <c r="L859" s="146"/>
    </row>
    <row r="860" spans="9:12" x14ac:dyDescent="0.25">
      <c r="I860" s="146"/>
      <c r="J860" s="146"/>
      <c r="K860" s="146"/>
      <c r="L860" s="146"/>
    </row>
    <row r="861" spans="9:12" x14ac:dyDescent="0.25">
      <c r="I861" s="146"/>
      <c r="J861" s="146"/>
      <c r="K861" s="146"/>
      <c r="L861" s="146"/>
    </row>
    <row r="862" spans="9:12" x14ac:dyDescent="0.25">
      <c r="I862" s="146"/>
      <c r="J862" s="146"/>
      <c r="K862" s="146"/>
      <c r="L862" s="146"/>
    </row>
    <row r="863" spans="9:12" x14ac:dyDescent="0.25">
      <c r="I863" s="146"/>
      <c r="J863" s="146"/>
      <c r="K863" s="146"/>
      <c r="L863" s="146"/>
    </row>
    <row r="864" spans="9:12" x14ac:dyDescent="0.25">
      <c r="I864" s="146"/>
      <c r="J864" s="146"/>
      <c r="K864" s="146"/>
      <c r="L864" s="146"/>
    </row>
    <row r="865" spans="9:12" x14ac:dyDescent="0.25">
      <c r="I865" s="146"/>
      <c r="J865" s="146"/>
      <c r="K865" s="146"/>
      <c r="L865" s="146"/>
    </row>
    <row r="866" spans="9:12" x14ac:dyDescent="0.25">
      <c r="I866" s="146"/>
      <c r="J866" s="146"/>
      <c r="K866" s="146"/>
      <c r="L866" s="146"/>
    </row>
    <row r="867" spans="9:12" x14ac:dyDescent="0.25">
      <c r="I867" s="146"/>
      <c r="J867" s="146"/>
      <c r="K867" s="146"/>
      <c r="L867" s="146"/>
    </row>
    <row r="868" spans="9:12" x14ac:dyDescent="0.25">
      <c r="I868" s="146"/>
      <c r="J868" s="146"/>
      <c r="K868" s="146"/>
      <c r="L868" s="146"/>
    </row>
    <row r="869" spans="9:12" x14ac:dyDescent="0.25">
      <c r="I869" s="146"/>
      <c r="J869" s="146"/>
      <c r="K869" s="146"/>
      <c r="L869" s="146"/>
    </row>
    <row r="870" spans="9:12" x14ac:dyDescent="0.25">
      <c r="I870" s="146"/>
      <c r="J870" s="146"/>
      <c r="K870" s="146"/>
      <c r="L870" s="146"/>
    </row>
    <row r="871" spans="9:12" x14ac:dyDescent="0.25">
      <c r="I871" s="146"/>
      <c r="J871" s="146"/>
      <c r="K871" s="146"/>
      <c r="L871" s="146"/>
    </row>
    <row r="872" spans="9:12" x14ac:dyDescent="0.25">
      <c r="I872" s="146"/>
      <c r="J872" s="146"/>
      <c r="K872" s="146"/>
      <c r="L872" s="146"/>
    </row>
    <row r="873" spans="9:12" x14ac:dyDescent="0.25">
      <c r="I873" s="146"/>
      <c r="J873" s="146"/>
      <c r="K873" s="146"/>
      <c r="L873" s="146"/>
    </row>
    <row r="874" spans="9:12" x14ac:dyDescent="0.25">
      <c r="I874" s="146"/>
      <c r="J874" s="146"/>
      <c r="K874" s="146"/>
      <c r="L874" s="146"/>
    </row>
    <row r="875" spans="9:12" x14ac:dyDescent="0.25">
      <c r="I875" s="146"/>
      <c r="J875" s="146"/>
      <c r="K875" s="146"/>
      <c r="L875" s="146"/>
    </row>
    <row r="876" spans="9:12" x14ac:dyDescent="0.25">
      <c r="I876" s="146"/>
      <c r="J876" s="146"/>
      <c r="K876" s="146"/>
      <c r="L876" s="146"/>
    </row>
    <row r="877" spans="9:12" x14ac:dyDescent="0.25">
      <c r="I877" s="146"/>
      <c r="J877" s="146"/>
      <c r="K877" s="146"/>
      <c r="L877" s="146"/>
    </row>
    <row r="878" spans="9:12" x14ac:dyDescent="0.25">
      <c r="I878" s="146"/>
      <c r="J878" s="146"/>
      <c r="K878" s="146"/>
      <c r="L878" s="146"/>
    </row>
    <row r="879" spans="9:12" x14ac:dyDescent="0.25">
      <c r="I879" s="146"/>
      <c r="J879" s="146"/>
      <c r="K879" s="146"/>
      <c r="L879" s="146"/>
    </row>
    <row r="880" spans="9:12" x14ac:dyDescent="0.25">
      <c r="I880" s="146"/>
      <c r="J880" s="146"/>
      <c r="K880" s="146"/>
      <c r="L880" s="146"/>
    </row>
    <row r="881" spans="9:12" x14ac:dyDescent="0.25">
      <c r="I881" s="146"/>
      <c r="J881" s="146"/>
      <c r="K881" s="146"/>
      <c r="L881" s="146"/>
    </row>
    <row r="882" spans="9:12" x14ac:dyDescent="0.25">
      <c r="I882" s="146"/>
      <c r="J882" s="146"/>
      <c r="K882" s="146"/>
      <c r="L882" s="146"/>
    </row>
    <row r="883" spans="9:12" x14ac:dyDescent="0.25">
      <c r="I883" s="146"/>
      <c r="J883" s="146"/>
      <c r="K883" s="146"/>
      <c r="L883" s="146"/>
    </row>
    <row r="884" spans="9:12" x14ac:dyDescent="0.25">
      <c r="I884" s="146"/>
      <c r="J884" s="146"/>
      <c r="K884" s="146"/>
      <c r="L884" s="146"/>
    </row>
    <row r="885" spans="9:12" x14ac:dyDescent="0.25">
      <c r="I885" s="146"/>
      <c r="J885" s="146"/>
      <c r="K885" s="146"/>
      <c r="L885" s="146"/>
    </row>
    <row r="886" spans="9:12" x14ac:dyDescent="0.25">
      <c r="I886" s="146"/>
      <c r="J886" s="146"/>
      <c r="K886" s="146"/>
      <c r="L886" s="146"/>
    </row>
    <row r="887" spans="9:12" x14ac:dyDescent="0.25">
      <c r="I887" s="146"/>
      <c r="J887" s="146"/>
      <c r="K887" s="146"/>
      <c r="L887" s="146"/>
    </row>
    <row r="888" spans="9:12" x14ac:dyDescent="0.25">
      <c r="I888" s="146"/>
      <c r="J888" s="146"/>
      <c r="K888" s="146"/>
      <c r="L888" s="146"/>
    </row>
    <row r="889" spans="9:12" x14ac:dyDescent="0.25">
      <c r="I889" s="146"/>
      <c r="J889" s="146"/>
      <c r="K889" s="146"/>
      <c r="L889" s="146"/>
    </row>
    <row r="890" spans="9:12" x14ac:dyDescent="0.25">
      <c r="I890" s="146"/>
      <c r="J890" s="146"/>
      <c r="K890" s="146"/>
      <c r="L890" s="146"/>
    </row>
    <row r="891" spans="9:12" x14ac:dyDescent="0.25">
      <c r="I891" s="146"/>
      <c r="J891" s="146"/>
      <c r="K891" s="146"/>
      <c r="L891" s="146"/>
    </row>
    <row r="892" spans="9:12" x14ac:dyDescent="0.25">
      <c r="I892" s="146"/>
      <c r="J892" s="146"/>
      <c r="K892" s="146"/>
      <c r="L892" s="146"/>
    </row>
    <row r="893" spans="9:12" x14ac:dyDescent="0.25">
      <c r="I893" s="146"/>
      <c r="J893" s="146"/>
      <c r="K893" s="146"/>
      <c r="L893" s="146"/>
    </row>
    <row r="894" spans="9:12" x14ac:dyDescent="0.25">
      <c r="I894" s="146"/>
      <c r="J894" s="146"/>
      <c r="K894" s="146"/>
      <c r="L894" s="146"/>
    </row>
    <row r="895" spans="9:12" x14ac:dyDescent="0.25">
      <c r="I895" s="146"/>
      <c r="J895" s="146"/>
      <c r="K895" s="146"/>
      <c r="L895" s="146"/>
    </row>
    <row r="896" spans="9:12" x14ac:dyDescent="0.25">
      <c r="I896" s="146"/>
      <c r="J896" s="146"/>
      <c r="K896" s="146"/>
      <c r="L896" s="146"/>
    </row>
    <row r="897" spans="9:12" x14ac:dyDescent="0.25">
      <c r="I897" s="146"/>
      <c r="J897" s="146"/>
      <c r="K897" s="146"/>
      <c r="L897" s="146"/>
    </row>
    <row r="898" spans="9:12" x14ac:dyDescent="0.25">
      <c r="I898" s="146"/>
      <c r="J898" s="146"/>
      <c r="K898" s="146"/>
      <c r="L898" s="146"/>
    </row>
    <row r="899" spans="9:12" x14ac:dyDescent="0.25">
      <c r="I899" s="146"/>
      <c r="J899" s="146"/>
      <c r="K899" s="146"/>
      <c r="L899" s="146"/>
    </row>
    <row r="900" spans="9:12" x14ac:dyDescent="0.25">
      <c r="I900" s="146"/>
      <c r="J900" s="146"/>
      <c r="K900" s="146"/>
      <c r="L900" s="146"/>
    </row>
    <row r="901" spans="9:12" x14ac:dyDescent="0.25">
      <c r="I901" s="146"/>
      <c r="J901" s="146"/>
      <c r="K901" s="146"/>
      <c r="L901" s="146"/>
    </row>
    <row r="902" spans="9:12" x14ac:dyDescent="0.25">
      <c r="I902" s="146"/>
      <c r="J902" s="146"/>
      <c r="K902" s="146"/>
      <c r="L902" s="146"/>
    </row>
    <row r="903" spans="9:12" x14ac:dyDescent="0.25">
      <c r="I903" s="146"/>
      <c r="J903" s="146"/>
      <c r="K903" s="146"/>
      <c r="L903" s="146"/>
    </row>
    <row r="904" spans="9:12" x14ac:dyDescent="0.25">
      <c r="I904" s="146"/>
      <c r="J904" s="146"/>
      <c r="K904" s="146"/>
      <c r="L904" s="146"/>
    </row>
    <row r="905" spans="9:12" x14ac:dyDescent="0.25">
      <c r="I905" s="146"/>
      <c r="J905" s="146"/>
      <c r="K905" s="146"/>
      <c r="L905" s="146"/>
    </row>
    <row r="906" spans="9:12" x14ac:dyDescent="0.25">
      <c r="I906" s="146"/>
      <c r="J906" s="146"/>
      <c r="K906" s="146"/>
      <c r="L906" s="146"/>
    </row>
    <row r="907" spans="9:12" x14ac:dyDescent="0.25">
      <c r="I907" s="146"/>
      <c r="J907" s="146"/>
      <c r="K907" s="146"/>
      <c r="L907" s="146"/>
    </row>
    <row r="908" spans="9:12" x14ac:dyDescent="0.25">
      <c r="I908" s="146"/>
      <c r="J908" s="146"/>
      <c r="K908" s="146"/>
      <c r="L908" s="146"/>
    </row>
    <row r="909" spans="9:12" x14ac:dyDescent="0.25">
      <c r="I909" s="146"/>
      <c r="J909" s="146"/>
      <c r="K909" s="146"/>
      <c r="L909" s="146"/>
    </row>
    <row r="910" spans="9:12" x14ac:dyDescent="0.25">
      <c r="I910" s="146"/>
      <c r="J910" s="146"/>
      <c r="K910" s="146"/>
      <c r="L910" s="146"/>
    </row>
    <row r="911" spans="9:12" x14ac:dyDescent="0.25">
      <c r="I911" s="146"/>
      <c r="J911" s="146"/>
      <c r="K911" s="146"/>
      <c r="L911" s="146"/>
    </row>
    <row r="912" spans="9:12" x14ac:dyDescent="0.25">
      <c r="I912" s="146"/>
      <c r="J912" s="146"/>
      <c r="K912" s="146"/>
      <c r="L912" s="146"/>
    </row>
    <row r="913" spans="9:12" x14ac:dyDescent="0.25">
      <c r="I913" s="146"/>
      <c r="J913" s="146"/>
      <c r="K913" s="146"/>
      <c r="L913" s="146"/>
    </row>
    <row r="914" spans="9:12" x14ac:dyDescent="0.25">
      <c r="I914" s="146"/>
      <c r="J914" s="146"/>
      <c r="K914" s="146"/>
      <c r="L914" s="146"/>
    </row>
    <row r="915" spans="9:12" x14ac:dyDescent="0.25">
      <c r="I915" s="146"/>
      <c r="J915" s="146"/>
      <c r="K915" s="146"/>
      <c r="L915" s="146"/>
    </row>
    <row r="916" spans="9:12" x14ac:dyDescent="0.25">
      <c r="I916" s="146"/>
      <c r="J916" s="146"/>
      <c r="K916" s="146"/>
      <c r="L916" s="146"/>
    </row>
    <row r="917" spans="9:12" x14ac:dyDescent="0.25">
      <c r="I917" s="146"/>
      <c r="J917" s="146"/>
      <c r="K917" s="146"/>
      <c r="L917" s="146"/>
    </row>
    <row r="918" spans="9:12" x14ac:dyDescent="0.25">
      <c r="I918" s="146"/>
      <c r="J918" s="146"/>
      <c r="K918" s="146"/>
      <c r="L918" s="146"/>
    </row>
    <row r="919" spans="9:12" x14ac:dyDescent="0.25">
      <c r="I919" s="146"/>
      <c r="J919" s="146"/>
      <c r="K919" s="146"/>
      <c r="L919" s="146"/>
    </row>
    <row r="920" spans="9:12" x14ac:dyDescent="0.25">
      <c r="I920" s="146"/>
      <c r="J920" s="146"/>
      <c r="K920" s="146"/>
      <c r="L920" s="146"/>
    </row>
    <row r="921" spans="9:12" x14ac:dyDescent="0.25">
      <c r="I921" s="146"/>
      <c r="J921" s="146"/>
      <c r="K921" s="146"/>
      <c r="L921" s="146"/>
    </row>
    <row r="922" spans="9:12" x14ac:dyDescent="0.25">
      <c r="I922" s="146"/>
      <c r="J922" s="146"/>
      <c r="K922" s="146"/>
      <c r="L922" s="146"/>
    </row>
    <row r="923" spans="9:12" x14ac:dyDescent="0.25">
      <c r="I923" s="146"/>
      <c r="J923" s="146"/>
      <c r="K923" s="146"/>
      <c r="L923" s="146"/>
    </row>
    <row r="924" spans="9:12" x14ac:dyDescent="0.25">
      <c r="I924" s="146"/>
      <c r="J924" s="146"/>
      <c r="K924" s="146"/>
      <c r="L924" s="146"/>
    </row>
    <row r="925" spans="9:12" x14ac:dyDescent="0.25">
      <c r="I925" s="146"/>
      <c r="J925" s="146"/>
      <c r="K925" s="146"/>
      <c r="L925" s="146"/>
    </row>
    <row r="926" spans="9:12" x14ac:dyDescent="0.25">
      <c r="I926" s="146"/>
      <c r="J926" s="146"/>
      <c r="K926" s="146"/>
      <c r="L926" s="146"/>
    </row>
    <row r="927" spans="9:12" x14ac:dyDescent="0.25">
      <c r="I927" s="146"/>
      <c r="J927" s="146"/>
      <c r="K927" s="146"/>
      <c r="L927" s="146"/>
    </row>
    <row r="928" spans="9:12" x14ac:dyDescent="0.25">
      <c r="I928" s="146"/>
      <c r="J928" s="146"/>
      <c r="K928" s="146"/>
      <c r="L928" s="146"/>
    </row>
    <row r="929" spans="9:12" x14ac:dyDescent="0.25">
      <c r="I929" s="146"/>
      <c r="J929" s="146"/>
      <c r="K929" s="146"/>
      <c r="L929" s="146"/>
    </row>
    <row r="930" spans="9:12" x14ac:dyDescent="0.25">
      <c r="I930" s="146"/>
      <c r="J930" s="146"/>
      <c r="K930" s="146"/>
      <c r="L930" s="146"/>
    </row>
    <row r="931" spans="9:12" x14ac:dyDescent="0.25">
      <c r="I931" s="146"/>
      <c r="J931" s="146"/>
      <c r="K931" s="146"/>
      <c r="L931" s="146"/>
    </row>
    <row r="932" spans="9:12" x14ac:dyDescent="0.25">
      <c r="I932" s="146"/>
      <c r="J932" s="146"/>
      <c r="K932" s="146"/>
      <c r="L932" s="146"/>
    </row>
    <row r="933" spans="9:12" x14ac:dyDescent="0.25">
      <c r="I933" s="146"/>
      <c r="J933" s="146"/>
      <c r="K933" s="146"/>
      <c r="L933" s="146"/>
    </row>
    <row r="934" spans="9:12" x14ac:dyDescent="0.25">
      <c r="I934" s="146"/>
      <c r="J934" s="146"/>
      <c r="K934" s="146"/>
      <c r="L934" s="146"/>
    </row>
    <row r="935" spans="9:12" x14ac:dyDescent="0.25">
      <c r="I935" s="146"/>
      <c r="J935" s="146"/>
      <c r="K935" s="146"/>
      <c r="L935" s="146"/>
    </row>
    <row r="936" spans="9:12" x14ac:dyDescent="0.25">
      <c r="I936" s="146"/>
      <c r="J936" s="146"/>
      <c r="K936" s="146"/>
      <c r="L936" s="146"/>
    </row>
    <row r="937" spans="9:12" x14ac:dyDescent="0.25">
      <c r="I937" s="146"/>
      <c r="J937" s="146"/>
      <c r="K937" s="146"/>
      <c r="L937" s="146"/>
    </row>
    <row r="938" spans="9:12" x14ac:dyDescent="0.25">
      <c r="I938" s="146"/>
      <c r="J938" s="146"/>
      <c r="K938" s="146"/>
      <c r="L938" s="146"/>
    </row>
    <row r="939" spans="9:12" x14ac:dyDescent="0.25">
      <c r="I939" s="146"/>
      <c r="J939" s="146"/>
      <c r="K939" s="146"/>
      <c r="L939" s="146"/>
    </row>
    <row r="940" spans="9:12" x14ac:dyDescent="0.25">
      <c r="I940" s="146"/>
      <c r="J940" s="146"/>
      <c r="K940" s="146"/>
      <c r="L940" s="146"/>
    </row>
    <row r="941" spans="9:12" x14ac:dyDescent="0.25">
      <c r="I941" s="146"/>
      <c r="J941" s="146"/>
      <c r="K941" s="146"/>
      <c r="L941" s="146"/>
    </row>
    <row r="942" spans="9:12" x14ac:dyDescent="0.25">
      <c r="I942" s="146"/>
      <c r="J942" s="146"/>
      <c r="K942" s="146"/>
      <c r="L942" s="146"/>
    </row>
    <row r="943" spans="9:12" x14ac:dyDescent="0.25">
      <c r="I943" s="146"/>
      <c r="J943" s="146"/>
      <c r="K943" s="146"/>
      <c r="L943" s="146"/>
    </row>
    <row r="944" spans="9:12" x14ac:dyDescent="0.25">
      <c r="I944" s="146"/>
      <c r="J944" s="146"/>
      <c r="K944" s="146"/>
      <c r="L944" s="146"/>
    </row>
    <row r="945" spans="9:12" x14ac:dyDescent="0.25">
      <c r="I945" s="146"/>
      <c r="J945" s="146"/>
      <c r="K945" s="146"/>
      <c r="L945" s="146"/>
    </row>
    <row r="946" spans="9:12" x14ac:dyDescent="0.25">
      <c r="I946" s="146"/>
      <c r="J946" s="146"/>
      <c r="K946" s="146"/>
      <c r="L946" s="146"/>
    </row>
    <row r="947" spans="9:12" x14ac:dyDescent="0.25">
      <c r="I947" s="146"/>
      <c r="J947" s="146"/>
      <c r="K947" s="146"/>
      <c r="L947" s="146"/>
    </row>
    <row r="948" spans="9:12" x14ac:dyDescent="0.25">
      <c r="I948" s="146"/>
      <c r="J948" s="146"/>
      <c r="K948" s="146"/>
      <c r="L948" s="146"/>
    </row>
    <row r="949" spans="9:12" x14ac:dyDescent="0.25">
      <c r="I949" s="146"/>
      <c r="J949" s="146"/>
      <c r="K949" s="146"/>
      <c r="L949" s="146"/>
    </row>
    <row r="950" spans="9:12" x14ac:dyDescent="0.25">
      <c r="I950" s="146"/>
      <c r="J950" s="146"/>
      <c r="K950" s="146"/>
      <c r="L950" s="146"/>
    </row>
    <row r="951" spans="9:12" x14ac:dyDescent="0.25">
      <c r="I951" s="146"/>
      <c r="J951" s="146"/>
      <c r="K951" s="146"/>
      <c r="L951" s="146"/>
    </row>
    <row r="952" spans="9:12" x14ac:dyDescent="0.25">
      <c r="I952" s="146"/>
      <c r="J952" s="146"/>
      <c r="K952" s="146"/>
      <c r="L952" s="146"/>
    </row>
    <row r="953" spans="9:12" x14ac:dyDescent="0.25">
      <c r="I953" s="146"/>
      <c r="J953" s="146"/>
      <c r="K953" s="146"/>
      <c r="L953" s="146"/>
    </row>
    <row r="954" spans="9:12" x14ac:dyDescent="0.25">
      <c r="I954" s="146"/>
      <c r="J954" s="146"/>
      <c r="K954" s="146"/>
      <c r="L954" s="146"/>
    </row>
    <row r="955" spans="9:12" x14ac:dyDescent="0.25">
      <c r="I955" s="146"/>
      <c r="J955" s="146"/>
      <c r="K955" s="146"/>
      <c r="L955" s="146"/>
    </row>
    <row r="956" spans="9:12" x14ac:dyDescent="0.25">
      <c r="I956" s="146"/>
      <c r="J956" s="146"/>
      <c r="K956" s="146"/>
      <c r="L956" s="146"/>
    </row>
    <row r="957" spans="9:12" x14ac:dyDescent="0.25">
      <c r="I957" s="146"/>
      <c r="J957" s="146"/>
      <c r="K957" s="146"/>
      <c r="L957" s="146"/>
    </row>
    <row r="958" spans="9:12" x14ac:dyDescent="0.25">
      <c r="I958" s="146"/>
      <c r="J958" s="146"/>
      <c r="K958" s="146"/>
      <c r="L958" s="146"/>
    </row>
    <row r="959" spans="9:12" x14ac:dyDescent="0.25">
      <c r="I959" s="146"/>
      <c r="J959" s="146"/>
      <c r="K959" s="146"/>
      <c r="L959" s="146"/>
    </row>
    <row r="960" spans="9:12" x14ac:dyDescent="0.25">
      <c r="I960" s="146"/>
      <c r="J960" s="146"/>
      <c r="K960" s="146"/>
      <c r="L960" s="146"/>
    </row>
    <row r="961" spans="9:12" x14ac:dyDescent="0.25">
      <c r="I961" s="146"/>
      <c r="J961" s="146"/>
      <c r="K961" s="146"/>
      <c r="L961" s="146"/>
    </row>
    <row r="962" spans="9:12" x14ac:dyDescent="0.25">
      <c r="I962" s="146"/>
      <c r="J962" s="146"/>
      <c r="K962" s="146"/>
      <c r="L962" s="146"/>
    </row>
    <row r="963" spans="9:12" x14ac:dyDescent="0.25">
      <c r="I963" s="146"/>
      <c r="J963" s="146"/>
      <c r="K963" s="146"/>
      <c r="L963" s="146"/>
    </row>
    <row r="964" spans="9:12" x14ac:dyDescent="0.25">
      <c r="I964" s="146"/>
      <c r="J964" s="146"/>
      <c r="K964" s="146"/>
      <c r="L964" s="146"/>
    </row>
    <row r="965" spans="9:12" x14ac:dyDescent="0.25">
      <c r="I965" s="146"/>
      <c r="J965" s="146"/>
      <c r="K965" s="146"/>
      <c r="L965" s="146"/>
    </row>
    <row r="966" spans="9:12" x14ac:dyDescent="0.25">
      <c r="I966" s="146"/>
      <c r="J966" s="146"/>
      <c r="K966" s="146"/>
      <c r="L966" s="146"/>
    </row>
    <row r="967" spans="9:12" x14ac:dyDescent="0.25">
      <c r="I967" s="146"/>
      <c r="J967" s="146"/>
      <c r="K967" s="146"/>
      <c r="L967" s="146"/>
    </row>
    <row r="968" spans="9:12" x14ac:dyDescent="0.25">
      <c r="I968" s="146"/>
      <c r="J968" s="146"/>
      <c r="K968" s="146"/>
      <c r="L968" s="146"/>
    </row>
    <row r="969" spans="9:12" x14ac:dyDescent="0.25">
      <c r="I969" s="146"/>
      <c r="J969" s="146"/>
      <c r="K969" s="146"/>
      <c r="L969" s="146"/>
    </row>
    <row r="970" spans="9:12" x14ac:dyDescent="0.25">
      <c r="I970" s="146"/>
      <c r="J970" s="146"/>
      <c r="K970" s="146"/>
      <c r="L970" s="146"/>
    </row>
    <row r="971" spans="9:12" x14ac:dyDescent="0.25">
      <c r="I971" s="146"/>
      <c r="J971" s="146"/>
      <c r="K971" s="146"/>
      <c r="L971" s="146"/>
    </row>
    <row r="972" spans="9:12" x14ac:dyDescent="0.25">
      <c r="I972" s="146"/>
      <c r="J972" s="146"/>
      <c r="K972" s="146"/>
      <c r="L972" s="146"/>
    </row>
    <row r="973" spans="9:12" x14ac:dyDescent="0.25">
      <c r="I973" s="146"/>
      <c r="J973" s="146"/>
      <c r="K973" s="146"/>
      <c r="L973" s="146"/>
    </row>
    <row r="974" spans="9:12" x14ac:dyDescent="0.25">
      <c r="I974" s="146"/>
      <c r="J974" s="146"/>
      <c r="K974" s="146"/>
      <c r="L974" s="146"/>
    </row>
    <row r="975" spans="9:12" x14ac:dyDescent="0.25">
      <c r="I975" s="146"/>
      <c r="J975" s="146"/>
      <c r="K975" s="146"/>
      <c r="L975" s="146"/>
    </row>
    <row r="976" spans="9:12" x14ac:dyDescent="0.25">
      <c r="I976" s="146"/>
      <c r="J976" s="146"/>
      <c r="K976" s="146"/>
      <c r="L976" s="146"/>
    </row>
    <row r="977" spans="9:12" x14ac:dyDescent="0.25">
      <c r="I977" s="146"/>
      <c r="J977" s="146"/>
      <c r="K977" s="146"/>
      <c r="L977" s="146"/>
    </row>
    <row r="978" spans="9:12" x14ac:dyDescent="0.25">
      <c r="I978" s="146"/>
      <c r="J978" s="146"/>
      <c r="K978" s="146"/>
      <c r="L978" s="146"/>
    </row>
    <row r="979" spans="9:12" x14ac:dyDescent="0.25">
      <c r="I979" s="146"/>
      <c r="J979" s="146"/>
      <c r="K979" s="146"/>
      <c r="L979" s="146"/>
    </row>
    <row r="980" spans="9:12" x14ac:dyDescent="0.25">
      <c r="I980" s="146"/>
      <c r="J980" s="146"/>
      <c r="K980" s="146"/>
      <c r="L980" s="146"/>
    </row>
    <row r="981" spans="9:12" x14ac:dyDescent="0.25">
      <c r="I981" s="146"/>
      <c r="J981" s="146"/>
      <c r="K981" s="146"/>
      <c r="L981" s="146"/>
    </row>
    <row r="982" spans="9:12" x14ac:dyDescent="0.25">
      <c r="I982" s="146"/>
      <c r="J982" s="146"/>
      <c r="K982" s="146"/>
      <c r="L982" s="146"/>
    </row>
    <row r="983" spans="9:12" x14ac:dyDescent="0.25">
      <c r="I983" s="146"/>
      <c r="J983" s="146"/>
      <c r="K983" s="146"/>
      <c r="L983" s="146"/>
    </row>
    <row r="984" spans="9:12" x14ac:dyDescent="0.25">
      <c r="I984" s="146"/>
      <c r="J984" s="146"/>
      <c r="K984" s="146"/>
      <c r="L984" s="146"/>
    </row>
    <row r="985" spans="9:12" x14ac:dyDescent="0.25">
      <c r="I985" s="146"/>
      <c r="J985" s="146"/>
      <c r="K985" s="146"/>
      <c r="L985" s="146"/>
    </row>
    <row r="986" spans="9:12" x14ac:dyDescent="0.25">
      <c r="I986" s="146"/>
      <c r="J986" s="146"/>
      <c r="K986" s="146"/>
      <c r="L986" s="146"/>
    </row>
    <row r="987" spans="9:12" x14ac:dyDescent="0.25">
      <c r="I987" s="146"/>
      <c r="J987" s="146"/>
      <c r="K987" s="146"/>
      <c r="L987" s="146"/>
    </row>
    <row r="988" spans="9:12" x14ac:dyDescent="0.25">
      <c r="I988" s="146"/>
      <c r="J988" s="146"/>
      <c r="K988" s="146"/>
      <c r="L988" s="146"/>
    </row>
    <row r="989" spans="9:12" x14ac:dyDescent="0.25">
      <c r="I989" s="146"/>
      <c r="J989" s="146"/>
      <c r="K989" s="146"/>
      <c r="L989" s="146"/>
    </row>
    <row r="990" spans="9:12" x14ac:dyDescent="0.25">
      <c r="I990" s="146"/>
      <c r="J990" s="146"/>
      <c r="K990" s="146"/>
      <c r="L990" s="146"/>
    </row>
    <row r="991" spans="9:12" x14ac:dyDescent="0.25">
      <c r="I991" s="146"/>
      <c r="J991" s="146"/>
      <c r="K991" s="146"/>
      <c r="L991" s="146"/>
    </row>
    <row r="992" spans="9:12" x14ac:dyDescent="0.25">
      <c r="I992" s="146"/>
      <c r="J992" s="146"/>
      <c r="K992" s="146"/>
      <c r="L992" s="146"/>
    </row>
    <row r="993" spans="9:12" x14ac:dyDescent="0.25">
      <c r="I993" s="146"/>
      <c r="J993" s="146"/>
      <c r="K993" s="146"/>
      <c r="L993" s="146"/>
    </row>
    <row r="994" spans="9:12" x14ac:dyDescent="0.25">
      <c r="I994" s="146"/>
      <c r="J994" s="146"/>
      <c r="K994" s="146"/>
      <c r="L994" s="146"/>
    </row>
    <row r="995" spans="9:12" x14ac:dyDescent="0.25">
      <c r="I995" s="146"/>
      <c r="J995" s="146"/>
      <c r="K995" s="146"/>
      <c r="L995" s="146"/>
    </row>
    <row r="996" spans="9:12" x14ac:dyDescent="0.25">
      <c r="I996" s="146"/>
      <c r="J996" s="146"/>
      <c r="K996" s="146"/>
      <c r="L996" s="146"/>
    </row>
    <row r="997" spans="9:12" x14ac:dyDescent="0.25">
      <c r="I997" s="146"/>
      <c r="J997" s="146"/>
      <c r="K997" s="146"/>
      <c r="L997" s="146"/>
    </row>
    <row r="998" spans="9:12" x14ac:dyDescent="0.25">
      <c r="I998" s="146"/>
      <c r="J998" s="146"/>
      <c r="K998" s="146"/>
      <c r="L998" s="146"/>
    </row>
    <row r="999" spans="9:12" x14ac:dyDescent="0.25">
      <c r="I999" s="146"/>
      <c r="J999" s="146"/>
      <c r="K999" s="146"/>
      <c r="L999" s="146"/>
    </row>
    <row r="1000" spans="9:12" x14ac:dyDescent="0.25">
      <c r="I1000" s="146"/>
      <c r="J1000" s="146"/>
      <c r="K1000" s="146"/>
      <c r="L1000" s="146"/>
    </row>
    <row r="1001" spans="9:12" x14ac:dyDescent="0.25">
      <c r="I1001" s="146"/>
      <c r="J1001" s="146"/>
      <c r="K1001" s="146"/>
      <c r="L1001" s="146"/>
    </row>
    <row r="1002" spans="9:12" x14ac:dyDescent="0.25">
      <c r="I1002" s="146"/>
      <c r="J1002" s="146"/>
      <c r="K1002" s="146"/>
      <c r="L1002" s="146"/>
    </row>
    <row r="1003" spans="9:12" x14ac:dyDescent="0.25">
      <c r="I1003" s="146"/>
      <c r="J1003" s="146"/>
      <c r="K1003" s="146"/>
      <c r="L1003" s="146"/>
    </row>
    <row r="1004" spans="9:12" x14ac:dyDescent="0.25">
      <c r="I1004" s="146"/>
      <c r="J1004" s="146"/>
      <c r="K1004" s="146"/>
      <c r="L1004" s="146"/>
    </row>
    <row r="1005" spans="9:12" x14ac:dyDescent="0.25">
      <c r="I1005" s="146"/>
      <c r="J1005" s="146"/>
      <c r="K1005" s="146"/>
      <c r="L1005" s="146"/>
    </row>
    <row r="1006" spans="9:12" x14ac:dyDescent="0.25">
      <c r="I1006" s="146"/>
      <c r="J1006" s="146"/>
      <c r="K1006" s="146"/>
      <c r="L1006" s="146"/>
    </row>
    <row r="1007" spans="9:12" x14ac:dyDescent="0.25">
      <c r="I1007" s="146"/>
      <c r="J1007" s="146"/>
      <c r="K1007" s="146"/>
      <c r="L1007" s="146"/>
    </row>
    <row r="1008" spans="9:12" x14ac:dyDescent="0.25">
      <c r="I1008" s="146"/>
      <c r="J1008" s="146"/>
      <c r="K1008" s="146"/>
      <c r="L1008" s="146"/>
    </row>
    <row r="1009" spans="9:12" x14ac:dyDescent="0.25">
      <c r="I1009" s="146"/>
      <c r="J1009" s="146"/>
      <c r="K1009" s="146"/>
      <c r="L1009" s="146"/>
    </row>
    <row r="1010" spans="9:12" x14ac:dyDescent="0.25">
      <c r="I1010" s="146"/>
      <c r="J1010" s="146"/>
      <c r="K1010" s="146"/>
      <c r="L1010" s="146"/>
    </row>
    <row r="1011" spans="9:12" x14ac:dyDescent="0.25">
      <c r="I1011" s="146"/>
      <c r="J1011" s="146"/>
      <c r="K1011" s="146"/>
      <c r="L1011" s="146"/>
    </row>
    <row r="1012" spans="9:12" x14ac:dyDescent="0.25">
      <c r="I1012" s="146"/>
      <c r="J1012" s="146"/>
      <c r="K1012" s="146"/>
      <c r="L1012" s="146"/>
    </row>
    <row r="1013" spans="9:12" x14ac:dyDescent="0.25">
      <c r="I1013" s="146"/>
      <c r="J1013" s="146"/>
      <c r="K1013" s="146"/>
      <c r="L1013" s="146"/>
    </row>
    <row r="1014" spans="9:12" x14ac:dyDescent="0.25">
      <c r="I1014" s="146"/>
      <c r="J1014" s="146"/>
      <c r="K1014" s="146"/>
      <c r="L1014" s="146"/>
    </row>
    <row r="1015" spans="9:12" x14ac:dyDescent="0.25">
      <c r="I1015" s="146"/>
      <c r="J1015" s="146"/>
      <c r="K1015" s="146"/>
      <c r="L1015" s="146"/>
    </row>
    <row r="1016" spans="9:12" x14ac:dyDescent="0.25">
      <c r="I1016" s="146"/>
      <c r="J1016" s="146"/>
      <c r="K1016" s="146"/>
      <c r="L1016" s="146"/>
    </row>
    <row r="1017" spans="9:12" x14ac:dyDescent="0.25">
      <c r="I1017" s="146"/>
      <c r="J1017" s="146"/>
      <c r="K1017" s="146"/>
      <c r="L1017" s="146"/>
    </row>
    <row r="1018" spans="9:12" x14ac:dyDescent="0.25">
      <c r="I1018" s="146"/>
      <c r="J1018" s="146"/>
      <c r="K1018" s="146"/>
      <c r="L1018" s="146"/>
    </row>
    <row r="1019" spans="9:12" x14ac:dyDescent="0.25">
      <c r="I1019" s="146"/>
      <c r="J1019" s="146"/>
      <c r="K1019" s="146"/>
      <c r="L1019" s="146"/>
    </row>
    <row r="1020" spans="9:12" x14ac:dyDescent="0.25">
      <c r="I1020" s="146"/>
      <c r="J1020" s="146"/>
      <c r="K1020" s="146"/>
      <c r="L1020" s="146"/>
    </row>
    <row r="1021" spans="9:12" x14ac:dyDescent="0.25">
      <c r="I1021" s="146"/>
      <c r="J1021" s="146"/>
      <c r="K1021" s="146"/>
      <c r="L1021" s="146"/>
    </row>
    <row r="1022" spans="9:12" x14ac:dyDescent="0.25">
      <c r="I1022" s="146"/>
      <c r="J1022" s="146"/>
      <c r="K1022" s="146"/>
      <c r="L1022" s="146"/>
    </row>
    <row r="1023" spans="9:12" x14ac:dyDescent="0.25">
      <c r="I1023" s="146"/>
      <c r="J1023" s="146"/>
      <c r="K1023" s="146"/>
      <c r="L1023" s="146"/>
    </row>
    <row r="1024" spans="9:12" x14ac:dyDescent="0.25">
      <c r="I1024" s="146"/>
      <c r="J1024" s="146"/>
      <c r="K1024" s="146"/>
      <c r="L1024" s="146"/>
    </row>
    <row r="1025" spans="9:12" x14ac:dyDescent="0.25">
      <c r="I1025" s="146"/>
      <c r="J1025" s="146"/>
      <c r="K1025" s="146"/>
      <c r="L1025" s="146"/>
    </row>
    <row r="1026" spans="9:12" x14ac:dyDescent="0.25">
      <c r="I1026" s="146"/>
      <c r="J1026" s="146"/>
      <c r="K1026" s="146"/>
      <c r="L1026" s="146"/>
    </row>
    <row r="1027" spans="9:12" x14ac:dyDescent="0.25">
      <c r="I1027" s="146"/>
      <c r="J1027" s="146"/>
      <c r="K1027" s="146"/>
      <c r="L1027" s="146"/>
    </row>
    <row r="1028" spans="9:12" x14ac:dyDescent="0.25">
      <c r="I1028" s="146"/>
      <c r="J1028" s="146"/>
      <c r="K1028" s="146"/>
      <c r="L1028" s="146"/>
    </row>
    <row r="1029" spans="9:12" x14ac:dyDescent="0.25">
      <c r="I1029" s="146"/>
      <c r="J1029" s="146"/>
      <c r="K1029" s="146"/>
      <c r="L1029" s="146"/>
    </row>
    <row r="1030" spans="9:12" x14ac:dyDescent="0.25">
      <c r="I1030" s="146"/>
      <c r="J1030" s="146"/>
      <c r="K1030" s="146"/>
      <c r="L1030" s="146"/>
    </row>
    <row r="1031" spans="9:12" x14ac:dyDescent="0.25">
      <c r="I1031" s="146"/>
      <c r="J1031" s="146"/>
      <c r="K1031" s="146"/>
      <c r="L1031" s="146"/>
    </row>
    <row r="1032" spans="9:12" x14ac:dyDescent="0.25">
      <c r="I1032" s="146"/>
      <c r="J1032" s="146"/>
      <c r="K1032" s="146"/>
      <c r="L1032" s="146"/>
    </row>
    <row r="1033" spans="9:12" x14ac:dyDescent="0.25">
      <c r="I1033" s="146"/>
      <c r="J1033" s="146"/>
      <c r="K1033" s="146"/>
      <c r="L1033" s="146"/>
    </row>
    <row r="1034" spans="9:12" x14ac:dyDescent="0.25">
      <c r="I1034" s="146"/>
      <c r="J1034" s="146"/>
      <c r="K1034" s="146"/>
      <c r="L1034" s="146"/>
    </row>
    <row r="1035" spans="9:12" x14ac:dyDescent="0.25">
      <c r="I1035" s="146"/>
      <c r="J1035" s="146"/>
      <c r="K1035" s="146"/>
      <c r="L1035" s="146"/>
    </row>
    <row r="1036" spans="9:12" x14ac:dyDescent="0.25">
      <c r="I1036" s="146"/>
      <c r="J1036" s="146"/>
      <c r="K1036" s="146"/>
      <c r="L1036" s="146"/>
    </row>
    <row r="1037" spans="9:12" x14ac:dyDescent="0.25">
      <c r="I1037" s="146"/>
      <c r="J1037" s="146"/>
      <c r="K1037" s="146"/>
      <c r="L1037" s="146"/>
    </row>
    <row r="1038" spans="9:12" x14ac:dyDescent="0.25">
      <c r="I1038" s="146"/>
      <c r="J1038" s="146"/>
      <c r="K1038" s="146"/>
      <c r="L1038" s="146"/>
    </row>
    <row r="1039" spans="9:12" x14ac:dyDescent="0.25">
      <c r="I1039" s="146"/>
      <c r="J1039" s="146"/>
      <c r="K1039" s="146"/>
      <c r="L1039" s="146"/>
    </row>
    <row r="1040" spans="9:12" x14ac:dyDescent="0.25">
      <c r="I1040" s="146"/>
      <c r="J1040" s="146"/>
      <c r="K1040" s="146"/>
      <c r="L1040" s="146"/>
    </row>
    <row r="1041" spans="9:12" x14ac:dyDescent="0.25">
      <c r="I1041" s="146"/>
      <c r="J1041" s="146"/>
      <c r="K1041" s="146"/>
      <c r="L1041" s="146"/>
    </row>
    <row r="1042" spans="9:12" x14ac:dyDescent="0.25">
      <c r="I1042" s="146"/>
      <c r="J1042" s="146"/>
      <c r="K1042" s="146"/>
      <c r="L1042" s="146"/>
    </row>
    <row r="1043" spans="9:12" x14ac:dyDescent="0.25">
      <c r="I1043" s="146"/>
      <c r="J1043" s="146"/>
      <c r="K1043" s="146"/>
      <c r="L1043" s="146"/>
    </row>
    <row r="1044" spans="9:12" x14ac:dyDescent="0.25">
      <c r="I1044" s="146"/>
      <c r="J1044" s="146"/>
      <c r="K1044" s="146"/>
      <c r="L1044" s="146"/>
    </row>
    <row r="1045" spans="9:12" x14ac:dyDescent="0.25">
      <c r="I1045" s="146"/>
      <c r="J1045" s="146"/>
      <c r="K1045" s="146"/>
      <c r="L1045" s="146"/>
    </row>
    <row r="1046" spans="9:12" x14ac:dyDescent="0.25">
      <c r="I1046" s="146"/>
      <c r="J1046" s="146"/>
      <c r="K1046" s="146"/>
      <c r="L1046" s="146"/>
    </row>
    <row r="1047" spans="9:12" x14ac:dyDescent="0.25">
      <c r="I1047" s="146"/>
      <c r="J1047" s="146"/>
      <c r="K1047" s="146"/>
      <c r="L1047" s="146"/>
    </row>
    <row r="1048" spans="9:12" x14ac:dyDescent="0.25">
      <c r="I1048" s="146"/>
      <c r="J1048" s="146"/>
      <c r="K1048" s="146"/>
      <c r="L1048" s="146"/>
    </row>
    <row r="1049" spans="9:12" x14ac:dyDescent="0.25">
      <c r="I1049" s="146"/>
      <c r="J1049" s="146"/>
      <c r="K1049" s="146"/>
      <c r="L1049" s="146"/>
    </row>
    <row r="1050" spans="9:12" x14ac:dyDescent="0.25">
      <c r="I1050" s="146"/>
      <c r="J1050" s="146"/>
      <c r="K1050" s="146"/>
      <c r="L1050" s="146"/>
    </row>
    <row r="1051" spans="9:12" x14ac:dyDescent="0.25">
      <c r="I1051" s="146"/>
      <c r="J1051" s="146"/>
      <c r="K1051" s="146"/>
      <c r="L1051" s="146"/>
    </row>
    <row r="1052" spans="9:12" x14ac:dyDescent="0.25">
      <c r="I1052" s="146"/>
      <c r="J1052" s="146"/>
      <c r="K1052" s="146"/>
      <c r="L1052" s="146"/>
    </row>
    <row r="1053" spans="9:12" x14ac:dyDescent="0.25">
      <c r="I1053" s="146"/>
      <c r="J1053" s="146"/>
      <c r="K1053" s="146"/>
      <c r="L1053" s="146"/>
    </row>
    <row r="1054" spans="9:12" x14ac:dyDescent="0.25">
      <c r="I1054" s="146"/>
      <c r="J1054" s="146"/>
      <c r="K1054" s="146"/>
      <c r="L1054" s="146"/>
    </row>
    <row r="1055" spans="9:12" x14ac:dyDescent="0.25">
      <c r="I1055" s="146"/>
      <c r="J1055" s="146"/>
      <c r="K1055" s="146"/>
      <c r="L1055" s="146"/>
    </row>
    <row r="1056" spans="9:12" x14ac:dyDescent="0.25">
      <c r="I1056" s="146"/>
      <c r="J1056" s="146"/>
      <c r="K1056" s="146"/>
      <c r="L1056" s="146"/>
    </row>
    <row r="1057" spans="9:12" x14ac:dyDescent="0.25">
      <c r="I1057" s="146"/>
      <c r="J1057" s="146"/>
      <c r="K1057" s="146"/>
      <c r="L1057" s="146"/>
    </row>
    <row r="1058" spans="9:12" x14ac:dyDescent="0.25">
      <c r="I1058" s="146"/>
      <c r="J1058" s="146"/>
      <c r="K1058" s="146"/>
      <c r="L1058" s="146"/>
    </row>
    <row r="1059" spans="9:12" x14ac:dyDescent="0.25">
      <c r="I1059" s="146"/>
      <c r="J1059" s="146"/>
      <c r="K1059" s="146"/>
      <c r="L1059" s="146"/>
    </row>
    <row r="1060" spans="9:12" x14ac:dyDescent="0.25">
      <c r="I1060" s="146"/>
      <c r="J1060" s="146"/>
      <c r="K1060" s="146"/>
      <c r="L1060" s="146"/>
    </row>
    <row r="1061" spans="9:12" x14ac:dyDescent="0.25">
      <c r="I1061" s="146"/>
      <c r="J1061" s="146"/>
      <c r="K1061" s="146"/>
      <c r="L1061" s="146"/>
    </row>
    <row r="1062" spans="9:12" x14ac:dyDescent="0.25">
      <c r="I1062" s="146"/>
      <c r="J1062" s="146"/>
      <c r="K1062" s="146"/>
      <c r="L1062" s="146"/>
    </row>
    <row r="1063" spans="9:12" x14ac:dyDescent="0.25">
      <c r="I1063" s="146"/>
      <c r="J1063" s="146"/>
      <c r="K1063" s="146"/>
      <c r="L1063" s="146"/>
    </row>
    <row r="1064" spans="9:12" x14ac:dyDescent="0.25">
      <c r="I1064" s="146"/>
      <c r="J1064" s="146"/>
      <c r="K1064" s="146"/>
      <c r="L1064" s="146"/>
    </row>
    <row r="1065" spans="9:12" x14ac:dyDescent="0.25">
      <c r="I1065" s="146"/>
      <c r="J1065" s="146"/>
      <c r="K1065" s="146"/>
      <c r="L1065" s="146"/>
    </row>
    <row r="1066" spans="9:12" x14ac:dyDescent="0.25">
      <c r="I1066" s="146"/>
      <c r="J1066" s="146"/>
      <c r="K1066" s="146"/>
      <c r="L1066" s="146"/>
    </row>
    <row r="1067" spans="9:12" x14ac:dyDescent="0.25">
      <c r="I1067" s="146"/>
      <c r="J1067" s="146"/>
      <c r="K1067" s="146"/>
      <c r="L1067" s="146"/>
    </row>
    <row r="1068" spans="9:12" x14ac:dyDescent="0.25">
      <c r="I1068" s="146"/>
      <c r="J1068" s="146"/>
      <c r="K1068" s="146"/>
      <c r="L1068" s="146"/>
    </row>
    <row r="1069" spans="9:12" x14ac:dyDescent="0.25">
      <c r="I1069" s="146"/>
      <c r="J1069" s="146"/>
      <c r="K1069" s="146"/>
      <c r="L1069" s="146"/>
    </row>
    <row r="1070" spans="9:12" x14ac:dyDescent="0.25">
      <c r="I1070" s="146"/>
      <c r="J1070" s="146"/>
      <c r="K1070" s="146"/>
      <c r="L1070" s="146"/>
    </row>
    <row r="1071" spans="9:12" x14ac:dyDescent="0.25">
      <c r="I1071" s="146"/>
      <c r="J1071" s="146"/>
      <c r="K1071" s="146"/>
      <c r="L1071" s="146"/>
    </row>
    <row r="1072" spans="9:12" x14ac:dyDescent="0.25">
      <c r="I1072" s="146"/>
      <c r="J1072" s="146"/>
      <c r="K1072" s="146"/>
      <c r="L1072" s="146"/>
    </row>
    <row r="1073" spans="9:12" x14ac:dyDescent="0.25">
      <c r="I1073" s="146"/>
      <c r="J1073" s="146"/>
      <c r="K1073" s="146"/>
      <c r="L1073" s="146"/>
    </row>
    <row r="1074" spans="9:12" x14ac:dyDescent="0.25">
      <c r="I1074" s="146"/>
      <c r="J1074" s="146"/>
      <c r="K1074" s="146"/>
      <c r="L1074" s="146"/>
    </row>
    <row r="1075" spans="9:12" x14ac:dyDescent="0.25">
      <c r="I1075" s="146"/>
      <c r="J1075" s="146"/>
      <c r="K1075" s="146"/>
      <c r="L1075" s="146"/>
    </row>
    <row r="1076" spans="9:12" x14ac:dyDescent="0.25">
      <c r="I1076" s="146"/>
      <c r="J1076" s="146"/>
      <c r="K1076" s="146"/>
      <c r="L1076" s="146"/>
    </row>
    <row r="1077" spans="9:12" x14ac:dyDescent="0.25">
      <c r="I1077" s="146"/>
      <c r="J1077" s="146"/>
      <c r="K1077" s="146"/>
      <c r="L1077" s="146"/>
    </row>
    <row r="1078" spans="9:12" x14ac:dyDescent="0.25">
      <c r="I1078" s="146"/>
      <c r="J1078" s="146"/>
      <c r="K1078" s="146"/>
      <c r="L1078" s="146"/>
    </row>
    <row r="1079" spans="9:12" x14ac:dyDescent="0.25">
      <c r="I1079" s="146"/>
      <c r="J1079" s="146"/>
      <c r="K1079" s="146"/>
      <c r="L1079" s="146"/>
    </row>
    <row r="1080" spans="9:12" x14ac:dyDescent="0.25">
      <c r="I1080" s="146"/>
      <c r="J1080" s="146"/>
      <c r="K1080" s="146"/>
      <c r="L1080" s="146"/>
    </row>
    <row r="1081" spans="9:12" x14ac:dyDescent="0.25">
      <c r="I1081" s="146"/>
      <c r="J1081" s="146"/>
      <c r="K1081" s="146"/>
      <c r="L1081" s="146"/>
    </row>
    <row r="1082" spans="9:12" x14ac:dyDescent="0.25">
      <c r="I1082" s="146"/>
      <c r="J1082" s="146"/>
      <c r="K1082" s="146"/>
      <c r="L1082" s="146"/>
    </row>
    <row r="1083" spans="9:12" x14ac:dyDescent="0.25">
      <c r="I1083" s="146"/>
      <c r="J1083" s="146"/>
      <c r="K1083" s="146"/>
      <c r="L1083" s="146"/>
    </row>
    <row r="1084" spans="9:12" x14ac:dyDescent="0.25">
      <c r="I1084" s="146"/>
      <c r="J1084" s="146"/>
      <c r="K1084" s="146"/>
      <c r="L1084" s="146"/>
    </row>
    <row r="1085" spans="9:12" x14ac:dyDescent="0.25">
      <c r="I1085" s="146"/>
      <c r="J1085" s="146"/>
      <c r="K1085" s="146"/>
      <c r="L1085" s="146"/>
    </row>
    <row r="1086" spans="9:12" x14ac:dyDescent="0.25">
      <c r="I1086" s="146"/>
      <c r="J1086" s="146"/>
      <c r="K1086" s="146"/>
      <c r="L1086" s="146"/>
    </row>
    <row r="1087" spans="9:12" x14ac:dyDescent="0.25">
      <c r="I1087" s="146"/>
      <c r="J1087" s="146"/>
      <c r="K1087" s="146"/>
      <c r="L1087" s="146"/>
    </row>
    <row r="1088" spans="9:12" x14ac:dyDescent="0.25">
      <c r="I1088" s="146"/>
      <c r="J1088" s="146"/>
      <c r="K1088" s="146"/>
      <c r="L1088" s="146"/>
    </row>
    <row r="1089" spans="9:12" x14ac:dyDescent="0.25">
      <c r="I1089" s="146"/>
      <c r="J1089" s="146"/>
      <c r="K1089" s="146"/>
      <c r="L1089" s="146"/>
    </row>
    <row r="1090" spans="9:12" x14ac:dyDescent="0.25">
      <c r="I1090" s="146"/>
      <c r="J1090" s="146"/>
      <c r="K1090" s="146"/>
      <c r="L1090" s="146"/>
    </row>
    <row r="1091" spans="9:12" x14ac:dyDescent="0.25">
      <c r="I1091" s="146"/>
      <c r="J1091" s="146"/>
      <c r="K1091" s="146"/>
      <c r="L1091" s="146"/>
    </row>
    <row r="1092" spans="9:12" x14ac:dyDescent="0.25">
      <c r="I1092" s="146"/>
      <c r="J1092" s="146"/>
      <c r="K1092" s="146"/>
      <c r="L1092" s="146"/>
    </row>
    <row r="1093" spans="9:12" x14ac:dyDescent="0.25">
      <c r="I1093" s="146"/>
      <c r="J1093" s="146"/>
      <c r="K1093" s="146"/>
      <c r="L1093" s="146"/>
    </row>
    <row r="1094" spans="9:12" x14ac:dyDescent="0.25">
      <c r="I1094" s="146"/>
      <c r="J1094" s="146"/>
      <c r="K1094" s="146"/>
      <c r="L1094" s="146"/>
    </row>
    <row r="1095" spans="9:12" x14ac:dyDescent="0.25">
      <c r="I1095" s="146"/>
      <c r="J1095" s="146"/>
      <c r="K1095" s="146"/>
      <c r="L1095" s="146"/>
    </row>
    <row r="1096" spans="9:12" x14ac:dyDescent="0.25">
      <c r="I1096" s="146"/>
      <c r="J1096" s="146"/>
      <c r="K1096" s="146"/>
      <c r="L1096" s="146"/>
    </row>
    <row r="1097" spans="9:12" x14ac:dyDescent="0.25">
      <c r="I1097" s="146"/>
      <c r="J1097" s="146"/>
      <c r="K1097" s="146"/>
      <c r="L1097" s="146"/>
    </row>
    <row r="1098" spans="9:12" x14ac:dyDescent="0.25">
      <c r="I1098" s="146"/>
      <c r="J1098" s="146"/>
      <c r="K1098" s="146"/>
      <c r="L1098" s="146"/>
    </row>
    <row r="1099" spans="9:12" x14ac:dyDescent="0.25">
      <c r="I1099" s="146"/>
      <c r="J1099" s="146"/>
      <c r="K1099" s="146"/>
      <c r="L1099" s="146"/>
    </row>
    <row r="1100" spans="9:12" x14ac:dyDescent="0.25">
      <c r="I1100" s="146"/>
      <c r="J1100" s="146"/>
      <c r="K1100" s="146"/>
      <c r="L1100" s="146"/>
    </row>
    <row r="1101" spans="9:12" x14ac:dyDescent="0.25">
      <c r="I1101" s="146"/>
      <c r="J1101" s="146"/>
      <c r="K1101" s="146"/>
      <c r="L1101" s="146"/>
    </row>
    <row r="1102" spans="9:12" x14ac:dyDescent="0.25">
      <c r="I1102" s="146"/>
      <c r="J1102" s="146"/>
      <c r="K1102" s="146"/>
      <c r="L1102" s="146"/>
    </row>
    <row r="1103" spans="9:12" x14ac:dyDescent="0.25">
      <c r="I1103" s="146"/>
      <c r="J1103" s="146"/>
      <c r="K1103" s="146"/>
      <c r="L1103" s="146"/>
    </row>
    <row r="1104" spans="9:12" x14ac:dyDescent="0.25">
      <c r="I1104" s="146"/>
      <c r="J1104" s="146"/>
      <c r="K1104" s="146"/>
      <c r="L1104" s="146"/>
    </row>
    <row r="1105" spans="9:12" x14ac:dyDescent="0.25">
      <c r="I1105" s="146"/>
      <c r="J1105" s="146"/>
      <c r="K1105" s="146"/>
      <c r="L1105" s="146"/>
    </row>
    <row r="1106" spans="9:12" x14ac:dyDescent="0.25">
      <c r="I1106" s="146"/>
      <c r="J1106" s="146"/>
      <c r="K1106" s="146"/>
      <c r="L1106" s="146"/>
    </row>
    <row r="1107" spans="9:12" x14ac:dyDescent="0.25">
      <c r="I1107" s="146"/>
      <c r="J1107" s="146"/>
      <c r="K1107" s="146"/>
      <c r="L1107" s="146"/>
    </row>
    <row r="1108" spans="9:12" x14ac:dyDescent="0.25">
      <c r="I1108" s="146"/>
      <c r="J1108" s="146"/>
      <c r="K1108" s="146"/>
      <c r="L1108" s="146"/>
    </row>
    <row r="1109" spans="9:12" x14ac:dyDescent="0.25">
      <c r="I1109" s="146"/>
      <c r="J1109" s="146"/>
      <c r="K1109" s="146"/>
      <c r="L1109" s="146"/>
    </row>
    <row r="1110" spans="9:12" x14ac:dyDescent="0.25">
      <c r="I1110" s="146"/>
      <c r="J1110" s="146"/>
      <c r="K1110" s="146"/>
      <c r="L1110" s="146"/>
    </row>
    <row r="1111" spans="9:12" x14ac:dyDescent="0.25">
      <c r="I1111" s="146"/>
      <c r="J1111" s="146"/>
      <c r="K1111" s="146"/>
      <c r="L1111" s="146"/>
    </row>
    <row r="1112" spans="9:12" x14ac:dyDescent="0.25">
      <c r="I1112" s="146"/>
      <c r="J1112" s="146"/>
      <c r="K1112" s="146"/>
      <c r="L1112" s="146"/>
    </row>
    <row r="1113" spans="9:12" x14ac:dyDescent="0.25">
      <c r="I1113" s="146"/>
      <c r="J1113" s="146"/>
      <c r="K1113" s="146"/>
      <c r="L1113" s="146"/>
    </row>
    <row r="1114" spans="9:12" x14ac:dyDescent="0.25">
      <c r="I1114" s="146"/>
      <c r="J1114" s="146"/>
      <c r="K1114" s="146"/>
      <c r="L1114" s="146"/>
    </row>
    <row r="1115" spans="9:12" x14ac:dyDescent="0.25">
      <c r="I1115" s="146"/>
      <c r="J1115" s="146"/>
      <c r="K1115" s="146"/>
      <c r="L1115" s="146"/>
    </row>
    <row r="1116" spans="9:12" x14ac:dyDescent="0.25">
      <c r="I1116" s="146"/>
      <c r="J1116" s="146"/>
      <c r="K1116" s="146"/>
      <c r="L1116" s="146"/>
    </row>
    <row r="1117" spans="9:12" x14ac:dyDescent="0.25">
      <c r="I1117" s="146"/>
      <c r="J1117" s="146"/>
      <c r="K1117" s="146"/>
      <c r="L1117" s="146"/>
    </row>
    <row r="1118" spans="9:12" x14ac:dyDescent="0.25">
      <c r="I1118" s="146"/>
      <c r="J1118" s="146"/>
      <c r="K1118" s="146"/>
      <c r="L1118" s="146"/>
    </row>
    <row r="1119" spans="9:12" x14ac:dyDescent="0.25">
      <c r="I1119" s="146"/>
      <c r="J1119" s="146"/>
      <c r="K1119" s="146"/>
      <c r="L1119" s="146"/>
    </row>
    <row r="1120" spans="9:12" x14ac:dyDescent="0.25">
      <c r="I1120" s="146"/>
      <c r="J1120" s="146"/>
      <c r="K1120" s="146"/>
      <c r="L1120" s="146"/>
    </row>
    <row r="1121" spans="9:12" x14ac:dyDescent="0.25">
      <c r="I1121" s="146"/>
      <c r="J1121" s="146"/>
      <c r="K1121" s="146"/>
      <c r="L1121" s="146"/>
    </row>
    <row r="1122" spans="9:12" x14ac:dyDescent="0.25">
      <c r="I1122" s="146"/>
      <c r="J1122" s="146"/>
      <c r="K1122" s="146"/>
      <c r="L1122" s="146"/>
    </row>
    <row r="1123" spans="9:12" x14ac:dyDescent="0.25">
      <c r="I1123" s="146"/>
      <c r="J1123" s="146"/>
      <c r="K1123" s="146"/>
      <c r="L1123" s="146"/>
    </row>
    <row r="1124" spans="9:12" x14ac:dyDescent="0.25">
      <c r="I1124" s="146"/>
      <c r="J1124" s="146"/>
      <c r="K1124" s="146"/>
      <c r="L1124" s="146"/>
    </row>
    <row r="1125" spans="9:12" x14ac:dyDescent="0.25">
      <c r="I1125" s="146"/>
      <c r="J1125" s="146"/>
      <c r="K1125" s="146"/>
      <c r="L1125" s="146"/>
    </row>
    <row r="1126" spans="9:12" x14ac:dyDescent="0.25">
      <c r="I1126" s="146"/>
      <c r="J1126" s="146"/>
      <c r="K1126" s="146"/>
      <c r="L1126" s="146"/>
    </row>
    <row r="1127" spans="9:12" x14ac:dyDescent="0.25">
      <c r="I1127" s="146"/>
      <c r="J1127" s="146"/>
      <c r="K1127" s="146"/>
      <c r="L1127" s="146"/>
    </row>
    <row r="1128" spans="9:12" x14ac:dyDescent="0.25">
      <c r="I1128" s="146"/>
      <c r="J1128" s="146"/>
      <c r="K1128" s="146"/>
      <c r="L1128" s="146"/>
    </row>
    <row r="1129" spans="9:12" x14ac:dyDescent="0.25">
      <c r="I1129" s="146"/>
      <c r="J1129" s="146"/>
      <c r="K1129" s="146"/>
      <c r="L1129" s="146"/>
    </row>
    <row r="1130" spans="9:12" x14ac:dyDescent="0.25">
      <c r="I1130" s="146"/>
      <c r="J1130" s="146"/>
      <c r="K1130" s="146"/>
      <c r="L1130" s="146"/>
    </row>
    <row r="1131" spans="9:12" x14ac:dyDescent="0.25">
      <c r="I1131" s="146"/>
      <c r="J1131" s="146"/>
      <c r="K1131" s="146"/>
      <c r="L1131" s="146"/>
    </row>
    <row r="1132" spans="9:12" x14ac:dyDescent="0.25">
      <c r="I1132" s="146"/>
      <c r="J1132" s="146"/>
      <c r="K1132" s="146"/>
      <c r="L1132" s="146"/>
    </row>
    <row r="1133" spans="9:12" x14ac:dyDescent="0.25">
      <c r="I1133" s="146"/>
      <c r="J1133" s="146"/>
      <c r="K1133" s="146"/>
      <c r="L1133" s="146"/>
    </row>
    <row r="1134" spans="9:12" x14ac:dyDescent="0.25">
      <c r="I1134" s="146"/>
      <c r="J1134" s="146"/>
      <c r="K1134" s="146"/>
      <c r="L1134" s="146"/>
    </row>
    <row r="1135" spans="9:12" x14ac:dyDescent="0.25">
      <c r="I1135" s="146"/>
      <c r="J1135" s="146"/>
      <c r="K1135" s="146"/>
      <c r="L1135" s="146"/>
    </row>
    <row r="1136" spans="9:12" x14ac:dyDescent="0.25">
      <c r="I1136" s="146"/>
      <c r="J1136" s="146"/>
      <c r="K1136" s="146"/>
      <c r="L1136" s="146"/>
    </row>
    <row r="1137" spans="9:12" x14ac:dyDescent="0.25">
      <c r="I1137" s="146"/>
      <c r="J1137" s="146"/>
      <c r="K1137" s="146"/>
      <c r="L1137" s="146"/>
    </row>
    <row r="1138" spans="9:12" x14ac:dyDescent="0.25">
      <c r="I1138" s="146"/>
      <c r="J1138" s="146"/>
      <c r="K1138" s="146"/>
      <c r="L1138" s="146"/>
    </row>
    <row r="1139" spans="9:12" x14ac:dyDescent="0.25">
      <c r="I1139" s="146"/>
      <c r="J1139" s="146"/>
      <c r="K1139" s="146"/>
      <c r="L1139" s="146"/>
    </row>
    <row r="1140" spans="9:12" x14ac:dyDescent="0.25">
      <c r="I1140" s="146"/>
      <c r="J1140" s="146"/>
      <c r="K1140" s="146"/>
      <c r="L1140" s="146"/>
    </row>
    <row r="1141" spans="9:12" x14ac:dyDescent="0.25">
      <c r="I1141" s="146"/>
      <c r="J1141" s="146"/>
      <c r="K1141" s="146"/>
      <c r="L1141" s="146"/>
    </row>
    <row r="1142" spans="9:12" x14ac:dyDescent="0.25">
      <c r="I1142" s="146"/>
      <c r="J1142" s="146"/>
      <c r="K1142" s="146"/>
      <c r="L1142" s="146"/>
    </row>
    <row r="1143" spans="9:12" x14ac:dyDescent="0.25">
      <c r="I1143" s="146"/>
      <c r="J1143" s="146"/>
      <c r="K1143" s="146"/>
      <c r="L1143" s="146"/>
    </row>
    <row r="1144" spans="9:12" x14ac:dyDescent="0.25">
      <c r="I1144" s="146"/>
      <c r="J1144" s="146"/>
      <c r="K1144" s="146"/>
      <c r="L1144" s="146"/>
    </row>
    <row r="1145" spans="9:12" x14ac:dyDescent="0.25">
      <c r="I1145" s="146"/>
      <c r="J1145" s="146"/>
      <c r="K1145" s="146"/>
      <c r="L1145" s="146"/>
    </row>
    <row r="1146" spans="9:12" x14ac:dyDescent="0.25">
      <c r="I1146" s="146"/>
      <c r="J1146" s="146"/>
      <c r="K1146" s="146"/>
      <c r="L1146" s="146"/>
    </row>
    <row r="1147" spans="9:12" x14ac:dyDescent="0.25">
      <c r="I1147" s="146"/>
      <c r="J1147" s="146"/>
      <c r="K1147" s="146"/>
      <c r="L1147" s="146"/>
    </row>
    <row r="1148" spans="9:12" x14ac:dyDescent="0.25">
      <c r="I1148" s="146"/>
      <c r="J1148" s="146"/>
      <c r="K1148" s="146"/>
      <c r="L1148" s="146"/>
    </row>
    <row r="1149" spans="9:12" x14ac:dyDescent="0.25">
      <c r="I1149" s="146"/>
      <c r="J1149" s="146"/>
      <c r="K1149" s="146"/>
      <c r="L1149" s="146"/>
    </row>
    <row r="1150" spans="9:12" x14ac:dyDescent="0.25">
      <c r="I1150" s="146"/>
      <c r="J1150" s="146"/>
      <c r="K1150" s="146"/>
      <c r="L1150" s="146"/>
    </row>
    <row r="1151" spans="9:12" x14ac:dyDescent="0.25">
      <c r="I1151" s="146"/>
      <c r="J1151" s="146"/>
      <c r="K1151" s="146"/>
      <c r="L1151" s="146"/>
    </row>
    <row r="1152" spans="9:12" x14ac:dyDescent="0.25">
      <c r="I1152" s="146"/>
      <c r="J1152" s="146"/>
      <c r="K1152" s="146"/>
      <c r="L1152" s="146"/>
    </row>
    <row r="1153" spans="9:12" x14ac:dyDescent="0.25">
      <c r="I1153" s="146"/>
      <c r="J1153" s="146"/>
      <c r="K1153" s="146"/>
      <c r="L1153" s="146"/>
    </row>
    <row r="1154" spans="9:12" x14ac:dyDescent="0.25">
      <c r="I1154" s="146"/>
      <c r="J1154" s="146"/>
      <c r="K1154" s="146"/>
      <c r="L1154" s="146"/>
    </row>
    <row r="1155" spans="9:12" x14ac:dyDescent="0.25">
      <c r="I1155" s="146"/>
      <c r="J1155" s="146"/>
      <c r="K1155" s="146"/>
      <c r="L1155" s="146"/>
    </row>
    <row r="1156" spans="9:12" x14ac:dyDescent="0.25">
      <c r="I1156" s="146"/>
      <c r="J1156" s="146"/>
      <c r="K1156" s="146"/>
      <c r="L1156" s="146"/>
    </row>
    <row r="1157" spans="9:12" x14ac:dyDescent="0.25">
      <c r="I1157" s="146"/>
      <c r="J1157" s="146"/>
      <c r="K1157" s="146"/>
      <c r="L1157" s="146"/>
    </row>
    <row r="1158" spans="9:12" x14ac:dyDescent="0.25">
      <c r="I1158" s="146"/>
      <c r="J1158" s="146"/>
      <c r="K1158" s="146"/>
      <c r="L1158" s="146"/>
    </row>
    <row r="1159" spans="9:12" x14ac:dyDescent="0.25">
      <c r="I1159" s="146"/>
      <c r="J1159" s="146"/>
      <c r="K1159" s="146"/>
      <c r="L1159" s="146"/>
    </row>
    <row r="1160" spans="9:12" x14ac:dyDescent="0.25">
      <c r="I1160" s="146"/>
      <c r="J1160" s="146"/>
      <c r="K1160" s="146"/>
      <c r="L1160" s="146"/>
    </row>
    <row r="1161" spans="9:12" x14ac:dyDescent="0.25">
      <c r="I1161" s="146"/>
      <c r="J1161" s="146"/>
      <c r="K1161" s="146"/>
      <c r="L1161" s="146"/>
    </row>
    <row r="1162" spans="9:12" x14ac:dyDescent="0.25">
      <c r="I1162" s="146"/>
      <c r="J1162" s="146"/>
      <c r="K1162" s="146"/>
      <c r="L1162" s="146"/>
    </row>
    <row r="1163" spans="9:12" x14ac:dyDescent="0.25">
      <c r="I1163" s="146"/>
      <c r="J1163" s="146"/>
      <c r="K1163" s="146"/>
      <c r="L1163" s="146"/>
    </row>
    <row r="1164" spans="9:12" x14ac:dyDescent="0.25">
      <c r="I1164" s="146"/>
      <c r="J1164" s="146"/>
      <c r="K1164" s="146"/>
      <c r="L1164" s="146"/>
    </row>
    <row r="1165" spans="9:12" x14ac:dyDescent="0.25">
      <c r="I1165" s="146"/>
      <c r="J1165" s="146"/>
      <c r="K1165" s="146"/>
      <c r="L1165" s="146"/>
    </row>
    <row r="1166" spans="9:12" x14ac:dyDescent="0.25">
      <c r="I1166" s="146"/>
      <c r="J1166" s="146"/>
      <c r="K1166" s="146"/>
      <c r="L1166" s="146"/>
    </row>
    <row r="1167" spans="9:12" x14ac:dyDescent="0.25">
      <c r="I1167" s="146"/>
      <c r="J1167" s="146"/>
      <c r="K1167" s="146"/>
      <c r="L1167" s="146"/>
    </row>
    <row r="1168" spans="9:12" x14ac:dyDescent="0.25">
      <c r="I1168" s="146"/>
      <c r="J1168" s="146"/>
      <c r="K1168" s="146"/>
      <c r="L1168" s="146"/>
    </row>
    <row r="1169" spans="9:12" x14ac:dyDescent="0.25">
      <c r="I1169" s="146"/>
      <c r="J1169" s="146"/>
      <c r="K1169" s="146"/>
      <c r="L1169" s="146"/>
    </row>
    <row r="1170" spans="9:12" x14ac:dyDescent="0.25">
      <c r="I1170" s="146"/>
      <c r="J1170" s="146"/>
      <c r="K1170" s="146"/>
      <c r="L1170" s="146"/>
    </row>
    <row r="1171" spans="9:12" x14ac:dyDescent="0.25">
      <c r="I1171" s="146"/>
      <c r="J1171" s="146"/>
      <c r="K1171" s="146"/>
      <c r="L1171" s="146"/>
    </row>
    <row r="1172" spans="9:12" x14ac:dyDescent="0.25">
      <c r="I1172" s="146"/>
      <c r="J1172" s="146"/>
      <c r="K1172" s="146"/>
      <c r="L1172" s="146"/>
    </row>
    <row r="1173" spans="9:12" x14ac:dyDescent="0.25">
      <c r="I1173" s="146"/>
      <c r="J1173" s="146"/>
      <c r="K1173" s="146"/>
      <c r="L1173" s="146"/>
    </row>
    <row r="1174" spans="9:12" x14ac:dyDescent="0.25">
      <c r="I1174" s="146"/>
      <c r="J1174" s="146"/>
      <c r="K1174" s="146"/>
      <c r="L1174" s="146"/>
    </row>
    <row r="1175" spans="9:12" x14ac:dyDescent="0.25">
      <c r="I1175" s="146"/>
      <c r="J1175" s="146"/>
      <c r="K1175" s="146"/>
      <c r="L1175" s="146"/>
    </row>
    <row r="1176" spans="9:12" x14ac:dyDescent="0.25">
      <c r="I1176" s="146"/>
      <c r="J1176" s="146"/>
      <c r="K1176" s="146"/>
      <c r="L1176" s="146"/>
    </row>
    <row r="1177" spans="9:12" x14ac:dyDescent="0.25">
      <c r="I1177" s="146"/>
      <c r="J1177" s="146"/>
      <c r="K1177" s="146"/>
      <c r="L1177" s="146"/>
    </row>
    <row r="1178" spans="9:12" x14ac:dyDescent="0.25">
      <c r="I1178" s="146"/>
      <c r="J1178" s="146"/>
      <c r="K1178" s="146"/>
      <c r="L1178" s="146"/>
    </row>
    <row r="1179" spans="9:12" x14ac:dyDescent="0.25">
      <c r="I1179" s="146"/>
      <c r="J1179" s="146"/>
      <c r="K1179" s="146"/>
      <c r="L1179" s="146"/>
    </row>
    <row r="1180" spans="9:12" x14ac:dyDescent="0.25">
      <c r="I1180" s="146"/>
      <c r="J1180" s="146"/>
      <c r="K1180" s="146"/>
      <c r="L1180" s="146"/>
    </row>
    <row r="1181" spans="9:12" x14ac:dyDescent="0.25">
      <c r="I1181" s="146"/>
      <c r="J1181" s="146"/>
      <c r="K1181" s="146"/>
      <c r="L1181" s="146"/>
    </row>
    <row r="1182" spans="9:12" x14ac:dyDescent="0.25">
      <c r="I1182" s="146"/>
      <c r="J1182" s="146"/>
      <c r="K1182" s="146"/>
      <c r="L1182" s="146"/>
    </row>
    <row r="1183" spans="9:12" x14ac:dyDescent="0.25">
      <c r="I1183" s="146"/>
      <c r="J1183" s="146"/>
      <c r="K1183" s="146"/>
      <c r="L1183" s="146"/>
    </row>
    <row r="1184" spans="9:12" x14ac:dyDescent="0.25">
      <c r="I1184" s="146"/>
      <c r="J1184" s="146"/>
      <c r="K1184" s="146"/>
      <c r="L1184" s="146"/>
    </row>
    <row r="1185" spans="9:12" x14ac:dyDescent="0.25">
      <c r="I1185" s="146"/>
      <c r="J1185" s="146"/>
      <c r="K1185" s="146"/>
      <c r="L1185" s="146"/>
    </row>
    <row r="1186" spans="9:12" x14ac:dyDescent="0.25">
      <c r="I1186" s="146"/>
      <c r="J1186" s="146"/>
      <c r="K1186" s="146"/>
      <c r="L1186" s="146"/>
    </row>
    <row r="1187" spans="9:12" x14ac:dyDescent="0.25">
      <c r="I1187" s="146"/>
      <c r="J1187" s="146"/>
      <c r="K1187" s="146"/>
      <c r="L1187" s="146"/>
    </row>
    <row r="1188" spans="9:12" x14ac:dyDescent="0.25">
      <c r="I1188" s="146"/>
      <c r="J1188" s="146"/>
      <c r="K1188" s="146"/>
      <c r="L1188" s="146"/>
    </row>
    <row r="1189" spans="9:12" x14ac:dyDescent="0.25">
      <c r="I1189" s="146"/>
      <c r="J1189" s="146"/>
      <c r="K1189" s="146"/>
      <c r="L1189" s="146"/>
    </row>
    <row r="1190" spans="9:12" x14ac:dyDescent="0.25">
      <c r="I1190" s="146"/>
      <c r="J1190" s="146"/>
      <c r="K1190" s="146"/>
      <c r="L1190" s="146"/>
    </row>
    <row r="1191" spans="9:12" x14ac:dyDescent="0.25">
      <c r="I1191" s="146"/>
      <c r="J1191" s="146"/>
      <c r="K1191" s="146"/>
      <c r="L1191" s="146"/>
    </row>
    <row r="1192" spans="9:12" x14ac:dyDescent="0.25">
      <c r="I1192" s="146"/>
      <c r="J1192" s="146"/>
      <c r="K1192" s="146"/>
      <c r="L1192" s="146"/>
    </row>
    <row r="1193" spans="9:12" x14ac:dyDescent="0.25">
      <c r="I1193" s="146"/>
      <c r="J1193" s="146"/>
      <c r="K1193" s="146"/>
      <c r="L1193" s="146"/>
    </row>
    <row r="1194" spans="9:12" x14ac:dyDescent="0.25">
      <c r="I1194" s="146"/>
      <c r="J1194" s="146"/>
      <c r="K1194" s="146"/>
      <c r="L1194" s="146"/>
    </row>
    <row r="1195" spans="9:12" x14ac:dyDescent="0.25">
      <c r="I1195" s="146"/>
      <c r="J1195" s="146"/>
      <c r="K1195" s="146"/>
      <c r="L1195" s="146"/>
    </row>
    <row r="1196" spans="9:12" x14ac:dyDescent="0.25">
      <c r="I1196" s="146"/>
      <c r="J1196" s="146"/>
      <c r="K1196" s="146"/>
      <c r="L1196" s="146"/>
    </row>
    <row r="1197" spans="9:12" x14ac:dyDescent="0.25">
      <c r="I1197" s="146"/>
      <c r="J1197" s="146"/>
      <c r="K1197" s="146"/>
      <c r="L1197" s="146"/>
    </row>
    <row r="1198" spans="9:12" x14ac:dyDescent="0.25">
      <c r="I1198" s="146"/>
      <c r="J1198" s="146"/>
      <c r="K1198" s="146"/>
      <c r="L1198" s="146"/>
    </row>
    <row r="1199" spans="9:12" x14ac:dyDescent="0.25">
      <c r="I1199" s="146"/>
      <c r="J1199" s="146"/>
      <c r="K1199" s="146"/>
      <c r="L1199" s="146"/>
    </row>
    <row r="1200" spans="9:12" x14ac:dyDescent="0.25">
      <c r="I1200" s="146"/>
      <c r="J1200" s="146"/>
      <c r="K1200" s="146"/>
      <c r="L1200" s="146"/>
    </row>
    <row r="1201" spans="9:12" x14ac:dyDescent="0.25">
      <c r="I1201" s="146"/>
      <c r="J1201" s="146"/>
      <c r="K1201" s="146"/>
      <c r="L1201" s="146"/>
    </row>
    <row r="1202" spans="9:12" x14ac:dyDescent="0.25">
      <c r="I1202" s="146"/>
      <c r="J1202" s="146"/>
      <c r="K1202" s="146"/>
      <c r="L1202" s="146"/>
    </row>
    <row r="1203" spans="9:12" x14ac:dyDescent="0.25">
      <c r="I1203" s="146"/>
      <c r="J1203" s="146"/>
      <c r="K1203" s="146"/>
      <c r="L1203" s="146"/>
    </row>
    <row r="1204" spans="9:12" x14ac:dyDescent="0.25">
      <c r="I1204" s="146"/>
      <c r="J1204" s="146"/>
      <c r="K1204" s="146"/>
      <c r="L1204" s="146"/>
    </row>
    <row r="1205" spans="9:12" x14ac:dyDescent="0.25">
      <c r="I1205" s="146"/>
      <c r="J1205" s="146"/>
      <c r="K1205" s="146"/>
      <c r="L1205" s="146"/>
    </row>
    <row r="1206" spans="9:12" x14ac:dyDescent="0.25">
      <c r="I1206" s="146"/>
      <c r="J1206" s="146"/>
      <c r="K1206" s="146"/>
      <c r="L1206" s="146"/>
    </row>
    <row r="1207" spans="9:12" x14ac:dyDescent="0.25">
      <c r="I1207" s="146"/>
      <c r="J1207" s="146"/>
      <c r="K1207" s="146"/>
      <c r="L1207" s="146"/>
    </row>
    <row r="1208" spans="9:12" x14ac:dyDescent="0.25">
      <c r="I1208" s="146"/>
      <c r="J1208" s="146"/>
      <c r="K1208" s="146"/>
      <c r="L1208" s="146"/>
    </row>
    <row r="1209" spans="9:12" x14ac:dyDescent="0.25">
      <c r="I1209" s="146"/>
      <c r="J1209" s="146"/>
      <c r="K1209" s="146"/>
      <c r="L1209" s="146"/>
    </row>
    <row r="1210" spans="9:12" x14ac:dyDescent="0.25">
      <c r="I1210" s="146"/>
      <c r="J1210" s="146"/>
      <c r="K1210" s="146"/>
      <c r="L1210" s="146"/>
    </row>
    <row r="1211" spans="9:12" x14ac:dyDescent="0.25">
      <c r="I1211" s="146"/>
      <c r="J1211" s="146"/>
      <c r="K1211" s="146"/>
      <c r="L1211" s="146"/>
    </row>
    <row r="1212" spans="9:12" x14ac:dyDescent="0.25">
      <c r="I1212" s="146"/>
      <c r="J1212" s="146"/>
      <c r="K1212" s="146"/>
      <c r="L1212" s="146"/>
    </row>
    <row r="1213" spans="9:12" x14ac:dyDescent="0.25">
      <c r="I1213" s="146"/>
      <c r="J1213" s="146"/>
      <c r="K1213" s="146"/>
      <c r="L1213" s="146"/>
    </row>
    <row r="1214" spans="9:12" x14ac:dyDescent="0.25">
      <c r="I1214" s="146"/>
      <c r="J1214" s="146"/>
      <c r="K1214" s="146"/>
      <c r="L1214" s="146"/>
    </row>
    <row r="1215" spans="9:12" x14ac:dyDescent="0.25">
      <c r="I1215" s="146"/>
      <c r="J1215" s="146"/>
      <c r="K1215" s="146"/>
      <c r="L1215" s="146"/>
    </row>
    <row r="1216" spans="9:12" x14ac:dyDescent="0.25">
      <c r="I1216" s="146"/>
      <c r="J1216" s="146"/>
      <c r="K1216" s="146"/>
      <c r="L1216" s="146"/>
    </row>
    <row r="1217" spans="9:12" x14ac:dyDescent="0.25">
      <c r="I1217" s="146"/>
      <c r="J1217" s="146"/>
      <c r="K1217" s="146"/>
      <c r="L1217" s="146"/>
    </row>
    <row r="1218" spans="9:12" x14ac:dyDescent="0.25">
      <c r="I1218" s="146"/>
      <c r="J1218" s="146"/>
      <c r="K1218" s="146"/>
      <c r="L1218" s="146"/>
    </row>
    <row r="1219" spans="9:12" x14ac:dyDescent="0.25">
      <c r="I1219" s="146"/>
      <c r="J1219" s="146"/>
      <c r="K1219" s="146"/>
      <c r="L1219" s="146"/>
    </row>
    <row r="1220" spans="9:12" x14ac:dyDescent="0.25">
      <c r="I1220" s="146"/>
      <c r="J1220" s="146"/>
      <c r="K1220" s="146"/>
      <c r="L1220" s="146"/>
    </row>
    <row r="1221" spans="9:12" x14ac:dyDescent="0.25">
      <c r="I1221" s="146"/>
      <c r="J1221" s="146"/>
      <c r="K1221" s="146"/>
      <c r="L1221" s="146"/>
    </row>
    <row r="1222" spans="9:12" x14ac:dyDescent="0.25">
      <c r="I1222" s="146"/>
      <c r="J1222" s="146"/>
      <c r="K1222" s="146"/>
      <c r="L1222" s="146"/>
    </row>
    <row r="1223" spans="9:12" x14ac:dyDescent="0.25">
      <c r="I1223" s="146"/>
      <c r="J1223" s="146"/>
      <c r="K1223" s="146"/>
      <c r="L1223" s="146"/>
    </row>
    <row r="1224" spans="9:12" x14ac:dyDescent="0.25">
      <c r="I1224" s="146"/>
      <c r="J1224" s="146"/>
      <c r="K1224" s="146"/>
      <c r="L1224" s="146"/>
    </row>
    <row r="1225" spans="9:12" x14ac:dyDescent="0.25">
      <c r="I1225" s="146"/>
      <c r="J1225" s="146"/>
      <c r="K1225" s="146"/>
      <c r="L1225" s="146"/>
    </row>
    <row r="1226" spans="9:12" x14ac:dyDescent="0.25">
      <c r="I1226" s="146"/>
      <c r="J1226" s="146"/>
      <c r="K1226" s="146"/>
      <c r="L1226" s="146"/>
    </row>
    <row r="1227" spans="9:12" x14ac:dyDescent="0.25">
      <c r="I1227" s="146"/>
      <c r="J1227" s="146"/>
      <c r="K1227" s="146"/>
      <c r="L1227" s="146"/>
    </row>
    <row r="1228" spans="9:12" x14ac:dyDescent="0.25">
      <c r="I1228" s="146"/>
      <c r="J1228" s="146"/>
      <c r="K1228" s="146"/>
      <c r="L1228" s="146"/>
    </row>
    <row r="1229" spans="9:12" x14ac:dyDescent="0.25">
      <c r="I1229" s="146"/>
      <c r="J1229" s="146"/>
      <c r="K1229" s="146"/>
      <c r="L1229" s="146"/>
    </row>
    <row r="1230" spans="9:12" x14ac:dyDescent="0.25">
      <c r="I1230" s="146"/>
      <c r="J1230" s="146"/>
      <c r="K1230" s="146"/>
      <c r="L1230" s="146"/>
    </row>
    <row r="1231" spans="9:12" x14ac:dyDescent="0.25">
      <c r="I1231" s="146"/>
      <c r="J1231" s="146"/>
      <c r="K1231" s="146"/>
      <c r="L1231" s="146"/>
    </row>
    <row r="1232" spans="9:12" x14ac:dyDescent="0.25">
      <c r="I1232" s="146"/>
      <c r="J1232" s="146"/>
      <c r="K1232" s="146"/>
      <c r="L1232" s="146"/>
    </row>
    <row r="1233" spans="9:12" x14ac:dyDescent="0.25">
      <c r="I1233" s="146"/>
      <c r="J1233" s="146"/>
      <c r="K1233" s="146"/>
      <c r="L1233" s="146"/>
    </row>
    <row r="1234" spans="9:12" x14ac:dyDescent="0.25">
      <c r="I1234" s="146"/>
      <c r="J1234" s="146"/>
      <c r="K1234" s="146"/>
      <c r="L1234" s="146"/>
    </row>
    <row r="1235" spans="9:12" x14ac:dyDescent="0.25">
      <c r="I1235" s="146"/>
      <c r="J1235" s="146"/>
      <c r="K1235" s="146"/>
      <c r="L1235" s="146"/>
    </row>
    <row r="1236" spans="9:12" x14ac:dyDescent="0.25">
      <c r="I1236" s="146"/>
      <c r="J1236" s="146"/>
      <c r="K1236" s="146"/>
      <c r="L1236" s="146"/>
    </row>
    <row r="1237" spans="9:12" x14ac:dyDescent="0.25">
      <c r="I1237" s="146"/>
      <c r="J1237" s="146"/>
      <c r="K1237" s="146"/>
      <c r="L1237" s="146"/>
    </row>
    <row r="1238" spans="9:12" x14ac:dyDescent="0.25">
      <c r="I1238" s="146"/>
      <c r="J1238" s="146"/>
      <c r="K1238" s="146"/>
      <c r="L1238" s="146"/>
    </row>
    <row r="1239" spans="9:12" x14ac:dyDescent="0.25">
      <c r="I1239" s="146"/>
      <c r="J1239" s="146"/>
      <c r="K1239" s="146"/>
      <c r="L1239" s="146"/>
    </row>
    <row r="1240" spans="9:12" x14ac:dyDescent="0.25">
      <c r="I1240" s="146"/>
      <c r="J1240" s="146"/>
      <c r="K1240" s="146"/>
      <c r="L1240" s="146"/>
    </row>
    <row r="1241" spans="9:12" x14ac:dyDescent="0.25">
      <c r="I1241" s="146"/>
      <c r="J1241" s="146"/>
      <c r="K1241" s="146"/>
      <c r="L1241" s="146"/>
    </row>
    <row r="1242" spans="9:12" x14ac:dyDescent="0.25">
      <c r="I1242" s="146"/>
      <c r="J1242" s="146"/>
      <c r="K1242" s="146"/>
      <c r="L1242" s="146"/>
    </row>
    <row r="1243" spans="9:12" x14ac:dyDescent="0.25">
      <c r="I1243" s="146"/>
      <c r="J1243" s="146"/>
      <c r="K1243" s="146"/>
      <c r="L1243" s="146"/>
    </row>
    <row r="1244" spans="9:12" x14ac:dyDescent="0.25">
      <c r="I1244" s="146"/>
      <c r="J1244" s="146"/>
      <c r="K1244" s="146"/>
      <c r="L1244" s="146"/>
    </row>
    <row r="1245" spans="9:12" x14ac:dyDescent="0.25">
      <c r="I1245" s="146"/>
      <c r="J1245" s="146"/>
      <c r="K1245" s="146"/>
      <c r="L1245" s="146"/>
    </row>
    <row r="1246" spans="9:12" x14ac:dyDescent="0.25">
      <c r="I1246" s="146"/>
      <c r="J1246" s="146"/>
      <c r="K1246" s="146"/>
      <c r="L1246" s="146"/>
    </row>
    <row r="1247" spans="9:12" x14ac:dyDescent="0.25">
      <c r="I1247" s="146"/>
      <c r="J1247" s="146"/>
      <c r="K1247" s="146"/>
      <c r="L1247" s="146"/>
    </row>
    <row r="1248" spans="9:12" x14ac:dyDescent="0.25">
      <c r="I1248" s="146"/>
      <c r="J1248" s="146"/>
      <c r="K1248" s="146"/>
      <c r="L1248" s="146"/>
    </row>
    <row r="1249" spans="9:12" x14ac:dyDescent="0.25">
      <c r="I1249" s="146"/>
      <c r="J1249" s="146"/>
      <c r="K1249" s="146"/>
      <c r="L1249" s="146"/>
    </row>
    <row r="1250" spans="9:12" x14ac:dyDescent="0.25">
      <c r="I1250" s="146"/>
      <c r="J1250" s="146"/>
      <c r="K1250" s="146"/>
      <c r="L1250" s="146"/>
    </row>
    <row r="1251" spans="9:12" x14ac:dyDescent="0.25">
      <c r="I1251" s="146"/>
      <c r="J1251" s="146"/>
      <c r="K1251" s="146"/>
      <c r="L1251" s="146"/>
    </row>
    <row r="1252" spans="9:12" x14ac:dyDescent="0.25">
      <c r="I1252" s="146"/>
      <c r="J1252" s="146"/>
      <c r="K1252" s="146"/>
      <c r="L1252" s="146"/>
    </row>
    <row r="1253" spans="9:12" x14ac:dyDescent="0.25">
      <c r="I1253" s="146"/>
      <c r="J1253" s="146"/>
      <c r="K1253" s="146"/>
      <c r="L1253" s="146"/>
    </row>
    <row r="1254" spans="9:12" x14ac:dyDescent="0.25">
      <c r="I1254" s="146"/>
      <c r="J1254" s="146"/>
      <c r="K1254" s="146"/>
      <c r="L1254" s="146"/>
    </row>
    <row r="1255" spans="9:12" x14ac:dyDescent="0.25">
      <c r="I1255" s="146"/>
      <c r="J1255" s="146"/>
      <c r="K1255" s="146"/>
      <c r="L1255" s="146"/>
    </row>
    <row r="1256" spans="9:12" x14ac:dyDescent="0.25">
      <c r="I1256" s="146"/>
      <c r="J1256" s="146"/>
      <c r="K1256" s="146"/>
      <c r="L1256" s="146"/>
    </row>
    <row r="1257" spans="9:12" x14ac:dyDescent="0.25">
      <c r="I1257" s="146"/>
      <c r="J1257" s="146"/>
      <c r="K1257" s="146"/>
      <c r="L1257" s="146"/>
    </row>
    <row r="1258" spans="9:12" x14ac:dyDescent="0.25">
      <c r="I1258" s="146"/>
      <c r="J1258" s="146"/>
      <c r="K1258" s="146"/>
      <c r="L1258" s="146"/>
    </row>
    <row r="1259" spans="9:12" x14ac:dyDescent="0.25">
      <c r="I1259" s="146"/>
      <c r="J1259" s="146"/>
      <c r="K1259" s="146"/>
      <c r="L1259" s="146"/>
    </row>
    <row r="1260" spans="9:12" x14ac:dyDescent="0.25">
      <c r="I1260" s="146"/>
      <c r="J1260" s="146"/>
      <c r="K1260" s="146"/>
      <c r="L1260" s="146"/>
    </row>
    <row r="1261" spans="9:12" x14ac:dyDescent="0.25">
      <c r="I1261" s="146"/>
      <c r="J1261" s="146"/>
      <c r="K1261" s="146"/>
      <c r="L1261" s="146"/>
    </row>
    <row r="1262" spans="9:12" x14ac:dyDescent="0.25">
      <c r="I1262" s="146"/>
      <c r="J1262" s="146"/>
      <c r="K1262" s="146"/>
      <c r="L1262" s="146"/>
    </row>
    <row r="1263" spans="9:12" x14ac:dyDescent="0.25">
      <c r="I1263" s="146"/>
      <c r="J1263" s="146"/>
      <c r="K1263" s="146"/>
      <c r="L1263" s="146"/>
    </row>
    <row r="1264" spans="9:12" x14ac:dyDescent="0.25">
      <c r="I1264" s="146"/>
      <c r="J1264" s="146"/>
      <c r="K1264" s="146"/>
      <c r="L1264" s="146"/>
    </row>
    <row r="1265" spans="9:12" x14ac:dyDescent="0.25">
      <c r="I1265" s="146"/>
      <c r="J1265" s="146"/>
      <c r="K1265" s="146"/>
      <c r="L1265" s="146"/>
    </row>
    <row r="1266" spans="9:12" x14ac:dyDescent="0.25">
      <c r="I1266" s="146"/>
      <c r="J1266" s="146"/>
      <c r="K1266" s="146"/>
      <c r="L1266" s="146"/>
    </row>
    <row r="1267" spans="9:12" x14ac:dyDescent="0.25">
      <c r="I1267" s="146"/>
      <c r="J1267" s="146"/>
      <c r="K1267" s="146"/>
      <c r="L1267" s="146"/>
    </row>
    <row r="1268" spans="9:12" x14ac:dyDescent="0.25">
      <c r="I1268" s="146"/>
      <c r="J1268" s="146"/>
      <c r="K1268" s="146"/>
      <c r="L1268" s="146"/>
    </row>
    <row r="1269" spans="9:12" x14ac:dyDescent="0.25">
      <c r="I1269" s="146"/>
      <c r="J1269" s="146"/>
      <c r="K1269" s="146"/>
      <c r="L1269" s="146"/>
    </row>
    <row r="1270" spans="9:12" x14ac:dyDescent="0.25">
      <c r="I1270" s="146"/>
      <c r="J1270" s="146"/>
      <c r="K1270" s="146"/>
      <c r="L1270" s="146"/>
    </row>
    <row r="1271" spans="9:12" x14ac:dyDescent="0.25">
      <c r="I1271" s="146"/>
      <c r="J1271" s="146"/>
      <c r="K1271" s="146"/>
      <c r="L1271" s="146"/>
    </row>
    <row r="1272" spans="9:12" x14ac:dyDescent="0.25">
      <c r="I1272" s="146"/>
      <c r="J1272" s="146"/>
      <c r="K1272" s="146"/>
      <c r="L1272" s="146"/>
    </row>
    <row r="1273" spans="9:12" x14ac:dyDescent="0.25">
      <c r="I1273" s="146"/>
      <c r="J1273" s="146"/>
      <c r="K1273" s="146"/>
      <c r="L1273" s="146"/>
    </row>
    <row r="1274" spans="9:12" x14ac:dyDescent="0.25">
      <c r="I1274" s="146"/>
      <c r="J1274" s="146"/>
      <c r="K1274" s="146"/>
      <c r="L1274" s="146"/>
    </row>
    <row r="1275" spans="9:12" x14ac:dyDescent="0.25">
      <c r="I1275" s="146"/>
      <c r="J1275" s="146"/>
      <c r="K1275" s="146"/>
      <c r="L1275" s="146"/>
    </row>
    <row r="1276" spans="9:12" x14ac:dyDescent="0.25">
      <c r="I1276" s="146"/>
      <c r="J1276" s="146"/>
      <c r="K1276" s="146"/>
      <c r="L1276" s="146"/>
    </row>
    <row r="1277" spans="9:12" x14ac:dyDescent="0.25">
      <c r="I1277" s="146"/>
      <c r="J1277" s="146"/>
      <c r="K1277" s="146"/>
      <c r="L1277" s="146"/>
    </row>
    <row r="1278" spans="9:12" x14ac:dyDescent="0.25">
      <c r="I1278" s="146"/>
      <c r="J1278" s="146"/>
      <c r="K1278" s="146"/>
      <c r="L1278" s="146"/>
    </row>
    <row r="1279" spans="9:12" x14ac:dyDescent="0.25">
      <c r="I1279" s="146"/>
      <c r="J1279" s="146"/>
      <c r="K1279" s="146"/>
      <c r="L1279" s="146"/>
    </row>
    <row r="1280" spans="9:12" x14ac:dyDescent="0.25">
      <c r="I1280" s="146"/>
      <c r="J1280" s="146"/>
      <c r="K1280" s="146"/>
      <c r="L1280" s="146"/>
    </row>
    <row r="1281" spans="9:12" x14ac:dyDescent="0.25">
      <c r="I1281" s="146"/>
      <c r="J1281" s="146"/>
      <c r="K1281" s="146"/>
      <c r="L1281" s="146"/>
    </row>
    <row r="1282" spans="9:12" x14ac:dyDescent="0.25">
      <c r="I1282" s="146"/>
      <c r="J1282" s="146"/>
      <c r="K1282" s="146"/>
      <c r="L1282" s="146"/>
    </row>
    <row r="1283" spans="9:12" x14ac:dyDescent="0.25">
      <c r="I1283" s="146"/>
      <c r="J1283" s="146"/>
      <c r="K1283" s="146"/>
      <c r="L1283" s="146"/>
    </row>
    <row r="1284" spans="9:12" x14ac:dyDescent="0.25">
      <c r="I1284" s="146"/>
      <c r="J1284" s="146"/>
      <c r="K1284" s="146"/>
      <c r="L1284" s="146"/>
    </row>
    <row r="1285" spans="9:12" x14ac:dyDescent="0.25">
      <c r="I1285" s="146"/>
      <c r="J1285" s="146"/>
      <c r="K1285" s="146"/>
      <c r="L1285" s="146"/>
    </row>
    <row r="1286" spans="9:12" x14ac:dyDescent="0.25">
      <c r="I1286" s="146"/>
      <c r="J1286" s="146"/>
      <c r="K1286" s="146"/>
      <c r="L1286" s="146"/>
    </row>
    <row r="1287" spans="9:12" x14ac:dyDescent="0.25">
      <c r="I1287" s="146"/>
      <c r="J1287" s="146"/>
      <c r="K1287" s="146"/>
      <c r="L1287" s="146"/>
    </row>
    <row r="1288" spans="9:12" x14ac:dyDescent="0.25">
      <c r="I1288" s="146"/>
      <c r="J1288" s="146"/>
      <c r="K1288" s="146"/>
      <c r="L1288" s="146"/>
    </row>
    <row r="1289" spans="9:12" x14ac:dyDescent="0.25">
      <c r="I1289" s="146"/>
      <c r="J1289" s="146"/>
      <c r="K1289" s="146"/>
      <c r="L1289" s="146"/>
    </row>
    <row r="1290" spans="9:12" x14ac:dyDescent="0.25">
      <c r="I1290" s="146"/>
      <c r="J1290" s="146"/>
      <c r="K1290" s="146"/>
      <c r="L1290" s="146"/>
    </row>
    <row r="1291" spans="9:12" x14ac:dyDescent="0.25">
      <c r="I1291" s="146"/>
      <c r="J1291" s="146"/>
      <c r="K1291" s="146"/>
      <c r="L1291" s="146"/>
    </row>
    <row r="1292" spans="9:12" x14ac:dyDescent="0.25">
      <c r="I1292" s="146"/>
      <c r="J1292" s="146"/>
      <c r="K1292" s="146"/>
      <c r="L1292" s="146"/>
    </row>
    <row r="1293" spans="9:12" x14ac:dyDescent="0.25">
      <c r="I1293" s="146"/>
      <c r="J1293" s="146"/>
      <c r="K1293" s="146"/>
      <c r="L1293" s="146"/>
    </row>
    <row r="1294" spans="9:12" x14ac:dyDescent="0.25">
      <c r="I1294" s="146"/>
      <c r="J1294" s="146"/>
      <c r="K1294" s="146"/>
      <c r="L1294" s="146"/>
    </row>
    <row r="1295" spans="9:12" x14ac:dyDescent="0.25">
      <c r="I1295" s="146"/>
      <c r="J1295" s="146"/>
      <c r="K1295" s="146"/>
      <c r="L1295" s="146"/>
    </row>
    <row r="1296" spans="9:12" x14ac:dyDescent="0.25">
      <c r="I1296" s="146"/>
      <c r="J1296" s="146"/>
      <c r="K1296" s="146"/>
      <c r="L1296" s="146"/>
    </row>
    <row r="1297" spans="9:12" x14ac:dyDescent="0.25">
      <c r="I1297" s="146"/>
      <c r="J1297" s="146"/>
      <c r="K1297" s="146"/>
      <c r="L1297" s="146"/>
    </row>
    <row r="1298" spans="9:12" x14ac:dyDescent="0.25">
      <c r="I1298" s="146"/>
      <c r="J1298" s="146"/>
      <c r="K1298" s="146"/>
      <c r="L1298" s="146"/>
    </row>
    <row r="1299" spans="9:12" x14ac:dyDescent="0.25">
      <c r="I1299" s="146"/>
      <c r="J1299" s="146"/>
      <c r="K1299" s="146"/>
      <c r="L1299" s="146"/>
    </row>
    <row r="1300" spans="9:12" x14ac:dyDescent="0.25">
      <c r="I1300" s="146"/>
      <c r="J1300" s="146"/>
      <c r="K1300" s="146"/>
      <c r="L1300" s="146"/>
    </row>
    <row r="1301" spans="9:12" x14ac:dyDescent="0.25">
      <c r="I1301" s="146"/>
      <c r="J1301" s="146"/>
      <c r="K1301" s="146"/>
      <c r="L1301" s="146"/>
    </row>
    <row r="1302" spans="9:12" x14ac:dyDescent="0.25">
      <c r="I1302" s="146"/>
      <c r="J1302" s="146"/>
      <c r="K1302" s="146"/>
      <c r="L1302" s="146"/>
    </row>
    <row r="1303" spans="9:12" x14ac:dyDescent="0.25">
      <c r="I1303" s="146"/>
      <c r="J1303" s="146"/>
      <c r="K1303" s="146"/>
      <c r="L1303" s="146"/>
    </row>
    <row r="1304" spans="9:12" x14ac:dyDescent="0.25">
      <c r="I1304" s="146"/>
      <c r="J1304" s="146"/>
      <c r="K1304" s="146"/>
      <c r="L1304" s="146"/>
    </row>
    <row r="1305" spans="9:12" x14ac:dyDescent="0.25">
      <c r="I1305" s="146"/>
      <c r="J1305" s="146"/>
      <c r="K1305" s="146"/>
      <c r="L1305" s="146"/>
    </row>
    <row r="1306" spans="9:12" x14ac:dyDescent="0.25">
      <c r="I1306" s="146"/>
      <c r="J1306" s="146"/>
      <c r="K1306" s="146"/>
      <c r="L1306" s="146"/>
    </row>
    <row r="1307" spans="9:12" x14ac:dyDescent="0.25">
      <c r="I1307" s="146"/>
      <c r="J1307" s="146"/>
      <c r="K1307" s="146"/>
      <c r="L1307" s="146"/>
    </row>
    <row r="1308" spans="9:12" x14ac:dyDescent="0.25">
      <c r="I1308" s="146"/>
      <c r="J1308" s="146"/>
      <c r="K1308" s="146"/>
      <c r="L1308" s="146"/>
    </row>
    <row r="1309" spans="9:12" x14ac:dyDescent="0.25">
      <c r="I1309" s="146"/>
      <c r="J1309" s="146"/>
      <c r="K1309" s="146"/>
      <c r="L1309" s="146"/>
    </row>
    <row r="1310" spans="9:12" x14ac:dyDescent="0.25">
      <c r="I1310" s="146"/>
      <c r="J1310" s="146"/>
      <c r="K1310" s="146"/>
      <c r="L1310" s="146"/>
    </row>
    <row r="1311" spans="9:12" x14ac:dyDescent="0.25">
      <c r="I1311" s="146"/>
      <c r="J1311" s="146"/>
      <c r="K1311" s="146"/>
      <c r="L1311" s="146"/>
    </row>
    <row r="1312" spans="9:12" x14ac:dyDescent="0.25">
      <c r="I1312" s="146"/>
      <c r="J1312" s="146"/>
      <c r="K1312" s="146"/>
      <c r="L1312" s="146"/>
    </row>
    <row r="1313" spans="9:12" x14ac:dyDescent="0.25">
      <c r="I1313" s="146"/>
      <c r="J1313" s="146"/>
      <c r="K1313" s="146"/>
      <c r="L1313" s="146"/>
    </row>
    <row r="1314" spans="9:12" x14ac:dyDescent="0.25">
      <c r="I1314" s="146"/>
      <c r="J1314" s="146"/>
      <c r="K1314" s="146"/>
      <c r="L1314" s="146"/>
    </row>
    <row r="1315" spans="9:12" x14ac:dyDescent="0.25">
      <c r="I1315" s="146"/>
      <c r="J1315" s="146"/>
      <c r="K1315" s="146"/>
      <c r="L1315" s="146"/>
    </row>
    <row r="1316" spans="9:12" x14ac:dyDescent="0.25">
      <c r="I1316" s="146"/>
      <c r="J1316" s="146"/>
      <c r="K1316" s="146"/>
      <c r="L1316" s="146"/>
    </row>
    <row r="1317" spans="9:12" x14ac:dyDescent="0.25">
      <c r="I1317" s="146"/>
      <c r="J1317" s="146"/>
      <c r="K1317" s="146"/>
      <c r="L1317" s="146"/>
    </row>
    <row r="1318" spans="9:12" x14ac:dyDescent="0.25">
      <c r="I1318" s="146"/>
      <c r="J1318" s="146"/>
      <c r="K1318" s="146"/>
      <c r="L1318" s="146"/>
    </row>
    <row r="1319" spans="9:12" x14ac:dyDescent="0.25">
      <c r="I1319" s="146"/>
      <c r="J1319" s="146"/>
      <c r="K1319" s="146"/>
      <c r="L1319" s="146"/>
    </row>
    <row r="1320" spans="9:12" x14ac:dyDescent="0.25">
      <c r="I1320" s="146"/>
      <c r="J1320" s="146"/>
      <c r="K1320" s="146"/>
      <c r="L1320" s="146"/>
    </row>
    <row r="1321" spans="9:12" x14ac:dyDescent="0.25">
      <c r="I1321" s="146"/>
      <c r="J1321" s="146"/>
      <c r="K1321" s="146"/>
      <c r="L1321" s="146"/>
    </row>
    <row r="1322" spans="9:12" x14ac:dyDescent="0.25">
      <c r="I1322" s="146"/>
      <c r="J1322" s="146"/>
      <c r="K1322" s="146"/>
      <c r="L1322" s="146"/>
    </row>
    <row r="1323" spans="9:12" x14ac:dyDescent="0.25">
      <c r="I1323" s="146"/>
      <c r="J1323" s="146"/>
      <c r="K1323" s="146"/>
      <c r="L1323" s="146"/>
    </row>
    <row r="1324" spans="9:12" x14ac:dyDescent="0.25">
      <c r="I1324" s="146"/>
      <c r="J1324" s="146"/>
      <c r="K1324" s="146"/>
      <c r="L1324" s="146"/>
    </row>
    <row r="1325" spans="9:12" x14ac:dyDescent="0.25">
      <c r="I1325" s="146"/>
      <c r="J1325" s="146"/>
      <c r="K1325" s="146"/>
      <c r="L1325" s="146"/>
    </row>
    <row r="1326" spans="9:12" x14ac:dyDescent="0.25">
      <c r="I1326" s="146"/>
      <c r="J1326" s="146"/>
      <c r="K1326" s="146"/>
      <c r="L1326" s="146"/>
    </row>
    <row r="1327" spans="9:12" x14ac:dyDescent="0.25">
      <c r="I1327" s="146"/>
      <c r="J1327" s="146"/>
      <c r="K1327" s="146"/>
      <c r="L1327" s="146"/>
    </row>
    <row r="1328" spans="9:12" x14ac:dyDescent="0.25">
      <c r="I1328" s="146"/>
      <c r="J1328" s="146"/>
      <c r="K1328" s="146"/>
      <c r="L1328" s="146"/>
    </row>
    <row r="1329" spans="9:12" x14ac:dyDescent="0.25">
      <c r="I1329" s="146"/>
      <c r="J1329" s="146"/>
      <c r="K1329" s="146"/>
      <c r="L1329" s="146"/>
    </row>
    <row r="1330" spans="9:12" x14ac:dyDescent="0.25">
      <c r="I1330" s="146"/>
      <c r="J1330" s="146"/>
      <c r="K1330" s="146"/>
      <c r="L1330" s="146"/>
    </row>
    <row r="1331" spans="9:12" x14ac:dyDescent="0.25">
      <c r="I1331" s="146"/>
      <c r="J1331" s="146"/>
      <c r="K1331" s="146"/>
      <c r="L1331" s="146"/>
    </row>
    <row r="1332" spans="9:12" x14ac:dyDescent="0.25">
      <c r="I1332" s="146"/>
      <c r="J1332" s="146"/>
      <c r="K1332" s="146"/>
      <c r="L1332" s="146"/>
    </row>
    <row r="1333" spans="9:12" x14ac:dyDescent="0.25">
      <c r="I1333" s="146"/>
      <c r="J1333" s="146"/>
      <c r="K1333" s="146"/>
      <c r="L1333" s="146"/>
    </row>
    <row r="1334" spans="9:12" x14ac:dyDescent="0.25">
      <c r="I1334" s="146"/>
      <c r="J1334" s="146"/>
      <c r="K1334" s="146"/>
      <c r="L1334" s="146"/>
    </row>
    <row r="1335" spans="9:12" x14ac:dyDescent="0.25">
      <c r="I1335" s="146"/>
      <c r="J1335" s="146"/>
      <c r="K1335" s="146"/>
      <c r="L1335" s="146"/>
    </row>
    <row r="1336" spans="9:12" x14ac:dyDescent="0.25">
      <c r="I1336" s="146"/>
      <c r="J1336" s="146"/>
      <c r="K1336" s="146"/>
      <c r="L1336" s="146"/>
    </row>
    <row r="1337" spans="9:12" x14ac:dyDescent="0.25">
      <c r="I1337" s="146"/>
      <c r="J1337" s="146"/>
      <c r="K1337" s="146"/>
      <c r="L1337" s="146"/>
    </row>
    <row r="1338" spans="9:12" x14ac:dyDescent="0.25">
      <c r="I1338" s="146"/>
      <c r="J1338" s="146"/>
      <c r="K1338" s="146"/>
      <c r="L1338" s="146"/>
    </row>
    <row r="1339" spans="9:12" x14ac:dyDescent="0.25">
      <c r="I1339" s="146"/>
      <c r="J1339" s="146"/>
      <c r="K1339" s="146"/>
      <c r="L1339" s="146"/>
    </row>
    <row r="1340" spans="9:12" x14ac:dyDescent="0.25">
      <c r="I1340" s="146"/>
      <c r="J1340" s="146"/>
      <c r="K1340" s="146"/>
      <c r="L1340" s="146"/>
    </row>
    <row r="1341" spans="9:12" x14ac:dyDescent="0.25">
      <c r="I1341" s="146"/>
      <c r="J1341" s="146"/>
      <c r="K1341" s="146"/>
      <c r="L1341" s="146"/>
    </row>
    <row r="1342" spans="9:12" x14ac:dyDescent="0.25">
      <c r="I1342" s="146"/>
      <c r="J1342" s="146"/>
      <c r="K1342" s="146"/>
      <c r="L1342" s="146"/>
    </row>
    <row r="1343" spans="9:12" x14ac:dyDescent="0.25">
      <c r="I1343" s="146"/>
      <c r="J1343" s="146"/>
      <c r="K1343" s="146"/>
      <c r="L1343" s="146"/>
    </row>
    <row r="1344" spans="9:12" x14ac:dyDescent="0.25">
      <c r="I1344" s="146"/>
      <c r="J1344" s="146"/>
      <c r="K1344" s="146"/>
      <c r="L1344" s="146"/>
    </row>
    <row r="1345" spans="9:12" x14ac:dyDescent="0.25">
      <c r="I1345" s="146"/>
      <c r="J1345" s="146"/>
      <c r="K1345" s="146"/>
      <c r="L1345" s="146"/>
    </row>
    <row r="1346" spans="9:12" x14ac:dyDescent="0.25">
      <c r="I1346" s="146"/>
      <c r="J1346" s="146"/>
      <c r="K1346" s="146"/>
      <c r="L1346" s="146"/>
    </row>
    <row r="1347" spans="9:12" x14ac:dyDescent="0.25">
      <c r="I1347" s="146"/>
      <c r="J1347" s="146"/>
      <c r="K1347" s="146"/>
      <c r="L1347" s="146"/>
    </row>
    <row r="1348" spans="9:12" x14ac:dyDescent="0.25">
      <c r="I1348" s="146"/>
      <c r="J1348" s="146"/>
      <c r="K1348" s="146"/>
      <c r="L1348" s="146"/>
    </row>
    <row r="1349" spans="9:12" x14ac:dyDescent="0.25">
      <c r="I1349" s="146"/>
      <c r="J1349" s="146"/>
      <c r="K1349" s="146"/>
      <c r="L1349" s="146"/>
    </row>
    <row r="1350" spans="9:12" x14ac:dyDescent="0.25">
      <c r="I1350" s="146"/>
      <c r="J1350" s="146"/>
      <c r="K1350" s="146"/>
      <c r="L1350" s="146"/>
    </row>
    <row r="1351" spans="9:12" x14ac:dyDescent="0.25">
      <c r="I1351" s="146"/>
      <c r="J1351" s="146"/>
      <c r="K1351" s="146"/>
      <c r="L1351" s="146"/>
    </row>
    <row r="1352" spans="9:12" x14ac:dyDescent="0.25">
      <c r="I1352" s="146"/>
      <c r="J1352" s="146"/>
      <c r="K1352" s="146"/>
      <c r="L1352" s="146"/>
    </row>
    <row r="1353" spans="9:12" x14ac:dyDescent="0.25">
      <c r="I1353" s="146"/>
      <c r="J1353" s="146"/>
      <c r="K1353" s="146"/>
      <c r="L1353" s="146"/>
    </row>
    <row r="1354" spans="9:12" x14ac:dyDescent="0.25">
      <c r="I1354" s="146"/>
      <c r="J1354" s="146"/>
      <c r="K1354" s="146"/>
      <c r="L1354" s="146"/>
    </row>
    <row r="1355" spans="9:12" x14ac:dyDescent="0.25">
      <c r="I1355" s="146"/>
      <c r="J1355" s="146"/>
      <c r="K1355" s="146"/>
      <c r="L1355" s="146"/>
    </row>
    <row r="1356" spans="9:12" x14ac:dyDescent="0.25">
      <c r="I1356" s="146"/>
      <c r="J1356" s="146"/>
      <c r="K1356" s="146"/>
      <c r="L1356" s="146"/>
    </row>
    <row r="1357" spans="9:12" x14ac:dyDescent="0.25">
      <c r="I1357" s="146"/>
      <c r="J1357" s="146"/>
      <c r="K1357" s="146"/>
      <c r="L1357" s="146"/>
    </row>
    <row r="1358" spans="9:12" x14ac:dyDescent="0.25">
      <c r="I1358" s="146"/>
      <c r="J1358" s="146"/>
      <c r="K1358" s="146"/>
      <c r="L1358" s="146"/>
    </row>
    <row r="1359" spans="9:12" x14ac:dyDescent="0.25">
      <c r="I1359" s="146"/>
      <c r="J1359" s="146"/>
      <c r="K1359" s="146"/>
      <c r="L1359" s="146"/>
    </row>
    <row r="1360" spans="9:12" x14ac:dyDescent="0.25">
      <c r="I1360" s="146"/>
      <c r="J1360" s="146"/>
      <c r="K1360" s="146"/>
      <c r="L1360" s="146"/>
    </row>
    <row r="1361" spans="9:12" x14ac:dyDescent="0.25">
      <c r="I1361" s="146"/>
      <c r="J1361" s="146"/>
      <c r="K1361" s="146"/>
      <c r="L1361" s="146"/>
    </row>
    <row r="1362" spans="9:12" x14ac:dyDescent="0.25">
      <c r="I1362" s="146"/>
      <c r="J1362" s="146"/>
      <c r="K1362" s="146"/>
      <c r="L1362" s="146"/>
    </row>
    <row r="1363" spans="9:12" x14ac:dyDescent="0.25">
      <c r="I1363" s="146"/>
      <c r="J1363" s="146"/>
      <c r="K1363" s="146"/>
      <c r="L1363" s="146"/>
    </row>
    <row r="1364" spans="9:12" x14ac:dyDescent="0.25">
      <c r="I1364" s="146"/>
      <c r="J1364" s="146"/>
      <c r="K1364" s="146"/>
      <c r="L1364" s="146"/>
    </row>
    <row r="1365" spans="9:12" x14ac:dyDescent="0.25">
      <c r="I1365" s="146"/>
      <c r="J1365" s="146"/>
      <c r="K1365" s="146"/>
      <c r="L1365" s="146"/>
    </row>
    <row r="1366" spans="9:12" x14ac:dyDescent="0.25">
      <c r="I1366" s="146"/>
      <c r="J1366" s="146"/>
      <c r="K1366" s="146"/>
      <c r="L1366" s="146"/>
    </row>
    <row r="1367" spans="9:12" x14ac:dyDescent="0.25">
      <c r="I1367" s="146"/>
      <c r="J1367" s="146"/>
      <c r="K1367" s="146"/>
      <c r="L1367" s="146"/>
    </row>
    <row r="1368" spans="9:12" x14ac:dyDescent="0.25">
      <c r="I1368" s="146"/>
      <c r="J1368" s="146"/>
      <c r="K1368" s="146"/>
      <c r="L1368" s="146"/>
    </row>
    <row r="1369" spans="9:12" x14ac:dyDescent="0.25">
      <c r="I1369" s="146"/>
      <c r="J1369" s="146"/>
      <c r="K1369" s="146"/>
      <c r="L1369" s="146"/>
    </row>
    <row r="1370" spans="9:12" x14ac:dyDescent="0.25">
      <c r="I1370" s="146"/>
      <c r="J1370" s="146"/>
      <c r="K1370" s="146"/>
      <c r="L1370" s="146"/>
    </row>
    <row r="1371" spans="9:12" x14ac:dyDescent="0.25">
      <c r="I1371" s="146"/>
      <c r="J1371" s="146"/>
      <c r="K1371" s="146"/>
      <c r="L1371" s="146"/>
    </row>
    <row r="1372" spans="9:12" x14ac:dyDescent="0.25">
      <c r="I1372" s="146"/>
      <c r="J1372" s="146"/>
      <c r="K1372" s="146"/>
      <c r="L1372" s="146"/>
    </row>
    <row r="1373" spans="9:12" x14ac:dyDescent="0.25">
      <c r="I1373" s="146"/>
      <c r="J1373" s="146"/>
      <c r="K1373" s="146"/>
      <c r="L1373" s="146"/>
    </row>
    <row r="1374" spans="9:12" x14ac:dyDescent="0.25">
      <c r="I1374" s="146"/>
      <c r="J1374" s="146"/>
      <c r="K1374" s="146"/>
      <c r="L1374" s="146"/>
    </row>
    <row r="1375" spans="9:12" x14ac:dyDescent="0.25">
      <c r="I1375" s="146"/>
      <c r="J1375" s="146"/>
      <c r="K1375" s="146"/>
      <c r="L1375" s="146"/>
    </row>
    <row r="1376" spans="9:12" x14ac:dyDescent="0.25">
      <c r="I1376" s="146"/>
      <c r="J1376" s="146"/>
      <c r="K1376" s="146"/>
      <c r="L1376" s="146"/>
    </row>
    <row r="1377" spans="9:12" x14ac:dyDescent="0.25">
      <c r="I1377" s="146"/>
      <c r="J1377" s="146"/>
      <c r="K1377" s="146"/>
      <c r="L1377" s="146"/>
    </row>
    <row r="1378" spans="9:12" x14ac:dyDescent="0.25">
      <c r="I1378" s="146"/>
      <c r="J1378" s="146"/>
      <c r="K1378" s="146"/>
      <c r="L1378" s="146"/>
    </row>
    <row r="1379" spans="9:12" x14ac:dyDescent="0.25">
      <c r="I1379" s="146"/>
      <c r="J1379" s="146"/>
      <c r="K1379" s="146"/>
      <c r="L1379" s="146"/>
    </row>
    <row r="1380" spans="9:12" x14ac:dyDescent="0.25">
      <c r="I1380" s="146"/>
      <c r="J1380" s="146"/>
      <c r="K1380" s="146"/>
      <c r="L1380" s="146"/>
    </row>
    <row r="1381" spans="9:12" x14ac:dyDescent="0.25">
      <c r="I1381" s="146"/>
      <c r="J1381" s="146"/>
      <c r="K1381" s="146"/>
      <c r="L1381" s="146"/>
    </row>
    <row r="1382" spans="9:12" x14ac:dyDescent="0.25">
      <c r="I1382" s="146"/>
      <c r="J1382" s="146"/>
      <c r="K1382" s="146"/>
      <c r="L1382" s="146"/>
    </row>
    <row r="1383" spans="9:12" x14ac:dyDescent="0.25">
      <c r="I1383" s="146"/>
      <c r="J1383" s="146"/>
      <c r="K1383" s="146"/>
      <c r="L1383" s="146"/>
    </row>
    <row r="1384" spans="9:12" x14ac:dyDescent="0.25">
      <c r="I1384" s="146"/>
      <c r="J1384" s="146"/>
      <c r="K1384" s="146"/>
      <c r="L1384" s="146"/>
    </row>
    <row r="1385" spans="9:12" x14ac:dyDescent="0.25">
      <c r="I1385" s="146"/>
      <c r="J1385" s="146"/>
      <c r="K1385" s="146"/>
      <c r="L1385" s="146"/>
    </row>
    <row r="1386" spans="9:12" x14ac:dyDescent="0.25">
      <c r="I1386" s="146"/>
      <c r="J1386" s="146"/>
      <c r="K1386" s="146"/>
      <c r="L1386" s="146"/>
    </row>
    <row r="1387" spans="9:12" x14ac:dyDescent="0.25">
      <c r="I1387" s="146"/>
      <c r="J1387" s="146"/>
      <c r="K1387" s="146"/>
      <c r="L1387" s="146"/>
    </row>
    <row r="1388" spans="9:12" x14ac:dyDescent="0.25">
      <c r="I1388" s="146"/>
      <c r="J1388" s="146"/>
      <c r="K1388" s="146"/>
      <c r="L1388" s="146"/>
    </row>
    <row r="1389" spans="9:12" x14ac:dyDescent="0.25">
      <c r="I1389" s="146"/>
      <c r="J1389" s="146"/>
      <c r="K1389" s="146"/>
      <c r="L1389" s="146"/>
    </row>
    <row r="1390" spans="9:12" x14ac:dyDescent="0.25">
      <c r="I1390" s="146"/>
      <c r="J1390" s="146"/>
      <c r="K1390" s="146"/>
      <c r="L1390" s="146"/>
    </row>
    <row r="1391" spans="9:12" x14ac:dyDescent="0.25">
      <c r="I1391" s="146"/>
      <c r="J1391" s="146"/>
      <c r="K1391" s="146"/>
      <c r="L1391" s="146"/>
    </row>
    <row r="1392" spans="9:12" x14ac:dyDescent="0.25">
      <c r="I1392" s="146"/>
      <c r="J1392" s="146"/>
      <c r="K1392" s="146"/>
      <c r="L1392" s="146"/>
    </row>
    <row r="1393" spans="9:12" x14ac:dyDescent="0.25">
      <c r="I1393" s="146"/>
      <c r="J1393" s="146"/>
      <c r="K1393" s="146"/>
      <c r="L1393" s="146"/>
    </row>
    <row r="1394" spans="9:12" x14ac:dyDescent="0.25">
      <c r="I1394" s="146"/>
      <c r="J1394" s="146"/>
      <c r="K1394" s="146"/>
      <c r="L1394" s="146"/>
    </row>
    <row r="1395" spans="9:12" x14ac:dyDescent="0.25">
      <c r="I1395" s="146"/>
      <c r="J1395" s="146"/>
      <c r="K1395" s="146"/>
      <c r="L1395" s="146"/>
    </row>
    <row r="1396" spans="9:12" x14ac:dyDescent="0.25">
      <c r="I1396" s="146"/>
      <c r="J1396" s="146"/>
      <c r="K1396" s="146"/>
      <c r="L1396" s="146"/>
    </row>
    <row r="1397" spans="9:12" x14ac:dyDescent="0.25">
      <c r="I1397" s="146"/>
      <c r="J1397" s="146"/>
      <c r="K1397" s="146"/>
      <c r="L1397" s="146"/>
    </row>
    <row r="1398" spans="9:12" x14ac:dyDescent="0.25">
      <c r="I1398" s="146"/>
      <c r="J1398" s="146"/>
      <c r="K1398" s="146"/>
      <c r="L1398" s="146"/>
    </row>
    <row r="1399" spans="9:12" x14ac:dyDescent="0.25">
      <c r="I1399" s="146"/>
      <c r="J1399" s="146"/>
      <c r="K1399" s="146"/>
      <c r="L1399" s="146"/>
    </row>
    <row r="1400" spans="9:12" x14ac:dyDescent="0.25">
      <c r="I1400" s="146"/>
      <c r="J1400" s="146"/>
      <c r="K1400" s="146"/>
      <c r="L1400" s="146"/>
    </row>
    <row r="1401" spans="9:12" x14ac:dyDescent="0.25">
      <c r="I1401" s="146"/>
      <c r="J1401" s="146"/>
      <c r="K1401" s="146"/>
      <c r="L1401" s="146"/>
    </row>
    <row r="1402" spans="9:12" x14ac:dyDescent="0.25">
      <c r="I1402" s="146"/>
      <c r="J1402" s="146"/>
      <c r="K1402" s="146"/>
      <c r="L1402" s="146"/>
    </row>
    <row r="1403" spans="9:12" x14ac:dyDescent="0.25">
      <c r="I1403" s="146"/>
      <c r="J1403" s="146"/>
      <c r="K1403" s="146"/>
      <c r="L1403" s="146"/>
    </row>
    <row r="1404" spans="9:12" x14ac:dyDescent="0.25">
      <c r="I1404" s="146"/>
      <c r="J1404" s="146"/>
      <c r="K1404" s="146"/>
      <c r="L1404" s="146"/>
    </row>
    <row r="1405" spans="9:12" x14ac:dyDescent="0.25">
      <c r="I1405" s="146"/>
      <c r="J1405" s="146"/>
      <c r="K1405" s="146"/>
      <c r="L1405" s="146"/>
    </row>
    <row r="1406" spans="9:12" x14ac:dyDescent="0.25">
      <c r="I1406" s="146"/>
      <c r="J1406" s="146"/>
      <c r="K1406" s="146"/>
      <c r="L1406" s="146"/>
    </row>
    <row r="1407" spans="9:12" x14ac:dyDescent="0.25">
      <c r="I1407" s="146"/>
      <c r="J1407" s="146"/>
      <c r="K1407" s="146"/>
      <c r="L1407" s="146"/>
    </row>
    <row r="1408" spans="9:12" x14ac:dyDescent="0.25">
      <c r="I1408" s="146"/>
      <c r="J1408" s="146"/>
      <c r="K1408" s="146"/>
      <c r="L1408" s="146"/>
    </row>
    <row r="1409" spans="9:12" x14ac:dyDescent="0.25">
      <c r="I1409" s="146"/>
      <c r="J1409" s="146"/>
      <c r="K1409" s="146"/>
      <c r="L1409" s="146"/>
    </row>
    <row r="1410" spans="9:12" x14ac:dyDescent="0.25">
      <c r="I1410" s="146"/>
      <c r="J1410" s="146"/>
      <c r="K1410" s="146"/>
      <c r="L1410" s="146"/>
    </row>
    <row r="1411" spans="9:12" x14ac:dyDescent="0.25">
      <c r="I1411" s="146"/>
      <c r="J1411" s="146"/>
      <c r="K1411" s="146"/>
      <c r="L1411" s="146"/>
    </row>
    <row r="1412" spans="9:12" x14ac:dyDescent="0.25">
      <c r="I1412" s="146"/>
      <c r="J1412" s="146"/>
      <c r="K1412" s="146"/>
      <c r="L1412" s="146"/>
    </row>
    <row r="1413" spans="9:12" x14ac:dyDescent="0.25">
      <c r="I1413" s="146"/>
      <c r="J1413" s="146"/>
      <c r="K1413" s="146"/>
      <c r="L1413" s="146"/>
    </row>
    <row r="1414" spans="9:12" x14ac:dyDescent="0.25">
      <c r="I1414" s="146"/>
      <c r="J1414" s="146"/>
      <c r="K1414" s="146"/>
      <c r="L1414" s="146"/>
    </row>
    <row r="1415" spans="9:12" x14ac:dyDescent="0.25">
      <c r="I1415" s="146"/>
      <c r="J1415" s="146"/>
      <c r="K1415" s="146"/>
      <c r="L1415" s="146"/>
    </row>
    <row r="1416" spans="9:12" x14ac:dyDescent="0.25">
      <c r="I1416" s="146"/>
      <c r="J1416" s="146"/>
      <c r="K1416" s="146"/>
      <c r="L1416" s="146"/>
    </row>
    <row r="1417" spans="9:12" x14ac:dyDescent="0.25">
      <c r="I1417" s="146"/>
      <c r="J1417" s="146"/>
      <c r="K1417" s="146"/>
      <c r="L1417" s="146"/>
    </row>
    <row r="1418" spans="9:12" x14ac:dyDescent="0.25">
      <c r="I1418" s="146"/>
      <c r="J1418" s="146"/>
      <c r="K1418" s="146"/>
      <c r="L1418" s="146"/>
    </row>
    <row r="1419" spans="9:12" x14ac:dyDescent="0.25">
      <c r="I1419" s="146"/>
      <c r="J1419" s="146"/>
      <c r="K1419" s="146"/>
      <c r="L1419" s="146"/>
    </row>
    <row r="1420" spans="9:12" x14ac:dyDescent="0.25">
      <c r="I1420" s="146"/>
      <c r="J1420" s="146"/>
      <c r="K1420" s="146"/>
      <c r="L1420" s="146"/>
    </row>
    <row r="1421" spans="9:12" x14ac:dyDescent="0.25">
      <c r="I1421" s="146"/>
      <c r="J1421" s="146"/>
      <c r="K1421" s="146"/>
      <c r="L1421" s="146"/>
    </row>
    <row r="1422" spans="9:12" x14ac:dyDescent="0.25">
      <c r="I1422" s="146"/>
      <c r="J1422" s="146"/>
      <c r="K1422" s="146"/>
      <c r="L1422" s="146"/>
    </row>
    <row r="1423" spans="9:12" x14ac:dyDescent="0.25">
      <c r="I1423" s="146"/>
      <c r="J1423" s="146"/>
      <c r="K1423" s="146"/>
      <c r="L1423" s="146"/>
    </row>
    <row r="1424" spans="9:12" x14ac:dyDescent="0.25">
      <c r="I1424" s="146"/>
      <c r="J1424" s="146"/>
      <c r="K1424" s="146"/>
      <c r="L1424" s="146"/>
    </row>
    <row r="1425" spans="9:12" x14ac:dyDescent="0.25">
      <c r="I1425" s="146"/>
      <c r="J1425" s="146"/>
      <c r="K1425" s="146"/>
      <c r="L1425" s="146"/>
    </row>
    <row r="1426" spans="9:12" x14ac:dyDescent="0.25">
      <c r="I1426" s="146"/>
      <c r="J1426" s="146"/>
      <c r="K1426" s="146"/>
      <c r="L1426" s="146"/>
    </row>
    <row r="1427" spans="9:12" x14ac:dyDescent="0.25">
      <c r="I1427" s="146"/>
      <c r="J1427" s="146"/>
      <c r="K1427" s="146"/>
      <c r="L1427" s="146"/>
    </row>
    <row r="1428" spans="9:12" x14ac:dyDescent="0.25">
      <c r="I1428" s="146"/>
      <c r="J1428" s="146"/>
      <c r="K1428" s="146"/>
      <c r="L1428" s="146"/>
    </row>
    <row r="1429" spans="9:12" x14ac:dyDescent="0.25">
      <c r="I1429" s="146"/>
      <c r="J1429" s="146"/>
      <c r="K1429" s="146"/>
      <c r="L1429" s="146"/>
    </row>
    <row r="1430" spans="9:12" x14ac:dyDescent="0.25">
      <c r="I1430" s="146"/>
      <c r="J1430" s="146"/>
      <c r="K1430" s="146"/>
      <c r="L1430" s="146"/>
    </row>
    <row r="1431" spans="9:12" x14ac:dyDescent="0.25">
      <c r="I1431" s="146"/>
      <c r="J1431" s="146"/>
      <c r="K1431" s="146"/>
      <c r="L1431" s="146"/>
    </row>
    <row r="1432" spans="9:12" x14ac:dyDescent="0.25">
      <c r="I1432" s="146"/>
      <c r="J1432" s="146"/>
      <c r="K1432" s="146"/>
      <c r="L1432" s="146"/>
    </row>
    <row r="1433" spans="9:12" x14ac:dyDescent="0.25">
      <c r="I1433" s="146"/>
      <c r="J1433" s="146"/>
      <c r="K1433" s="146"/>
      <c r="L1433" s="146"/>
    </row>
    <row r="1434" spans="9:12" x14ac:dyDescent="0.25">
      <c r="I1434" s="146"/>
      <c r="J1434" s="146"/>
      <c r="K1434" s="146"/>
      <c r="L1434" s="146"/>
    </row>
    <row r="1435" spans="9:12" x14ac:dyDescent="0.25">
      <c r="I1435" s="146"/>
      <c r="J1435" s="146"/>
      <c r="K1435" s="146"/>
      <c r="L1435" s="146"/>
    </row>
    <row r="1436" spans="9:12" x14ac:dyDescent="0.25">
      <c r="I1436" s="146"/>
      <c r="J1436" s="146"/>
      <c r="K1436" s="146"/>
      <c r="L1436" s="146"/>
    </row>
    <row r="1437" spans="9:12" x14ac:dyDescent="0.25">
      <c r="I1437" s="146"/>
      <c r="J1437" s="146"/>
      <c r="K1437" s="146"/>
      <c r="L1437" s="146"/>
    </row>
    <row r="1438" spans="9:12" x14ac:dyDescent="0.25">
      <c r="I1438" s="146"/>
      <c r="J1438" s="146"/>
      <c r="K1438" s="146"/>
      <c r="L1438" s="146"/>
    </row>
    <row r="1439" spans="9:12" x14ac:dyDescent="0.25">
      <c r="I1439" s="146"/>
      <c r="J1439" s="146"/>
      <c r="K1439" s="146"/>
      <c r="L1439" s="146"/>
    </row>
    <row r="1440" spans="9:12" x14ac:dyDescent="0.25">
      <c r="I1440" s="146"/>
      <c r="J1440" s="146"/>
      <c r="K1440" s="146"/>
      <c r="L1440" s="146"/>
    </row>
    <row r="1441" spans="9:12" x14ac:dyDescent="0.25">
      <c r="I1441" s="146"/>
      <c r="J1441" s="146"/>
      <c r="K1441" s="146"/>
      <c r="L1441" s="146"/>
    </row>
    <row r="1442" spans="9:12" x14ac:dyDescent="0.25">
      <c r="I1442" s="146"/>
      <c r="J1442" s="146"/>
      <c r="K1442" s="146"/>
      <c r="L1442" s="146"/>
    </row>
    <row r="1443" spans="9:12" x14ac:dyDescent="0.25">
      <c r="I1443" s="146"/>
      <c r="J1443" s="146"/>
      <c r="K1443" s="146"/>
      <c r="L1443" s="146"/>
    </row>
    <row r="1444" spans="9:12" x14ac:dyDescent="0.25">
      <c r="I1444" s="146"/>
      <c r="J1444" s="146"/>
      <c r="K1444" s="146"/>
      <c r="L1444" s="146"/>
    </row>
    <row r="1445" spans="9:12" x14ac:dyDescent="0.25">
      <c r="I1445" s="146"/>
      <c r="J1445" s="146"/>
      <c r="K1445" s="146"/>
      <c r="L1445" s="146"/>
    </row>
    <row r="1446" spans="9:12" x14ac:dyDescent="0.25">
      <c r="I1446" s="146"/>
      <c r="J1446" s="146"/>
      <c r="K1446" s="146"/>
      <c r="L1446" s="146"/>
    </row>
    <row r="1447" spans="9:12" x14ac:dyDescent="0.25">
      <c r="I1447" s="146"/>
      <c r="J1447" s="146"/>
      <c r="K1447" s="146"/>
      <c r="L1447" s="146"/>
    </row>
    <row r="1448" spans="9:12" x14ac:dyDescent="0.25">
      <c r="I1448" s="146"/>
      <c r="J1448" s="146"/>
      <c r="K1448" s="146"/>
      <c r="L1448" s="146"/>
    </row>
    <row r="1449" spans="9:12" x14ac:dyDescent="0.25">
      <c r="I1449" s="146"/>
      <c r="J1449" s="146"/>
      <c r="K1449" s="146"/>
      <c r="L1449" s="146"/>
    </row>
    <row r="1450" spans="9:12" x14ac:dyDescent="0.25">
      <c r="I1450" s="146"/>
      <c r="J1450" s="146"/>
      <c r="K1450" s="146"/>
      <c r="L1450" s="146"/>
    </row>
    <row r="1451" spans="9:12" x14ac:dyDescent="0.25">
      <c r="I1451" s="146"/>
      <c r="J1451" s="146"/>
      <c r="K1451" s="146"/>
      <c r="L1451" s="146"/>
    </row>
    <row r="1452" spans="9:12" x14ac:dyDescent="0.25">
      <c r="I1452" s="146"/>
      <c r="J1452" s="146"/>
      <c r="K1452" s="146"/>
      <c r="L1452" s="146"/>
    </row>
    <row r="1453" spans="9:12" x14ac:dyDescent="0.25">
      <c r="I1453" s="146"/>
      <c r="J1453" s="146"/>
      <c r="K1453" s="146"/>
      <c r="L1453" s="146"/>
    </row>
    <row r="1454" spans="9:12" x14ac:dyDescent="0.25">
      <c r="I1454" s="146"/>
      <c r="J1454" s="146"/>
      <c r="K1454" s="146"/>
      <c r="L1454" s="146"/>
    </row>
    <row r="1455" spans="9:12" x14ac:dyDescent="0.25">
      <c r="I1455" s="146"/>
      <c r="J1455" s="146"/>
      <c r="K1455" s="146"/>
      <c r="L1455" s="146"/>
    </row>
    <row r="1456" spans="9:12" x14ac:dyDescent="0.25">
      <c r="I1456" s="146"/>
      <c r="J1456" s="146"/>
      <c r="K1456" s="146"/>
      <c r="L1456" s="146"/>
    </row>
    <row r="1457" spans="9:12" x14ac:dyDescent="0.25">
      <c r="I1457" s="146"/>
      <c r="J1457" s="146"/>
      <c r="K1457" s="146"/>
      <c r="L1457" s="146"/>
    </row>
    <row r="1458" spans="9:12" x14ac:dyDescent="0.25">
      <c r="I1458" s="146"/>
      <c r="J1458" s="146"/>
      <c r="K1458" s="146"/>
      <c r="L1458" s="146"/>
    </row>
    <row r="1459" spans="9:12" x14ac:dyDescent="0.25">
      <c r="I1459" s="146"/>
      <c r="J1459" s="146"/>
      <c r="K1459" s="146"/>
      <c r="L1459" s="146"/>
    </row>
    <row r="1460" spans="9:12" x14ac:dyDescent="0.25">
      <c r="I1460" s="146"/>
      <c r="J1460" s="146"/>
      <c r="K1460" s="146"/>
      <c r="L1460" s="146"/>
    </row>
    <row r="1461" spans="9:12" x14ac:dyDescent="0.25">
      <c r="I1461" s="146"/>
      <c r="J1461" s="146"/>
      <c r="K1461" s="146"/>
      <c r="L1461" s="146"/>
    </row>
    <row r="1462" spans="9:12" x14ac:dyDescent="0.25">
      <c r="I1462" s="146"/>
      <c r="J1462" s="146"/>
      <c r="K1462" s="146"/>
      <c r="L1462" s="146"/>
    </row>
    <row r="1463" spans="9:12" x14ac:dyDescent="0.25">
      <c r="I1463" s="146"/>
      <c r="J1463" s="146"/>
      <c r="K1463" s="146"/>
      <c r="L1463" s="146"/>
    </row>
    <row r="1464" spans="9:12" x14ac:dyDescent="0.25">
      <c r="I1464" s="146"/>
      <c r="J1464" s="146"/>
      <c r="K1464" s="146"/>
      <c r="L1464" s="146"/>
    </row>
    <row r="1465" spans="9:12" x14ac:dyDescent="0.25">
      <c r="I1465" s="146"/>
      <c r="J1465" s="146"/>
      <c r="K1465" s="146"/>
      <c r="L1465" s="146"/>
    </row>
    <row r="1466" spans="9:12" x14ac:dyDescent="0.25">
      <c r="I1466" s="146"/>
      <c r="J1466" s="146"/>
      <c r="K1466" s="146"/>
      <c r="L1466" s="146"/>
    </row>
    <row r="1467" spans="9:12" x14ac:dyDescent="0.25">
      <c r="I1467" s="146"/>
      <c r="J1467" s="146"/>
      <c r="K1467" s="146"/>
      <c r="L1467" s="146"/>
    </row>
    <row r="1468" spans="9:12" x14ac:dyDescent="0.25">
      <c r="I1468" s="146"/>
      <c r="J1468" s="146"/>
      <c r="K1468" s="146"/>
      <c r="L1468" s="146"/>
    </row>
    <row r="1469" spans="9:12" x14ac:dyDescent="0.25">
      <c r="I1469" s="146"/>
      <c r="J1469" s="146"/>
      <c r="K1469" s="146"/>
      <c r="L1469" s="146"/>
    </row>
    <row r="1470" spans="9:12" x14ac:dyDescent="0.25">
      <c r="I1470" s="146"/>
      <c r="J1470" s="146"/>
      <c r="K1470" s="146"/>
      <c r="L1470" s="146"/>
    </row>
    <row r="1471" spans="9:12" x14ac:dyDescent="0.25">
      <c r="I1471" s="146"/>
      <c r="J1471" s="146"/>
      <c r="K1471" s="146"/>
      <c r="L1471" s="146"/>
    </row>
    <row r="1472" spans="9:12" x14ac:dyDescent="0.25">
      <c r="I1472" s="146"/>
      <c r="J1472" s="146"/>
      <c r="K1472" s="146"/>
      <c r="L1472" s="146"/>
    </row>
    <row r="1473" spans="9:12" x14ac:dyDescent="0.25">
      <c r="I1473" s="146"/>
      <c r="J1473" s="146"/>
      <c r="K1473" s="146"/>
      <c r="L1473" s="146"/>
    </row>
    <row r="1474" spans="9:12" x14ac:dyDescent="0.25">
      <c r="I1474" s="146"/>
      <c r="J1474" s="146"/>
      <c r="K1474" s="146"/>
      <c r="L1474" s="146"/>
    </row>
    <row r="1475" spans="9:12" x14ac:dyDescent="0.25">
      <c r="I1475" s="146"/>
      <c r="J1475" s="146"/>
      <c r="K1475" s="146"/>
      <c r="L1475" s="146"/>
    </row>
    <row r="1476" spans="9:12" x14ac:dyDescent="0.25">
      <c r="I1476" s="146"/>
      <c r="J1476" s="146"/>
      <c r="K1476" s="146"/>
      <c r="L1476" s="146"/>
    </row>
    <row r="1477" spans="9:12" x14ac:dyDescent="0.25">
      <c r="I1477" s="146"/>
      <c r="J1477" s="146"/>
      <c r="K1477" s="146"/>
      <c r="L1477" s="146"/>
    </row>
    <row r="1478" spans="9:12" x14ac:dyDescent="0.25">
      <c r="I1478" s="146"/>
      <c r="J1478" s="146"/>
      <c r="K1478" s="146"/>
      <c r="L1478" s="146"/>
    </row>
    <row r="1479" spans="9:12" x14ac:dyDescent="0.25">
      <c r="I1479" s="146"/>
      <c r="J1479" s="146"/>
      <c r="K1479" s="146"/>
      <c r="L1479" s="146"/>
    </row>
    <row r="1480" spans="9:12" x14ac:dyDescent="0.25">
      <c r="I1480" s="146"/>
      <c r="J1480" s="146"/>
      <c r="K1480" s="146"/>
      <c r="L1480" s="146"/>
    </row>
    <row r="1481" spans="9:12" x14ac:dyDescent="0.25">
      <c r="I1481" s="146"/>
      <c r="J1481" s="146"/>
      <c r="K1481" s="146"/>
      <c r="L1481" s="146"/>
    </row>
    <row r="1482" spans="9:12" x14ac:dyDescent="0.25">
      <c r="I1482" s="146"/>
      <c r="J1482" s="146"/>
      <c r="K1482" s="146"/>
      <c r="L1482" s="146"/>
    </row>
    <row r="1483" spans="9:12" x14ac:dyDescent="0.25">
      <c r="I1483" s="146"/>
      <c r="J1483" s="146"/>
      <c r="K1483" s="146"/>
      <c r="L1483" s="146"/>
    </row>
    <row r="1484" spans="9:12" x14ac:dyDescent="0.25">
      <c r="I1484" s="146"/>
      <c r="J1484" s="146"/>
      <c r="K1484" s="146"/>
      <c r="L1484" s="146"/>
    </row>
    <row r="1485" spans="9:12" x14ac:dyDescent="0.25">
      <c r="I1485" s="146"/>
      <c r="J1485" s="146"/>
      <c r="K1485" s="146"/>
      <c r="L1485" s="146"/>
    </row>
    <row r="1486" spans="9:12" x14ac:dyDescent="0.25">
      <c r="I1486" s="146"/>
      <c r="J1486" s="146"/>
      <c r="K1486" s="146"/>
      <c r="L1486" s="146"/>
    </row>
    <row r="1487" spans="9:12" x14ac:dyDescent="0.25">
      <c r="I1487" s="146"/>
      <c r="J1487" s="146"/>
      <c r="K1487" s="146"/>
      <c r="L1487" s="146"/>
    </row>
    <row r="1488" spans="9:12" x14ac:dyDescent="0.25">
      <c r="I1488" s="146"/>
      <c r="J1488" s="146"/>
      <c r="K1488" s="146"/>
      <c r="L1488" s="146"/>
    </row>
    <row r="1489" spans="9:12" x14ac:dyDescent="0.25">
      <c r="I1489" s="146"/>
      <c r="J1489" s="146"/>
      <c r="K1489" s="146"/>
      <c r="L1489" s="146"/>
    </row>
    <row r="1490" spans="9:12" x14ac:dyDescent="0.25">
      <c r="I1490" s="146"/>
      <c r="J1490" s="146"/>
      <c r="K1490" s="146"/>
      <c r="L1490" s="146"/>
    </row>
    <row r="1491" spans="9:12" x14ac:dyDescent="0.25">
      <c r="I1491" s="146"/>
      <c r="J1491" s="146"/>
      <c r="K1491" s="146"/>
      <c r="L1491" s="146"/>
    </row>
    <row r="1492" spans="9:12" x14ac:dyDescent="0.25">
      <c r="I1492" s="146"/>
      <c r="J1492" s="146"/>
      <c r="K1492" s="146"/>
      <c r="L1492" s="146"/>
    </row>
    <row r="1493" spans="9:12" x14ac:dyDescent="0.25">
      <c r="I1493" s="146"/>
      <c r="J1493" s="146"/>
      <c r="K1493" s="146"/>
      <c r="L1493" s="146"/>
    </row>
    <row r="1494" spans="9:12" x14ac:dyDescent="0.25">
      <c r="I1494" s="146"/>
      <c r="J1494" s="146"/>
      <c r="K1494" s="146"/>
      <c r="L1494" s="146"/>
    </row>
    <row r="1495" spans="9:12" x14ac:dyDescent="0.25">
      <c r="I1495" s="146"/>
      <c r="J1495" s="146"/>
      <c r="K1495" s="146"/>
      <c r="L1495" s="146"/>
    </row>
    <row r="1496" spans="9:12" x14ac:dyDescent="0.25">
      <c r="I1496" s="146"/>
      <c r="J1496" s="146"/>
      <c r="K1496" s="146"/>
      <c r="L1496" s="146"/>
    </row>
    <row r="1497" spans="9:12" x14ac:dyDescent="0.25">
      <c r="I1497" s="146"/>
      <c r="J1497" s="146"/>
      <c r="K1497" s="146"/>
      <c r="L1497" s="146"/>
    </row>
    <row r="1498" spans="9:12" x14ac:dyDescent="0.25">
      <c r="I1498" s="146"/>
      <c r="J1498" s="146"/>
      <c r="K1498" s="146"/>
      <c r="L1498" s="146"/>
    </row>
    <row r="1499" spans="9:12" x14ac:dyDescent="0.25">
      <c r="I1499" s="146"/>
      <c r="J1499" s="146"/>
      <c r="K1499" s="146"/>
      <c r="L1499" s="146"/>
    </row>
    <row r="1500" spans="9:12" x14ac:dyDescent="0.25">
      <c r="I1500" s="146"/>
      <c r="J1500" s="146"/>
      <c r="K1500" s="146"/>
      <c r="L1500" s="146"/>
    </row>
    <row r="1501" spans="9:12" x14ac:dyDescent="0.25">
      <c r="I1501" s="146"/>
      <c r="J1501" s="146"/>
      <c r="K1501" s="146"/>
      <c r="L1501" s="146"/>
    </row>
    <row r="1502" spans="9:12" x14ac:dyDescent="0.25">
      <c r="I1502" s="146"/>
      <c r="J1502" s="146"/>
      <c r="K1502" s="146"/>
      <c r="L1502" s="146"/>
    </row>
    <row r="1503" spans="9:12" x14ac:dyDescent="0.25">
      <c r="I1503" s="146"/>
      <c r="J1503" s="146"/>
      <c r="K1503" s="146"/>
      <c r="L1503" s="146"/>
    </row>
    <row r="1504" spans="9:12" x14ac:dyDescent="0.25">
      <c r="I1504" s="146"/>
      <c r="J1504" s="146"/>
      <c r="K1504" s="146"/>
      <c r="L1504" s="146"/>
    </row>
    <row r="1505" spans="9:12" x14ac:dyDescent="0.25">
      <c r="I1505" s="146"/>
      <c r="J1505" s="146"/>
      <c r="K1505" s="146"/>
      <c r="L1505" s="146"/>
    </row>
    <row r="1506" spans="9:12" x14ac:dyDescent="0.25">
      <c r="I1506" s="146"/>
      <c r="J1506" s="146"/>
      <c r="K1506" s="146"/>
      <c r="L1506" s="146"/>
    </row>
    <row r="1507" spans="9:12" x14ac:dyDescent="0.25">
      <c r="I1507" s="146"/>
      <c r="J1507" s="146"/>
      <c r="K1507" s="146"/>
      <c r="L1507" s="146"/>
    </row>
    <row r="1508" spans="9:12" x14ac:dyDescent="0.25">
      <c r="I1508" s="146"/>
      <c r="J1508" s="146"/>
      <c r="K1508" s="146"/>
      <c r="L1508" s="146"/>
    </row>
    <row r="1509" spans="9:12" x14ac:dyDescent="0.25">
      <c r="I1509" s="146"/>
      <c r="J1509" s="146"/>
      <c r="K1509" s="146"/>
      <c r="L1509" s="146"/>
    </row>
    <row r="1510" spans="9:12" x14ac:dyDescent="0.25">
      <c r="I1510" s="146"/>
      <c r="J1510" s="146"/>
      <c r="K1510" s="146"/>
      <c r="L1510" s="146"/>
    </row>
    <row r="1511" spans="9:12" x14ac:dyDescent="0.25">
      <c r="I1511" s="146"/>
      <c r="J1511" s="146"/>
      <c r="K1511" s="146"/>
      <c r="L1511" s="146"/>
    </row>
    <row r="1512" spans="9:12" x14ac:dyDescent="0.25">
      <c r="I1512" s="146"/>
      <c r="J1512" s="146"/>
      <c r="K1512" s="146"/>
      <c r="L1512" s="146"/>
    </row>
    <row r="1513" spans="9:12" x14ac:dyDescent="0.25">
      <c r="I1513" s="146"/>
      <c r="J1513" s="146"/>
      <c r="K1513" s="146"/>
      <c r="L1513" s="146"/>
    </row>
    <row r="1514" spans="9:12" x14ac:dyDescent="0.25">
      <c r="I1514" s="146"/>
      <c r="J1514" s="146"/>
      <c r="K1514" s="146"/>
      <c r="L1514" s="146"/>
    </row>
    <row r="1515" spans="9:12" x14ac:dyDescent="0.25">
      <c r="I1515" s="146"/>
      <c r="J1515" s="146"/>
      <c r="K1515" s="146"/>
      <c r="L1515" s="146"/>
    </row>
    <row r="1516" spans="9:12" x14ac:dyDescent="0.25">
      <c r="I1516" s="146"/>
      <c r="J1516" s="146"/>
      <c r="K1516" s="146"/>
      <c r="L1516" s="146"/>
    </row>
    <row r="1517" spans="9:12" x14ac:dyDescent="0.25">
      <c r="I1517" s="146"/>
      <c r="J1517" s="146"/>
      <c r="K1517" s="146"/>
      <c r="L1517" s="146"/>
    </row>
    <row r="1518" spans="9:12" x14ac:dyDescent="0.25">
      <c r="I1518" s="146"/>
      <c r="J1518" s="146"/>
      <c r="K1518" s="146"/>
      <c r="L1518" s="146"/>
    </row>
    <row r="1519" spans="9:12" x14ac:dyDescent="0.25">
      <c r="I1519" s="146"/>
      <c r="J1519" s="146"/>
      <c r="K1519" s="146"/>
      <c r="L1519" s="146"/>
    </row>
    <row r="1520" spans="9:12" x14ac:dyDescent="0.25">
      <c r="I1520" s="146"/>
      <c r="J1520" s="146"/>
      <c r="K1520" s="146"/>
      <c r="L1520" s="146"/>
    </row>
    <row r="1521" spans="9:12" x14ac:dyDescent="0.25">
      <c r="I1521" s="146"/>
      <c r="J1521" s="146"/>
      <c r="K1521" s="146"/>
      <c r="L1521" s="146"/>
    </row>
    <row r="1522" spans="9:12" x14ac:dyDescent="0.25">
      <c r="I1522" s="146"/>
      <c r="J1522" s="146"/>
      <c r="K1522" s="146"/>
      <c r="L1522" s="146"/>
    </row>
    <row r="1523" spans="9:12" x14ac:dyDescent="0.25">
      <c r="I1523" s="146"/>
      <c r="J1523" s="146"/>
      <c r="K1523" s="146"/>
      <c r="L1523" s="146"/>
    </row>
    <row r="1524" spans="9:12" x14ac:dyDescent="0.25">
      <c r="I1524" s="146"/>
      <c r="J1524" s="146"/>
      <c r="K1524" s="146"/>
      <c r="L1524" s="146"/>
    </row>
    <row r="1525" spans="9:12" x14ac:dyDescent="0.25">
      <c r="I1525" s="146"/>
      <c r="J1525" s="146"/>
      <c r="K1525" s="146"/>
      <c r="L1525" s="146"/>
    </row>
    <row r="1526" spans="9:12" x14ac:dyDescent="0.25">
      <c r="I1526" s="146"/>
      <c r="J1526" s="146"/>
      <c r="K1526" s="146"/>
      <c r="L1526" s="146"/>
    </row>
    <row r="1527" spans="9:12" x14ac:dyDescent="0.25">
      <c r="I1527" s="146"/>
      <c r="J1527" s="146"/>
      <c r="K1527" s="146"/>
      <c r="L1527" s="146"/>
    </row>
    <row r="1528" spans="9:12" x14ac:dyDescent="0.25">
      <c r="I1528" s="146"/>
      <c r="J1528" s="146"/>
      <c r="K1528" s="146"/>
      <c r="L1528" s="146"/>
    </row>
    <row r="1529" spans="9:12" x14ac:dyDescent="0.25">
      <c r="I1529" s="146"/>
      <c r="J1529" s="146"/>
      <c r="K1529" s="146"/>
      <c r="L1529" s="146"/>
    </row>
    <row r="1530" spans="9:12" x14ac:dyDescent="0.25">
      <c r="I1530" s="146"/>
      <c r="J1530" s="146"/>
      <c r="K1530" s="146"/>
      <c r="L1530" s="146"/>
    </row>
    <row r="1531" spans="9:12" x14ac:dyDescent="0.25">
      <c r="I1531" s="146"/>
      <c r="J1531" s="146"/>
      <c r="K1531" s="146"/>
      <c r="L1531" s="146"/>
    </row>
    <row r="1532" spans="9:12" x14ac:dyDescent="0.25">
      <c r="I1532" s="146"/>
      <c r="J1532" s="146"/>
      <c r="K1532" s="146"/>
      <c r="L1532" s="146"/>
    </row>
    <row r="1533" spans="9:12" x14ac:dyDescent="0.25">
      <c r="I1533" s="146"/>
      <c r="J1533" s="146"/>
      <c r="K1533" s="146"/>
      <c r="L1533" s="146"/>
    </row>
    <row r="1534" spans="9:12" x14ac:dyDescent="0.25">
      <c r="I1534" s="146"/>
      <c r="J1534" s="146"/>
      <c r="K1534" s="146"/>
      <c r="L1534" s="146"/>
    </row>
    <row r="1535" spans="9:12" x14ac:dyDescent="0.25">
      <c r="I1535" s="146"/>
      <c r="J1535" s="146"/>
      <c r="K1535" s="146"/>
      <c r="L1535" s="146"/>
    </row>
    <row r="1536" spans="9:12" x14ac:dyDescent="0.25">
      <c r="I1536" s="146"/>
      <c r="J1536" s="146"/>
      <c r="K1536" s="146"/>
      <c r="L1536" s="146"/>
    </row>
    <row r="1537" spans="9:12" x14ac:dyDescent="0.25">
      <c r="I1537" s="146"/>
      <c r="J1537" s="146"/>
      <c r="K1537" s="146"/>
      <c r="L1537" s="146"/>
    </row>
    <row r="1538" spans="9:12" x14ac:dyDescent="0.25">
      <c r="I1538" s="146"/>
      <c r="J1538" s="146"/>
      <c r="K1538" s="146"/>
      <c r="L1538" s="146"/>
    </row>
    <row r="1539" spans="9:12" x14ac:dyDescent="0.25">
      <c r="I1539" s="146"/>
      <c r="J1539" s="146"/>
      <c r="K1539" s="146"/>
      <c r="L1539" s="146"/>
    </row>
    <row r="1540" spans="9:12" x14ac:dyDescent="0.25">
      <c r="I1540" s="146"/>
      <c r="J1540" s="146"/>
      <c r="K1540" s="146"/>
      <c r="L1540" s="146"/>
    </row>
    <row r="1541" spans="9:12" x14ac:dyDescent="0.25">
      <c r="I1541" s="146"/>
      <c r="J1541" s="146"/>
      <c r="K1541" s="146"/>
      <c r="L1541" s="146"/>
    </row>
    <row r="1542" spans="9:12" x14ac:dyDescent="0.25">
      <c r="I1542" s="146"/>
      <c r="J1542" s="146"/>
      <c r="K1542" s="146"/>
      <c r="L1542" s="146"/>
    </row>
    <row r="1543" spans="9:12" x14ac:dyDescent="0.25">
      <c r="I1543" s="146"/>
      <c r="J1543" s="146"/>
      <c r="K1543" s="146"/>
      <c r="L1543" s="146"/>
    </row>
    <row r="1544" spans="9:12" x14ac:dyDescent="0.25">
      <c r="I1544" s="146"/>
      <c r="J1544" s="146"/>
      <c r="K1544" s="146"/>
      <c r="L1544" s="146"/>
    </row>
    <row r="1545" spans="9:12" x14ac:dyDescent="0.25">
      <c r="I1545" s="146"/>
      <c r="J1545" s="146"/>
      <c r="K1545" s="146"/>
      <c r="L1545" s="146"/>
    </row>
    <row r="1546" spans="9:12" x14ac:dyDescent="0.25">
      <c r="I1546" s="146"/>
      <c r="J1546" s="146"/>
      <c r="K1546" s="146"/>
      <c r="L1546" s="146"/>
    </row>
    <row r="1547" spans="9:12" x14ac:dyDescent="0.25">
      <c r="I1547" s="146"/>
      <c r="J1547" s="146"/>
      <c r="K1547" s="146"/>
      <c r="L1547" s="146"/>
    </row>
    <row r="1548" spans="9:12" x14ac:dyDescent="0.25">
      <c r="I1548" s="146"/>
      <c r="J1548" s="146"/>
      <c r="K1548" s="146"/>
      <c r="L1548" s="146"/>
    </row>
    <row r="1549" spans="9:12" x14ac:dyDescent="0.25">
      <c r="I1549" s="146"/>
      <c r="J1549" s="146"/>
      <c r="K1549" s="146"/>
      <c r="L1549" s="146"/>
    </row>
    <row r="1550" spans="9:12" x14ac:dyDescent="0.25">
      <c r="I1550" s="146"/>
      <c r="J1550" s="146"/>
      <c r="K1550" s="146"/>
      <c r="L1550" s="146"/>
    </row>
    <row r="1551" spans="9:12" x14ac:dyDescent="0.25">
      <c r="I1551" s="146"/>
      <c r="J1551" s="146"/>
      <c r="K1551" s="146"/>
      <c r="L1551" s="146"/>
    </row>
    <row r="1552" spans="9:12" x14ac:dyDescent="0.25">
      <c r="I1552" s="146"/>
      <c r="J1552" s="146"/>
      <c r="K1552" s="146"/>
      <c r="L1552" s="146"/>
    </row>
    <row r="1553" spans="9:12" x14ac:dyDescent="0.25">
      <c r="I1553" s="146"/>
      <c r="J1553" s="146"/>
      <c r="K1553" s="146"/>
      <c r="L1553" s="146"/>
    </row>
    <row r="1554" spans="9:12" x14ac:dyDescent="0.25">
      <c r="I1554" s="146"/>
      <c r="J1554" s="146"/>
      <c r="K1554" s="146"/>
      <c r="L1554" s="146"/>
    </row>
    <row r="1555" spans="9:12" x14ac:dyDescent="0.25">
      <c r="I1555" s="146"/>
      <c r="J1555" s="146"/>
      <c r="K1555" s="146"/>
      <c r="L1555" s="146"/>
    </row>
    <row r="1556" spans="9:12" x14ac:dyDescent="0.25">
      <c r="I1556" s="146"/>
      <c r="J1556" s="146"/>
      <c r="K1556" s="146"/>
      <c r="L1556" s="146"/>
    </row>
    <row r="1557" spans="9:12" x14ac:dyDescent="0.25">
      <c r="I1557" s="146"/>
      <c r="J1557" s="146"/>
      <c r="K1557" s="146"/>
      <c r="L1557" s="146"/>
    </row>
    <row r="1558" spans="9:12" x14ac:dyDescent="0.25">
      <c r="I1558" s="146"/>
      <c r="J1558" s="146"/>
      <c r="K1558" s="146"/>
      <c r="L1558" s="146"/>
    </row>
    <row r="1559" spans="9:12" x14ac:dyDescent="0.25">
      <c r="I1559" s="146"/>
      <c r="J1559" s="146"/>
      <c r="K1559" s="146"/>
      <c r="L1559" s="146"/>
    </row>
    <row r="1560" spans="9:12" x14ac:dyDescent="0.25">
      <c r="I1560" s="146"/>
      <c r="J1560" s="146"/>
      <c r="K1560" s="146"/>
      <c r="L1560" s="146"/>
    </row>
    <row r="1561" spans="9:12" x14ac:dyDescent="0.25">
      <c r="I1561" s="146"/>
      <c r="J1561" s="146"/>
      <c r="K1561" s="146"/>
      <c r="L1561" s="146"/>
    </row>
    <row r="1562" spans="9:12" x14ac:dyDescent="0.25">
      <c r="I1562" s="146"/>
      <c r="J1562" s="146"/>
      <c r="K1562" s="146"/>
      <c r="L1562" s="146"/>
    </row>
    <row r="1563" spans="9:12" x14ac:dyDescent="0.25">
      <c r="I1563" s="146"/>
      <c r="J1563" s="146"/>
      <c r="K1563" s="146"/>
      <c r="L1563" s="146"/>
    </row>
    <row r="1564" spans="9:12" x14ac:dyDescent="0.25">
      <c r="I1564" s="146"/>
      <c r="J1564" s="146"/>
      <c r="K1564" s="146"/>
      <c r="L1564" s="146"/>
    </row>
    <row r="1565" spans="9:12" x14ac:dyDescent="0.25">
      <c r="I1565" s="146"/>
      <c r="J1565" s="146"/>
      <c r="K1565" s="146"/>
      <c r="L1565" s="146"/>
    </row>
    <row r="1566" spans="9:12" x14ac:dyDescent="0.25">
      <c r="I1566" s="146"/>
      <c r="J1566" s="146"/>
      <c r="K1566" s="146"/>
      <c r="L1566" s="146"/>
    </row>
    <row r="1567" spans="9:12" x14ac:dyDescent="0.25">
      <c r="I1567" s="146"/>
      <c r="J1567" s="146"/>
      <c r="K1567" s="146"/>
      <c r="L1567" s="146"/>
    </row>
    <row r="1568" spans="9:12" x14ac:dyDescent="0.25">
      <c r="I1568" s="146"/>
      <c r="J1568" s="146"/>
      <c r="K1568" s="146"/>
      <c r="L1568" s="146"/>
    </row>
    <row r="1569" spans="9:12" x14ac:dyDescent="0.25">
      <c r="I1569" s="146"/>
      <c r="J1569" s="146"/>
      <c r="K1569" s="146"/>
      <c r="L1569" s="146"/>
    </row>
    <row r="1570" spans="9:12" x14ac:dyDescent="0.25">
      <c r="I1570" s="146"/>
      <c r="J1570" s="146"/>
      <c r="K1570" s="146"/>
      <c r="L1570" s="146"/>
    </row>
    <row r="1571" spans="9:12" x14ac:dyDescent="0.25">
      <c r="I1571" s="146"/>
      <c r="J1571" s="146"/>
      <c r="K1571" s="146"/>
      <c r="L1571" s="146"/>
    </row>
    <row r="1572" spans="9:12" x14ac:dyDescent="0.25">
      <c r="I1572" s="146"/>
      <c r="J1572" s="146"/>
      <c r="K1572" s="146"/>
      <c r="L1572" s="146"/>
    </row>
    <row r="1573" spans="9:12" x14ac:dyDescent="0.25">
      <c r="I1573" s="146"/>
      <c r="J1573" s="146"/>
      <c r="K1573" s="146"/>
      <c r="L1573" s="146"/>
    </row>
    <row r="1574" spans="9:12" x14ac:dyDescent="0.25">
      <c r="I1574" s="146"/>
      <c r="J1574" s="146"/>
      <c r="K1574" s="146"/>
      <c r="L1574" s="146"/>
    </row>
    <row r="1575" spans="9:12" x14ac:dyDescent="0.25">
      <c r="I1575" s="146"/>
      <c r="J1575" s="146"/>
      <c r="K1575" s="146"/>
      <c r="L1575" s="146"/>
    </row>
    <row r="1576" spans="9:12" x14ac:dyDescent="0.25">
      <c r="I1576" s="146"/>
      <c r="J1576" s="146"/>
      <c r="K1576" s="146"/>
      <c r="L1576" s="146"/>
    </row>
    <row r="1577" spans="9:12" x14ac:dyDescent="0.25">
      <c r="I1577" s="146"/>
      <c r="J1577" s="146"/>
      <c r="K1577" s="146"/>
      <c r="L1577" s="146"/>
    </row>
    <row r="1578" spans="9:12" x14ac:dyDescent="0.25">
      <c r="I1578" s="146"/>
      <c r="J1578" s="146"/>
      <c r="K1578" s="146"/>
      <c r="L1578" s="146"/>
    </row>
    <row r="1579" spans="9:12" x14ac:dyDescent="0.25">
      <c r="I1579" s="146"/>
      <c r="J1579" s="146"/>
      <c r="K1579" s="146"/>
      <c r="L1579" s="146"/>
    </row>
    <row r="1580" spans="9:12" x14ac:dyDescent="0.25">
      <c r="I1580" s="146"/>
      <c r="J1580" s="146"/>
      <c r="K1580" s="146"/>
      <c r="L1580" s="146"/>
    </row>
    <row r="1581" spans="9:12" x14ac:dyDescent="0.25">
      <c r="I1581" s="146"/>
      <c r="J1581" s="146"/>
      <c r="K1581" s="146"/>
      <c r="L1581" s="146"/>
    </row>
    <row r="1582" spans="9:12" x14ac:dyDescent="0.25">
      <c r="I1582" s="146"/>
      <c r="J1582" s="146"/>
      <c r="K1582" s="146"/>
      <c r="L1582" s="146"/>
    </row>
    <row r="1583" spans="9:12" x14ac:dyDescent="0.25">
      <c r="I1583" s="146"/>
      <c r="J1583" s="146"/>
      <c r="K1583" s="146"/>
      <c r="L1583" s="146"/>
    </row>
    <row r="1584" spans="9:12" x14ac:dyDescent="0.25">
      <c r="I1584" s="146"/>
      <c r="J1584" s="146"/>
      <c r="K1584" s="146"/>
      <c r="L1584" s="146"/>
    </row>
    <row r="1585" spans="9:12" x14ac:dyDescent="0.25">
      <c r="I1585" s="146"/>
      <c r="J1585" s="146"/>
      <c r="K1585" s="146"/>
      <c r="L1585" s="146"/>
    </row>
    <row r="1586" spans="9:12" x14ac:dyDescent="0.25">
      <c r="I1586" s="146"/>
      <c r="J1586" s="146"/>
      <c r="K1586" s="146"/>
      <c r="L1586" s="146"/>
    </row>
    <row r="1587" spans="9:12" x14ac:dyDescent="0.25">
      <c r="I1587" s="146"/>
      <c r="J1587" s="146"/>
      <c r="K1587" s="146"/>
      <c r="L1587" s="146"/>
    </row>
    <row r="1588" spans="9:12" x14ac:dyDescent="0.25">
      <c r="I1588" s="146"/>
      <c r="J1588" s="146"/>
      <c r="K1588" s="146"/>
      <c r="L1588" s="146"/>
    </row>
    <row r="1589" spans="9:12" x14ac:dyDescent="0.25">
      <c r="I1589" s="146"/>
      <c r="J1589" s="146"/>
      <c r="K1589" s="146"/>
      <c r="L1589" s="146"/>
    </row>
    <row r="1590" spans="9:12" x14ac:dyDescent="0.25">
      <c r="I1590" s="146"/>
      <c r="J1590" s="146"/>
      <c r="K1590" s="146"/>
      <c r="L1590" s="146"/>
    </row>
    <row r="1591" spans="9:12" x14ac:dyDescent="0.25">
      <c r="I1591" s="146"/>
      <c r="J1591" s="146"/>
      <c r="K1591" s="146"/>
      <c r="L1591" s="146"/>
    </row>
    <row r="1592" spans="9:12" x14ac:dyDescent="0.25">
      <c r="I1592" s="146"/>
      <c r="J1592" s="146"/>
      <c r="K1592" s="146"/>
      <c r="L1592" s="146"/>
    </row>
    <row r="1593" spans="9:12" x14ac:dyDescent="0.25">
      <c r="I1593" s="146"/>
      <c r="J1593" s="146"/>
      <c r="K1593" s="146"/>
      <c r="L1593" s="146"/>
    </row>
    <row r="1594" spans="9:12" x14ac:dyDescent="0.25">
      <c r="I1594" s="146"/>
      <c r="J1594" s="146"/>
      <c r="K1594" s="146"/>
      <c r="L1594" s="146"/>
    </row>
    <row r="1595" spans="9:12" x14ac:dyDescent="0.25">
      <c r="I1595" s="146"/>
      <c r="J1595" s="146"/>
      <c r="K1595" s="146"/>
      <c r="L1595" s="146"/>
    </row>
    <row r="1596" spans="9:12" x14ac:dyDescent="0.25">
      <c r="I1596" s="146"/>
      <c r="J1596" s="146"/>
      <c r="K1596" s="146"/>
      <c r="L1596" s="146"/>
    </row>
    <row r="1597" spans="9:12" x14ac:dyDescent="0.25">
      <c r="I1597" s="146"/>
      <c r="J1597" s="146"/>
      <c r="K1597" s="146"/>
      <c r="L1597" s="146"/>
    </row>
    <row r="1598" spans="9:12" x14ac:dyDescent="0.25">
      <c r="I1598" s="146"/>
      <c r="J1598" s="146"/>
      <c r="K1598" s="146"/>
      <c r="L1598" s="146"/>
    </row>
    <row r="1599" spans="9:12" x14ac:dyDescent="0.25">
      <c r="I1599" s="146"/>
      <c r="J1599" s="146"/>
      <c r="K1599" s="146"/>
      <c r="L1599" s="146"/>
    </row>
    <row r="1600" spans="9:12" x14ac:dyDescent="0.25">
      <c r="I1600" s="146"/>
      <c r="J1600" s="146"/>
      <c r="K1600" s="146"/>
      <c r="L1600" s="146"/>
    </row>
    <row r="1601" spans="9:12" x14ac:dyDescent="0.25">
      <c r="I1601" s="146"/>
      <c r="J1601" s="146"/>
      <c r="K1601" s="146"/>
      <c r="L1601" s="146"/>
    </row>
    <row r="1602" spans="9:12" x14ac:dyDescent="0.25">
      <c r="I1602" s="146"/>
      <c r="J1602" s="146"/>
      <c r="K1602" s="146"/>
      <c r="L1602" s="146"/>
    </row>
    <row r="1603" spans="9:12" x14ac:dyDescent="0.25">
      <c r="I1603" s="146"/>
      <c r="J1603" s="146"/>
      <c r="K1603" s="146"/>
      <c r="L1603" s="146"/>
    </row>
    <row r="1604" spans="9:12" x14ac:dyDescent="0.25">
      <c r="I1604" s="146"/>
      <c r="J1604" s="146"/>
      <c r="K1604" s="146"/>
      <c r="L1604" s="146"/>
    </row>
    <row r="1605" spans="9:12" x14ac:dyDescent="0.25">
      <c r="I1605" s="146"/>
      <c r="J1605" s="146"/>
      <c r="K1605" s="146"/>
      <c r="L1605" s="146"/>
    </row>
    <row r="1606" spans="9:12" x14ac:dyDescent="0.25">
      <c r="I1606" s="146"/>
      <c r="J1606" s="146"/>
      <c r="K1606" s="146"/>
      <c r="L1606" s="146"/>
    </row>
    <row r="1607" spans="9:12" x14ac:dyDescent="0.25">
      <c r="I1607" s="146"/>
      <c r="J1607" s="146"/>
      <c r="K1607" s="146"/>
      <c r="L1607" s="146"/>
    </row>
    <row r="1608" spans="9:12" x14ac:dyDescent="0.25">
      <c r="I1608" s="146"/>
      <c r="J1608" s="146"/>
      <c r="K1608" s="146"/>
      <c r="L1608" s="146"/>
    </row>
    <row r="1609" spans="9:12" x14ac:dyDescent="0.25">
      <c r="I1609" s="146"/>
      <c r="J1609" s="146"/>
      <c r="K1609" s="146"/>
      <c r="L1609" s="146"/>
    </row>
    <row r="1610" spans="9:12" x14ac:dyDescent="0.25">
      <c r="I1610" s="146"/>
      <c r="J1610" s="146"/>
      <c r="K1610" s="146"/>
      <c r="L1610" s="146"/>
    </row>
    <row r="1611" spans="9:12" x14ac:dyDescent="0.25">
      <c r="I1611" s="146"/>
      <c r="J1611" s="146"/>
      <c r="K1611" s="146"/>
      <c r="L1611" s="146"/>
    </row>
    <row r="1612" spans="9:12" x14ac:dyDescent="0.25">
      <c r="I1612" s="146"/>
      <c r="J1612" s="146"/>
      <c r="K1612" s="146"/>
      <c r="L1612" s="146"/>
    </row>
    <row r="1613" spans="9:12" x14ac:dyDescent="0.25">
      <c r="I1613" s="146"/>
      <c r="J1613" s="146"/>
      <c r="K1613" s="146"/>
      <c r="L1613" s="146"/>
    </row>
    <row r="1614" spans="9:12" x14ac:dyDescent="0.25">
      <c r="I1614" s="146"/>
      <c r="J1614" s="146"/>
      <c r="K1614" s="146"/>
      <c r="L1614" s="146"/>
    </row>
    <row r="1615" spans="9:12" x14ac:dyDescent="0.25">
      <c r="I1615" s="146"/>
      <c r="J1615" s="146"/>
      <c r="K1615" s="146"/>
      <c r="L1615" s="146"/>
    </row>
    <row r="1616" spans="9:12" x14ac:dyDescent="0.25">
      <c r="I1616" s="146"/>
      <c r="J1616" s="146"/>
      <c r="K1616" s="146"/>
      <c r="L1616" s="146"/>
    </row>
    <row r="1617" spans="9:12" x14ac:dyDescent="0.25">
      <c r="I1617" s="146"/>
      <c r="J1617" s="146"/>
      <c r="K1617" s="146"/>
      <c r="L1617" s="146"/>
    </row>
    <row r="1618" spans="9:12" x14ac:dyDescent="0.25">
      <c r="I1618" s="146"/>
      <c r="J1618" s="146"/>
      <c r="K1618" s="146"/>
      <c r="L1618" s="146"/>
    </row>
    <row r="1619" spans="9:12" x14ac:dyDescent="0.25">
      <c r="I1619" s="146"/>
      <c r="J1619" s="146"/>
      <c r="K1619" s="146"/>
      <c r="L1619" s="146"/>
    </row>
    <row r="1620" spans="9:12" x14ac:dyDescent="0.25">
      <c r="I1620" s="146"/>
      <c r="J1620" s="146"/>
      <c r="K1620" s="146"/>
      <c r="L1620" s="146"/>
    </row>
    <row r="1621" spans="9:12" x14ac:dyDescent="0.25">
      <c r="I1621" s="146"/>
      <c r="J1621" s="146"/>
      <c r="K1621" s="146"/>
      <c r="L1621" s="146"/>
    </row>
    <row r="1622" spans="9:12" x14ac:dyDescent="0.25">
      <c r="I1622" s="146"/>
      <c r="J1622" s="146"/>
      <c r="K1622" s="146"/>
      <c r="L1622" s="146"/>
    </row>
    <row r="1623" spans="9:12" x14ac:dyDescent="0.25">
      <c r="I1623" s="146"/>
      <c r="J1623" s="146"/>
      <c r="K1623" s="146"/>
      <c r="L1623" s="146"/>
    </row>
    <row r="1624" spans="9:12" x14ac:dyDescent="0.25">
      <c r="I1624" s="146"/>
      <c r="J1624" s="146"/>
      <c r="K1624" s="146"/>
      <c r="L1624" s="146"/>
    </row>
    <row r="1625" spans="9:12" x14ac:dyDescent="0.25">
      <c r="I1625" s="146"/>
      <c r="J1625" s="146"/>
      <c r="K1625" s="146"/>
      <c r="L1625" s="146"/>
    </row>
    <row r="1626" spans="9:12" x14ac:dyDescent="0.25">
      <c r="I1626" s="146"/>
      <c r="J1626" s="146"/>
      <c r="K1626" s="146"/>
      <c r="L1626" s="146"/>
    </row>
    <row r="1627" spans="9:12" x14ac:dyDescent="0.25">
      <c r="I1627" s="146"/>
      <c r="J1627" s="146"/>
      <c r="K1627" s="146"/>
      <c r="L1627" s="146"/>
    </row>
    <row r="1628" spans="9:12" x14ac:dyDescent="0.25">
      <c r="I1628" s="146"/>
      <c r="J1628" s="146"/>
      <c r="K1628" s="146"/>
      <c r="L1628" s="146"/>
    </row>
    <row r="1629" spans="9:12" x14ac:dyDescent="0.25">
      <c r="I1629" s="146"/>
      <c r="J1629" s="146"/>
      <c r="K1629" s="146"/>
      <c r="L1629" s="146"/>
    </row>
    <row r="1630" spans="9:12" x14ac:dyDescent="0.25">
      <c r="I1630" s="146"/>
      <c r="J1630" s="146"/>
      <c r="K1630" s="146"/>
      <c r="L1630" s="146"/>
    </row>
    <row r="1631" spans="9:12" x14ac:dyDescent="0.25">
      <c r="I1631" s="146"/>
      <c r="J1631" s="146"/>
      <c r="K1631" s="146"/>
      <c r="L1631" s="146"/>
    </row>
    <row r="1632" spans="9:12" x14ac:dyDescent="0.25">
      <c r="I1632" s="146"/>
      <c r="J1632" s="146"/>
      <c r="K1632" s="146"/>
      <c r="L1632" s="146"/>
    </row>
    <row r="1633" spans="9:12" x14ac:dyDescent="0.25">
      <c r="I1633" s="146"/>
      <c r="J1633" s="146"/>
      <c r="K1633" s="146"/>
      <c r="L1633" s="146"/>
    </row>
    <row r="1634" spans="9:12" x14ac:dyDescent="0.25">
      <c r="I1634" s="146"/>
      <c r="J1634" s="146"/>
      <c r="K1634" s="146"/>
      <c r="L1634" s="146"/>
    </row>
    <row r="1635" spans="9:12" x14ac:dyDescent="0.25">
      <c r="I1635" s="146"/>
      <c r="J1635" s="146"/>
      <c r="K1635" s="146"/>
      <c r="L1635" s="146"/>
    </row>
    <row r="1636" spans="9:12" x14ac:dyDescent="0.25">
      <c r="I1636" s="146"/>
      <c r="J1636" s="146"/>
      <c r="K1636" s="146"/>
      <c r="L1636" s="146"/>
    </row>
    <row r="1637" spans="9:12" x14ac:dyDescent="0.25">
      <c r="I1637" s="146"/>
      <c r="J1637" s="146"/>
      <c r="K1637" s="146"/>
      <c r="L1637" s="146"/>
    </row>
    <row r="1638" spans="9:12" x14ac:dyDescent="0.25">
      <c r="I1638" s="146"/>
      <c r="J1638" s="146"/>
      <c r="K1638" s="146"/>
      <c r="L1638" s="146"/>
    </row>
    <row r="1639" spans="9:12" x14ac:dyDescent="0.25">
      <c r="I1639" s="146"/>
      <c r="J1639" s="146"/>
      <c r="K1639" s="146"/>
      <c r="L1639" s="146"/>
    </row>
    <row r="1640" spans="9:12" x14ac:dyDescent="0.25">
      <c r="I1640" s="146"/>
      <c r="J1640" s="146"/>
      <c r="K1640" s="146"/>
      <c r="L1640" s="146"/>
    </row>
    <row r="1641" spans="9:12" x14ac:dyDescent="0.25">
      <c r="I1641" s="146"/>
      <c r="J1641" s="146"/>
      <c r="K1641" s="146"/>
      <c r="L1641" s="146"/>
    </row>
    <row r="1642" spans="9:12" x14ac:dyDescent="0.25">
      <c r="I1642" s="146"/>
      <c r="J1642" s="146"/>
      <c r="K1642" s="146"/>
      <c r="L1642" s="146"/>
    </row>
    <row r="1643" spans="9:12" x14ac:dyDescent="0.25">
      <c r="I1643" s="146"/>
      <c r="J1643" s="146"/>
      <c r="K1643" s="146"/>
      <c r="L1643" s="146"/>
    </row>
    <row r="1644" spans="9:12" x14ac:dyDescent="0.25">
      <c r="I1644" s="146"/>
      <c r="J1644" s="146"/>
      <c r="K1644" s="146"/>
      <c r="L1644" s="146"/>
    </row>
    <row r="1645" spans="9:12" x14ac:dyDescent="0.25">
      <c r="I1645" s="146"/>
      <c r="J1645" s="146"/>
      <c r="K1645" s="146"/>
      <c r="L1645" s="146"/>
    </row>
    <row r="1646" spans="9:12" x14ac:dyDescent="0.25">
      <c r="I1646" s="146"/>
      <c r="J1646" s="146"/>
      <c r="K1646" s="146"/>
      <c r="L1646" s="146"/>
    </row>
    <row r="1647" spans="9:12" x14ac:dyDescent="0.25">
      <c r="I1647" s="146"/>
      <c r="J1647" s="146"/>
      <c r="K1647" s="146"/>
      <c r="L1647" s="146"/>
    </row>
    <row r="1648" spans="9:12" x14ac:dyDescent="0.25">
      <c r="I1648" s="146"/>
      <c r="J1648" s="146"/>
      <c r="K1648" s="146"/>
      <c r="L1648" s="146"/>
    </row>
    <row r="1649" spans="9:12" x14ac:dyDescent="0.25">
      <c r="I1649" s="146"/>
      <c r="J1649" s="146"/>
      <c r="K1649" s="146"/>
      <c r="L1649" s="146"/>
    </row>
    <row r="1650" spans="9:12" x14ac:dyDescent="0.25">
      <c r="I1650" s="146"/>
      <c r="J1650" s="146"/>
      <c r="K1650" s="146"/>
      <c r="L1650" s="146"/>
    </row>
    <row r="1651" spans="9:12" x14ac:dyDescent="0.25">
      <c r="I1651" s="146"/>
      <c r="J1651" s="146"/>
      <c r="K1651" s="146"/>
      <c r="L1651" s="146"/>
    </row>
    <row r="1652" spans="9:12" x14ac:dyDescent="0.25">
      <c r="I1652" s="146"/>
      <c r="J1652" s="146"/>
      <c r="K1652" s="146"/>
      <c r="L1652" s="146"/>
    </row>
    <row r="1653" spans="9:12" x14ac:dyDescent="0.25">
      <c r="I1653" s="146"/>
      <c r="J1653" s="146"/>
      <c r="K1653" s="146"/>
      <c r="L1653" s="146"/>
    </row>
    <row r="1654" spans="9:12" x14ac:dyDescent="0.25">
      <c r="I1654" s="146"/>
      <c r="J1654" s="146"/>
      <c r="K1654" s="146"/>
      <c r="L1654" s="146"/>
    </row>
    <row r="1655" spans="9:12" x14ac:dyDescent="0.25">
      <c r="I1655" s="146"/>
      <c r="J1655" s="146"/>
      <c r="K1655" s="146"/>
      <c r="L1655" s="146"/>
    </row>
    <row r="1656" spans="9:12" x14ac:dyDescent="0.25">
      <c r="I1656" s="146"/>
      <c r="J1656" s="146"/>
      <c r="K1656" s="146"/>
      <c r="L1656" s="146"/>
    </row>
    <row r="1657" spans="9:12" x14ac:dyDescent="0.25">
      <c r="I1657" s="146"/>
      <c r="J1657" s="146"/>
      <c r="K1657" s="146"/>
      <c r="L1657" s="146"/>
    </row>
    <row r="1658" spans="9:12" x14ac:dyDescent="0.25">
      <c r="I1658" s="146"/>
      <c r="J1658" s="146"/>
      <c r="K1658" s="146"/>
      <c r="L1658" s="146"/>
    </row>
    <row r="1659" spans="9:12" x14ac:dyDescent="0.25">
      <c r="I1659" s="146"/>
      <c r="J1659" s="146"/>
      <c r="K1659" s="146"/>
      <c r="L1659" s="146"/>
    </row>
    <row r="1660" spans="9:12" x14ac:dyDescent="0.25">
      <c r="I1660" s="146"/>
      <c r="J1660" s="146"/>
      <c r="K1660" s="146"/>
      <c r="L1660" s="146"/>
    </row>
    <row r="1661" spans="9:12" x14ac:dyDescent="0.25">
      <c r="I1661" s="146"/>
      <c r="J1661" s="146"/>
      <c r="K1661" s="146"/>
      <c r="L1661" s="146"/>
    </row>
    <row r="1662" spans="9:12" x14ac:dyDescent="0.25">
      <c r="I1662" s="146"/>
      <c r="J1662" s="146"/>
      <c r="K1662" s="146"/>
      <c r="L1662" s="146"/>
    </row>
    <row r="1663" spans="9:12" x14ac:dyDescent="0.25">
      <c r="I1663" s="146"/>
      <c r="J1663" s="146"/>
      <c r="K1663" s="146"/>
      <c r="L1663" s="146"/>
    </row>
    <row r="1664" spans="9:12" x14ac:dyDescent="0.25">
      <c r="I1664" s="146"/>
      <c r="J1664" s="146"/>
      <c r="K1664" s="146"/>
      <c r="L1664" s="146"/>
    </row>
    <row r="1665" spans="9:12" x14ac:dyDescent="0.25">
      <c r="I1665" s="146"/>
      <c r="J1665" s="146"/>
      <c r="K1665" s="146"/>
      <c r="L1665" s="146"/>
    </row>
    <row r="1666" spans="9:12" x14ac:dyDescent="0.25">
      <c r="I1666" s="146"/>
      <c r="J1666" s="146"/>
      <c r="K1666" s="146"/>
      <c r="L1666" s="146"/>
    </row>
    <row r="1667" spans="9:12" x14ac:dyDescent="0.25">
      <c r="I1667" s="146"/>
      <c r="J1667" s="146"/>
      <c r="K1667" s="146"/>
      <c r="L1667" s="146"/>
    </row>
    <row r="1668" spans="9:12" x14ac:dyDescent="0.25">
      <c r="I1668" s="146"/>
      <c r="J1668" s="146"/>
      <c r="K1668" s="146"/>
      <c r="L1668" s="146"/>
    </row>
    <row r="1669" spans="9:12" x14ac:dyDescent="0.25">
      <c r="I1669" s="146"/>
      <c r="J1669" s="146"/>
      <c r="K1669" s="146"/>
      <c r="L1669" s="146"/>
    </row>
    <row r="1670" spans="9:12" x14ac:dyDescent="0.25">
      <c r="I1670" s="146"/>
      <c r="J1670" s="146"/>
      <c r="K1670" s="146"/>
      <c r="L1670" s="146"/>
    </row>
    <row r="1671" spans="9:12" x14ac:dyDescent="0.25">
      <c r="I1671" s="146"/>
      <c r="J1671" s="146"/>
      <c r="K1671" s="146"/>
      <c r="L1671" s="146"/>
    </row>
    <row r="1672" spans="9:12" x14ac:dyDescent="0.25">
      <c r="I1672" s="146"/>
      <c r="J1672" s="146"/>
      <c r="K1672" s="146"/>
      <c r="L1672" s="146"/>
    </row>
    <row r="1673" spans="9:12" x14ac:dyDescent="0.25">
      <c r="I1673" s="146"/>
      <c r="J1673" s="146"/>
      <c r="K1673" s="146"/>
      <c r="L1673" s="146"/>
    </row>
    <row r="1674" spans="9:12" x14ac:dyDescent="0.25">
      <c r="I1674" s="146"/>
      <c r="J1674" s="146"/>
      <c r="K1674" s="146"/>
      <c r="L1674" s="146"/>
    </row>
    <row r="1675" spans="9:12" x14ac:dyDescent="0.25">
      <c r="I1675" s="146"/>
      <c r="J1675" s="146"/>
      <c r="K1675" s="146"/>
      <c r="L1675" s="146"/>
    </row>
    <row r="1676" spans="9:12" x14ac:dyDescent="0.25">
      <c r="I1676" s="146"/>
      <c r="J1676" s="146"/>
      <c r="K1676" s="146"/>
      <c r="L1676" s="146"/>
    </row>
    <row r="1677" spans="9:12" x14ac:dyDescent="0.25">
      <c r="I1677" s="146"/>
      <c r="J1677" s="146"/>
      <c r="K1677" s="146"/>
      <c r="L1677" s="146"/>
    </row>
    <row r="1678" spans="9:12" x14ac:dyDescent="0.25">
      <c r="I1678" s="146"/>
      <c r="J1678" s="146"/>
      <c r="K1678" s="146"/>
      <c r="L1678" s="146"/>
    </row>
    <row r="1679" spans="9:12" x14ac:dyDescent="0.25">
      <c r="I1679" s="146"/>
      <c r="J1679" s="146"/>
      <c r="K1679" s="146"/>
      <c r="L1679" s="146"/>
    </row>
    <row r="1680" spans="9:12" x14ac:dyDescent="0.25">
      <c r="I1680" s="146"/>
      <c r="J1680" s="146"/>
      <c r="K1680" s="146"/>
      <c r="L1680" s="146"/>
    </row>
    <row r="1681" spans="9:12" x14ac:dyDescent="0.25">
      <c r="I1681" s="146"/>
      <c r="J1681" s="146"/>
      <c r="K1681" s="146"/>
      <c r="L1681" s="146"/>
    </row>
    <row r="1682" spans="9:12" x14ac:dyDescent="0.25">
      <c r="I1682" s="146"/>
      <c r="J1682" s="146"/>
      <c r="K1682" s="146"/>
      <c r="L1682" s="146"/>
    </row>
    <row r="1683" spans="9:12" x14ac:dyDescent="0.25">
      <c r="I1683" s="146"/>
      <c r="J1683" s="146"/>
      <c r="K1683" s="146"/>
      <c r="L1683" s="146"/>
    </row>
    <row r="1684" spans="9:12" x14ac:dyDescent="0.25">
      <c r="I1684" s="146"/>
      <c r="J1684" s="146"/>
      <c r="K1684" s="146"/>
      <c r="L1684" s="146"/>
    </row>
    <row r="1685" spans="9:12" x14ac:dyDescent="0.25">
      <c r="I1685" s="146"/>
      <c r="J1685" s="146"/>
      <c r="K1685" s="146"/>
      <c r="L1685" s="146"/>
    </row>
    <row r="1686" spans="9:12" x14ac:dyDescent="0.25">
      <c r="I1686" s="146"/>
      <c r="J1686" s="146"/>
      <c r="K1686" s="146"/>
      <c r="L1686" s="146"/>
    </row>
    <row r="1687" spans="9:12" x14ac:dyDescent="0.25">
      <c r="I1687" s="146"/>
      <c r="J1687" s="146"/>
      <c r="K1687" s="146"/>
      <c r="L1687" s="146"/>
    </row>
    <row r="1688" spans="9:12" x14ac:dyDescent="0.25">
      <c r="I1688" s="146"/>
      <c r="J1688" s="146"/>
      <c r="K1688" s="146"/>
      <c r="L1688" s="146"/>
    </row>
    <row r="1689" spans="9:12" x14ac:dyDescent="0.25">
      <c r="I1689" s="146"/>
      <c r="J1689" s="146"/>
      <c r="K1689" s="146"/>
      <c r="L1689" s="146"/>
    </row>
    <row r="1690" spans="9:12" x14ac:dyDescent="0.25">
      <c r="I1690" s="146"/>
      <c r="J1690" s="146"/>
      <c r="K1690" s="146"/>
      <c r="L1690" s="146"/>
    </row>
    <row r="1691" spans="9:12" x14ac:dyDescent="0.25">
      <c r="I1691" s="146"/>
      <c r="J1691" s="146"/>
      <c r="K1691" s="146"/>
      <c r="L1691" s="146"/>
    </row>
    <row r="1692" spans="9:12" x14ac:dyDescent="0.25">
      <c r="I1692" s="146"/>
      <c r="J1692" s="146"/>
      <c r="K1692" s="146"/>
      <c r="L1692" s="146"/>
    </row>
    <row r="1693" spans="9:12" x14ac:dyDescent="0.25">
      <c r="I1693" s="146"/>
      <c r="J1693" s="146"/>
      <c r="K1693" s="146"/>
      <c r="L1693" s="146"/>
    </row>
    <row r="1694" spans="9:12" x14ac:dyDescent="0.25">
      <c r="I1694" s="146"/>
      <c r="J1694" s="146"/>
      <c r="K1694" s="146"/>
      <c r="L1694" s="146"/>
    </row>
    <row r="1695" spans="9:12" x14ac:dyDescent="0.25">
      <c r="I1695" s="146"/>
      <c r="J1695" s="146"/>
      <c r="K1695" s="146"/>
      <c r="L1695" s="146"/>
    </row>
    <row r="1696" spans="9:12" x14ac:dyDescent="0.25">
      <c r="I1696" s="146"/>
      <c r="J1696" s="146"/>
      <c r="K1696" s="146"/>
      <c r="L1696" s="146"/>
    </row>
    <row r="1697" spans="9:12" x14ac:dyDescent="0.25">
      <c r="I1697" s="146"/>
      <c r="J1697" s="146"/>
      <c r="K1697" s="146"/>
      <c r="L1697" s="146"/>
    </row>
    <row r="1698" spans="9:12" x14ac:dyDescent="0.25">
      <c r="I1698" s="146"/>
      <c r="J1698" s="146"/>
      <c r="K1698" s="146"/>
      <c r="L1698" s="146"/>
    </row>
    <row r="1699" spans="9:12" x14ac:dyDescent="0.25">
      <c r="I1699" s="146"/>
      <c r="J1699" s="146"/>
      <c r="K1699" s="146"/>
      <c r="L1699" s="146"/>
    </row>
    <row r="1700" spans="9:12" x14ac:dyDescent="0.25">
      <c r="I1700" s="146"/>
      <c r="J1700" s="146"/>
      <c r="K1700" s="146"/>
      <c r="L1700" s="146"/>
    </row>
    <row r="1701" spans="9:12" x14ac:dyDescent="0.25">
      <c r="I1701" s="146"/>
      <c r="J1701" s="146"/>
      <c r="K1701" s="146"/>
      <c r="L1701" s="146"/>
    </row>
    <row r="1702" spans="9:12" x14ac:dyDescent="0.25">
      <c r="I1702" s="146"/>
      <c r="J1702" s="146"/>
      <c r="K1702" s="146"/>
      <c r="L1702" s="146"/>
    </row>
    <row r="1703" spans="9:12" x14ac:dyDescent="0.25">
      <c r="I1703" s="146"/>
      <c r="J1703" s="146"/>
      <c r="K1703" s="146"/>
      <c r="L1703" s="146"/>
    </row>
    <row r="1704" spans="9:12" x14ac:dyDescent="0.25">
      <c r="I1704" s="146"/>
      <c r="J1704" s="146"/>
      <c r="K1704" s="146"/>
      <c r="L1704" s="146"/>
    </row>
    <row r="1705" spans="9:12" x14ac:dyDescent="0.25">
      <c r="I1705" s="146"/>
      <c r="J1705" s="146"/>
      <c r="K1705" s="146"/>
      <c r="L1705" s="146"/>
    </row>
    <row r="1706" spans="9:12" x14ac:dyDescent="0.25">
      <c r="I1706" s="146"/>
      <c r="J1706" s="146"/>
      <c r="K1706" s="146"/>
      <c r="L1706" s="146"/>
    </row>
    <row r="1707" spans="9:12" x14ac:dyDescent="0.25">
      <c r="I1707" s="146"/>
      <c r="J1707" s="146"/>
      <c r="K1707" s="146"/>
      <c r="L1707" s="146"/>
    </row>
    <row r="1708" spans="9:12" x14ac:dyDescent="0.25">
      <c r="I1708" s="146"/>
      <c r="J1708" s="146"/>
      <c r="K1708" s="146"/>
      <c r="L1708" s="146"/>
    </row>
    <row r="1709" spans="9:12" x14ac:dyDescent="0.25">
      <c r="I1709" s="146"/>
      <c r="J1709" s="146"/>
      <c r="K1709" s="146"/>
      <c r="L1709" s="146"/>
    </row>
    <row r="1710" spans="9:12" x14ac:dyDescent="0.25">
      <c r="I1710" s="146"/>
      <c r="J1710" s="146"/>
      <c r="K1710" s="146"/>
      <c r="L1710" s="146"/>
    </row>
    <row r="1711" spans="9:12" x14ac:dyDescent="0.25">
      <c r="I1711" s="146"/>
      <c r="J1711" s="146"/>
      <c r="K1711" s="146"/>
      <c r="L1711" s="146"/>
    </row>
    <row r="1712" spans="9:12" x14ac:dyDescent="0.25">
      <c r="I1712" s="146"/>
      <c r="J1712" s="146"/>
      <c r="K1712" s="146"/>
      <c r="L1712" s="146"/>
    </row>
    <row r="1713" spans="9:12" x14ac:dyDescent="0.25">
      <c r="I1713" s="146"/>
      <c r="J1713" s="146"/>
      <c r="K1713" s="146"/>
      <c r="L1713" s="146"/>
    </row>
    <row r="1714" spans="9:12" x14ac:dyDescent="0.25">
      <c r="I1714" s="146"/>
      <c r="J1714" s="146"/>
      <c r="K1714" s="146"/>
      <c r="L1714" s="146"/>
    </row>
    <row r="1715" spans="9:12" x14ac:dyDescent="0.25">
      <c r="I1715" s="146"/>
      <c r="J1715" s="146"/>
      <c r="K1715" s="146"/>
      <c r="L1715" s="146"/>
    </row>
    <row r="1716" spans="9:12" x14ac:dyDescent="0.25">
      <c r="I1716" s="146"/>
      <c r="J1716" s="146"/>
      <c r="K1716" s="146"/>
      <c r="L1716" s="146"/>
    </row>
    <row r="1717" spans="9:12" x14ac:dyDescent="0.25">
      <c r="I1717" s="146"/>
      <c r="J1717" s="146"/>
      <c r="K1717" s="146"/>
      <c r="L1717" s="146"/>
    </row>
    <row r="1718" spans="9:12" x14ac:dyDescent="0.25">
      <c r="I1718" s="146"/>
      <c r="J1718" s="146"/>
      <c r="K1718" s="146"/>
      <c r="L1718" s="146"/>
    </row>
    <row r="1719" spans="9:12" x14ac:dyDescent="0.25">
      <c r="I1719" s="146"/>
      <c r="J1719" s="146"/>
      <c r="K1719" s="146"/>
      <c r="L1719" s="146"/>
    </row>
    <row r="1720" spans="9:12" x14ac:dyDescent="0.25">
      <c r="I1720" s="146"/>
      <c r="J1720" s="146"/>
      <c r="K1720" s="146"/>
      <c r="L1720" s="146"/>
    </row>
    <row r="1721" spans="9:12" x14ac:dyDescent="0.25">
      <c r="I1721" s="146"/>
      <c r="J1721" s="146"/>
      <c r="K1721" s="146"/>
      <c r="L1721" s="146"/>
    </row>
    <row r="1722" spans="9:12" x14ac:dyDescent="0.25">
      <c r="I1722" s="146"/>
      <c r="J1722" s="146"/>
      <c r="K1722" s="146"/>
      <c r="L1722" s="146"/>
    </row>
    <row r="1723" spans="9:12" x14ac:dyDescent="0.25">
      <c r="I1723" s="146"/>
      <c r="J1723" s="146"/>
      <c r="K1723" s="146"/>
      <c r="L1723" s="146"/>
    </row>
    <row r="1724" spans="9:12" x14ac:dyDescent="0.25">
      <c r="I1724" s="146"/>
      <c r="J1724" s="146"/>
      <c r="K1724" s="146"/>
      <c r="L1724" s="146"/>
    </row>
    <row r="1725" spans="9:12" x14ac:dyDescent="0.25">
      <c r="I1725" s="146"/>
      <c r="J1725" s="146"/>
      <c r="K1725" s="146"/>
      <c r="L1725" s="146"/>
    </row>
    <row r="1726" spans="9:12" x14ac:dyDescent="0.25">
      <c r="I1726" s="146"/>
      <c r="J1726" s="146"/>
      <c r="K1726" s="146"/>
      <c r="L1726" s="146"/>
    </row>
    <row r="1727" spans="9:12" x14ac:dyDescent="0.25">
      <c r="I1727" s="146"/>
      <c r="J1727" s="146"/>
      <c r="K1727" s="146"/>
      <c r="L1727" s="146"/>
    </row>
    <row r="1728" spans="9:12" x14ac:dyDescent="0.25">
      <c r="I1728" s="146"/>
      <c r="J1728" s="146"/>
      <c r="K1728" s="146"/>
      <c r="L1728" s="146"/>
    </row>
    <row r="1729" spans="9:12" x14ac:dyDescent="0.25">
      <c r="I1729" s="146"/>
      <c r="J1729" s="146"/>
      <c r="K1729" s="146"/>
      <c r="L1729" s="146"/>
    </row>
    <row r="1730" spans="9:12" x14ac:dyDescent="0.25">
      <c r="I1730" s="146"/>
      <c r="J1730" s="146"/>
      <c r="K1730" s="146"/>
      <c r="L1730" s="146"/>
    </row>
    <row r="1731" spans="9:12" x14ac:dyDescent="0.25">
      <c r="I1731" s="146"/>
      <c r="J1731" s="146"/>
      <c r="K1731" s="146"/>
      <c r="L1731" s="146"/>
    </row>
    <row r="1732" spans="9:12" x14ac:dyDescent="0.25">
      <c r="I1732" s="146"/>
      <c r="J1732" s="146"/>
      <c r="K1732" s="146"/>
      <c r="L1732" s="146"/>
    </row>
    <row r="1733" spans="9:12" x14ac:dyDescent="0.25">
      <c r="I1733" s="146"/>
      <c r="J1733" s="146"/>
      <c r="K1733" s="146"/>
      <c r="L1733" s="146"/>
    </row>
    <row r="1734" spans="9:12" x14ac:dyDescent="0.25">
      <c r="I1734" s="146"/>
      <c r="J1734" s="146"/>
      <c r="K1734" s="146"/>
      <c r="L1734" s="146"/>
    </row>
    <row r="1735" spans="9:12" x14ac:dyDescent="0.25">
      <c r="I1735" s="146"/>
      <c r="J1735" s="146"/>
      <c r="K1735" s="146"/>
      <c r="L1735" s="146"/>
    </row>
    <row r="1736" spans="9:12" x14ac:dyDescent="0.25">
      <c r="I1736" s="146"/>
      <c r="J1736" s="146"/>
      <c r="K1736" s="146"/>
      <c r="L1736" s="146"/>
    </row>
    <row r="1737" spans="9:12" x14ac:dyDescent="0.25">
      <c r="I1737" s="146"/>
      <c r="J1737" s="146"/>
      <c r="K1737" s="146"/>
      <c r="L1737" s="146"/>
    </row>
    <row r="1738" spans="9:12" x14ac:dyDescent="0.25">
      <c r="I1738" s="146"/>
      <c r="J1738" s="146"/>
      <c r="K1738" s="146"/>
      <c r="L1738" s="146"/>
    </row>
    <row r="1739" spans="9:12" x14ac:dyDescent="0.25">
      <c r="I1739" s="146"/>
      <c r="J1739" s="146"/>
      <c r="K1739" s="146"/>
      <c r="L1739" s="146"/>
    </row>
    <row r="1740" spans="9:12" x14ac:dyDescent="0.25">
      <c r="I1740" s="146"/>
      <c r="J1740" s="146"/>
      <c r="K1740" s="146"/>
      <c r="L1740" s="146"/>
    </row>
    <row r="1741" spans="9:12" x14ac:dyDescent="0.25">
      <c r="I1741" s="146"/>
      <c r="J1741" s="146"/>
      <c r="K1741" s="146"/>
      <c r="L1741" s="146"/>
    </row>
    <row r="1742" spans="9:12" x14ac:dyDescent="0.25">
      <c r="I1742" s="146"/>
      <c r="J1742" s="146"/>
      <c r="K1742" s="146"/>
      <c r="L1742" s="146"/>
    </row>
    <row r="1743" spans="9:12" x14ac:dyDescent="0.25">
      <c r="I1743" s="146"/>
      <c r="J1743" s="146"/>
      <c r="K1743" s="146"/>
      <c r="L1743" s="146"/>
    </row>
    <row r="1744" spans="9:12" x14ac:dyDescent="0.25">
      <c r="I1744" s="146"/>
      <c r="J1744" s="146"/>
      <c r="K1744" s="146"/>
      <c r="L1744" s="146"/>
    </row>
    <row r="1745" spans="9:12" x14ac:dyDescent="0.25">
      <c r="I1745" s="146"/>
      <c r="J1745" s="146"/>
      <c r="K1745" s="146"/>
      <c r="L1745" s="146"/>
    </row>
    <row r="1746" spans="9:12" x14ac:dyDescent="0.25">
      <c r="I1746" s="146"/>
      <c r="J1746" s="146"/>
      <c r="K1746" s="146"/>
      <c r="L1746" s="146"/>
    </row>
    <row r="1747" spans="9:12" x14ac:dyDescent="0.25">
      <c r="I1747" s="146"/>
      <c r="J1747" s="146"/>
      <c r="K1747" s="146"/>
      <c r="L1747" s="146"/>
    </row>
    <row r="1748" spans="9:12" x14ac:dyDescent="0.25">
      <c r="I1748" s="146"/>
      <c r="J1748" s="146"/>
      <c r="K1748" s="146"/>
      <c r="L1748" s="146"/>
    </row>
    <row r="1749" spans="9:12" x14ac:dyDescent="0.25">
      <c r="I1749" s="146"/>
      <c r="J1749" s="146"/>
      <c r="K1749" s="146"/>
      <c r="L1749" s="146"/>
    </row>
    <row r="1750" spans="9:12" x14ac:dyDescent="0.25">
      <c r="I1750" s="146"/>
      <c r="J1750" s="146"/>
      <c r="K1750" s="146"/>
      <c r="L1750" s="146"/>
    </row>
    <row r="1751" spans="9:12" x14ac:dyDescent="0.25">
      <c r="I1751" s="146"/>
      <c r="J1751" s="146"/>
      <c r="K1751" s="146"/>
      <c r="L1751" s="146"/>
    </row>
    <row r="1752" spans="9:12" x14ac:dyDescent="0.25">
      <c r="I1752" s="146"/>
      <c r="J1752" s="146"/>
      <c r="K1752" s="146"/>
      <c r="L1752" s="146"/>
    </row>
    <row r="1753" spans="9:12" x14ac:dyDescent="0.25">
      <c r="I1753" s="146"/>
      <c r="J1753" s="146"/>
      <c r="K1753" s="146"/>
      <c r="L1753" s="146"/>
    </row>
    <row r="1754" spans="9:12" x14ac:dyDescent="0.25">
      <c r="I1754" s="146"/>
      <c r="J1754" s="146"/>
      <c r="K1754" s="146"/>
      <c r="L1754" s="146"/>
    </row>
    <row r="1755" spans="9:12" x14ac:dyDescent="0.25">
      <c r="I1755" s="146"/>
      <c r="J1755" s="146"/>
      <c r="K1755" s="146"/>
      <c r="L1755" s="146"/>
    </row>
    <row r="1756" spans="9:12" x14ac:dyDescent="0.25">
      <c r="I1756" s="146"/>
      <c r="J1756" s="146"/>
      <c r="K1756" s="146"/>
      <c r="L1756" s="146"/>
    </row>
    <row r="1757" spans="9:12" x14ac:dyDescent="0.25">
      <c r="I1757" s="146"/>
      <c r="J1757" s="146"/>
      <c r="K1757" s="146"/>
      <c r="L1757" s="146"/>
    </row>
    <row r="1758" spans="9:12" x14ac:dyDescent="0.25">
      <c r="I1758" s="146"/>
      <c r="J1758" s="146"/>
      <c r="K1758" s="146"/>
      <c r="L1758" s="146"/>
    </row>
    <row r="1759" spans="9:12" x14ac:dyDescent="0.25">
      <c r="I1759" s="146"/>
      <c r="J1759" s="146"/>
      <c r="K1759" s="146"/>
      <c r="L1759" s="146"/>
    </row>
    <row r="1760" spans="9:12" x14ac:dyDescent="0.25">
      <c r="I1760" s="146"/>
      <c r="J1760" s="146"/>
      <c r="K1760" s="146"/>
      <c r="L1760" s="146"/>
    </row>
    <row r="1761" spans="9:12" x14ac:dyDescent="0.25">
      <c r="I1761" s="146"/>
      <c r="J1761" s="146"/>
      <c r="K1761" s="146"/>
      <c r="L1761" s="146"/>
    </row>
    <row r="1762" spans="9:12" x14ac:dyDescent="0.25">
      <c r="I1762" s="146"/>
      <c r="J1762" s="146"/>
      <c r="K1762" s="146"/>
      <c r="L1762" s="146"/>
    </row>
    <row r="1763" spans="9:12" x14ac:dyDescent="0.25">
      <c r="I1763" s="146"/>
      <c r="J1763" s="146"/>
      <c r="K1763" s="146"/>
      <c r="L1763" s="146"/>
    </row>
    <row r="1764" spans="9:12" x14ac:dyDescent="0.25">
      <c r="I1764" s="146"/>
      <c r="J1764" s="146"/>
      <c r="K1764" s="146"/>
      <c r="L1764" s="146"/>
    </row>
    <row r="1765" spans="9:12" x14ac:dyDescent="0.25">
      <c r="I1765" s="146"/>
      <c r="J1765" s="146"/>
      <c r="K1765" s="146"/>
      <c r="L1765" s="146"/>
    </row>
    <row r="1766" spans="9:12" x14ac:dyDescent="0.25">
      <c r="I1766" s="146"/>
      <c r="J1766" s="146"/>
      <c r="K1766" s="146"/>
      <c r="L1766" s="146"/>
    </row>
    <row r="1767" spans="9:12" x14ac:dyDescent="0.25">
      <c r="I1767" s="146"/>
      <c r="J1767" s="146"/>
      <c r="K1767" s="146"/>
      <c r="L1767" s="146"/>
    </row>
    <row r="1768" spans="9:12" x14ac:dyDescent="0.25">
      <c r="I1768" s="146"/>
      <c r="J1768" s="146"/>
      <c r="K1768" s="146"/>
      <c r="L1768" s="146"/>
    </row>
    <row r="1769" spans="9:12" x14ac:dyDescent="0.25">
      <c r="I1769" s="146"/>
      <c r="J1769" s="146"/>
      <c r="K1769" s="146"/>
      <c r="L1769" s="146"/>
    </row>
    <row r="1770" spans="9:12" x14ac:dyDescent="0.25">
      <c r="I1770" s="146"/>
      <c r="J1770" s="146"/>
      <c r="K1770" s="146"/>
      <c r="L1770" s="146"/>
    </row>
    <row r="1771" spans="9:12" x14ac:dyDescent="0.25">
      <c r="I1771" s="146"/>
      <c r="J1771" s="146"/>
      <c r="K1771" s="146"/>
      <c r="L1771" s="146"/>
    </row>
    <row r="1772" spans="9:12" x14ac:dyDescent="0.25">
      <c r="I1772" s="146"/>
      <c r="J1772" s="146"/>
      <c r="K1772" s="146"/>
      <c r="L1772" s="146"/>
    </row>
    <row r="1773" spans="9:12" x14ac:dyDescent="0.25">
      <c r="I1773" s="146"/>
      <c r="J1773" s="146"/>
      <c r="K1773" s="146"/>
      <c r="L1773" s="146"/>
    </row>
    <row r="1774" spans="9:12" x14ac:dyDescent="0.25">
      <c r="I1774" s="146"/>
      <c r="J1774" s="146"/>
      <c r="K1774" s="146"/>
      <c r="L1774" s="146"/>
    </row>
    <row r="1775" spans="9:12" x14ac:dyDescent="0.25">
      <c r="I1775" s="146"/>
      <c r="J1775" s="146"/>
      <c r="K1775" s="146"/>
      <c r="L1775" s="146"/>
    </row>
    <row r="1776" spans="9:12" x14ac:dyDescent="0.25">
      <c r="I1776" s="146"/>
      <c r="J1776" s="146"/>
      <c r="K1776" s="146"/>
      <c r="L1776" s="146"/>
    </row>
    <row r="1777" spans="9:12" x14ac:dyDescent="0.25">
      <c r="I1777" s="146"/>
      <c r="J1777" s="146"/>
      <c r="K1777" s="146"/>
      <c r="L1777" s="146"/>
    </row>
    <row r="1778" spans="9:12" x14ac:dyDescent="0.25">
      <c r="I1778" s="146"/>
      <c r="J1778" s="146"/>
      <c r="K1778" s="146"/>
      <c r="L1778" s="146"/>
    </row>
    <row r="1779" spans="9:12" x14ac:dyDescent="0.25">
      <c r="I1779" s="146"/>
      <c r="J1779" s="146"/>
      <c r="K1779" s="146"/>
      <c r="L1779" s="146"/>
    </row>
    <row r="1780" spans="9:12" x14ac:dyDescent="0.25">
      <c r="I1780" s="146"/>
      <c r="J1780" s="146"/>
      <c r="K1780" s="146"/>
      <c r="L1780" s="146"/>
    </row>
    <row r="1781" spans="9:12" x14ac:dyDescent="0.25">
      <c r="I1781" s="146"/>
      <c r="J1781" s="146"/>
      <c r="K1781" s="146"/>
      <c r="L1781" s="146"/>
    </row>
    <row r="1782" spans="9:12" x14ac:dyDescent="0.25">
      <c r="I1782" s="146"/>
      <c r="J1782" s="146"/>
      <c r="K1782" s="146"/>
      <c r="L1782" s="146"/>
    </row>
    <row r="1783" spans="9:12" x14ac:dyDescent="0.25">
      <c r="I1783" s="146"/>
      <c r="J1783" s="146"/>
      <c r="K1783" s="146"/>
      <c r="L1783" s="146"/>
    </row>
    <row r="1784" spans="9:12" x14ac:dyDescent="0.25">
      <c r="I1784" s="146"/>
      <c r="J1784" s="146"/>
      <c r="K1784" s="146"/>
      <c r="L1784" s="146"/>
    </row>
    <row r="1785" spans="9:12" x14ac:dyDescent="0.25">
      <c r="I1785" s="146"/>
      <c r="J1785" s="146"/>
      <c r="K1785" s="146"/>
      <c r="L1785" s="146"/>
    </row>
    <row r="1786" spans="9:12" x14ac:dyDescent="0.25">
      <c r="I1786" s="146"/>
      <c r="J1786" s="146"/>
      <c r="K1786" s="146"/>
      <c r="L1786" s="146"/>
    </row>
    <row r="1787" spans="9:12" x14ac:dyDescent="0.25">
      <c r="I1787" s="146"/>
      <c r="J1787" s="146"/>
      <c r="K1787" s="146"/>
      <c r="L1787" s="146"/>
    </row>
    <row r="1788" spans="9:12" x14ac:dyDescent="0.25">
      <c r="I1788" s="146"/>
      <c r="J1788" s="146"/>
      <c r="K1788" s="146"/>
      <c r="L1788" s="146"/>
    </row>
    <row r="1789" spans="9:12" x14ac:dyDescent="0.25">
      <c r="I1789" s="146"/>
      <c r="J1789" s="146"/>
      <c r="K1789" s="146"/>
      <c r="L1789" s="146"/>
    </row>
    <row r="1790" spans="9:12" x14ac:dyDescent="0.25">
      <c r="I1790" s="146"/>
      <c r="J1790" s="146"/>
      <c r="K1790" s="146"/>
      <c r="L1790" s="146"/>
    </row>
    <row r="1791" spans="9:12" x14ac:dyDescent="0.25">
      <c r="I1791" s="146"/>
      <c r="J1791" s="146"/>
      <c r="K1791" s="146"/>
      <c r="L1791" s="146"/>
    </row>
    <row r="1792" spans="9:12" x14ac:dyDescent="0.25">
      <c r="I1792" s="146"/>
      <c r="J1792" s="146"/>
      <c r="K1792" s="146"/>
      <c r="L1792" s="146"/>
    </row>
    <row r="1793" spans="9:12" x14ac:dyDescent="0.25">
      <c r="I1793" s="146"/>
      <c r="J1793" s="146"/>
      <c r="K1793" s="146"/>
      <c r="L1793" s="146"/>
    </row>
    <row r="1794" spans="9:12" x14ac:dyDescent="0.25">
      <c r="I1794" s="146"/>
      <c r="J1794" s="146"/>
      <c r="K1794" s="146"/>
      <c r="L1794" s="146"/>
    </row>
    <row r="1795" spans="9:12" x14ac:dyDescent="0.25">
      <c r="I1795" s="146"/>
      <c r="J1795" s="146"/>
      <c r="K1795" s="146"/>
      <c r="L1795" s="146"/>
    </row>
    <row r="1796" spans="9:12" x14ac:dyDescent="0.25">
      <c r="I1796" s="146"/>
      <c r="J1796" s="146"/>
      <c r="K1796" s="146"/>
      <c r="L1796" s="146"/>
    </row>
    <row r="1797" spans="9:12" x14ac:dyDescent="0.25">
      <c r="I1797" s="146"/>
      <c r="J1797" s="146"/>
      <c r="K1797" s="146"/>
      <c r="L1797" s="146"/>
    </row>
    <row r="1798" spans="9:12" x14ac:dyDescent="0.25">
      <c r="I1798" s="146"/>
      <c r="J1798" s="146"/>
      <c r="K1798" s="146"/>
      <c r="L1798" s="146"/>
    </row>
    <row r="1799" spans="9:12" x14ac:dyDescent="0.25">
      <c r="I1799" s="146"/>
      <c r="J1799" s="146"/>
      <c r="K1799" s="146"/>
      <c r="L1799" s="146"/>
    </row>
    <row r="1800" spans="9:12" x14ac:dyDescent="0.25">
      <c r="I1800" s="146"/>
      <c r="J1800" s="146"/>
      <c r="K1800" s="146"/>
      <c r="L1800" s="146"/>
    </row>
    <row r="1801" spans="9:12" x14ac:dyDescent="0.25">
      <c r="I1801" s="146"/>
      <c r="J1801" s="146"/>
      <c r="K1801" s="146"/>
      <c r="L1801" s="146"/>
    </row>
    <row r="1802" spans="9:12" x14ac:dyDescent="0.25">
      <c r="I1802" s="146"/>
      <c r="J1802" s="146"/>
      <c r="K1802" s="146"/>
      <c r="L1802" s="146"/>
    </row>
    <row r="1803" spans="9:12" x14ac:dyDescent="0.25">
      <c r="I1803" s="146"/>
      <c r="J1803" s="146"/>
      <c r="K1803" s="146"/>
      <c r="L1803" s="146"/>
    </row>
    <row r="1804" spans="9:12" x14ac:dyDescent="0.25">
      <c r="I1804" s="146"/>
      <c r="J1804" s="146"/>
      <c r="K1804" s="146"/>
      <c r="L1804" s="146"/>
    </row>
    <row r="1805" spans="9:12" x14ac:dyDescent="0.25">
      <c r="I1805" s="146"/>
      <c r="J1805" s="146"/>
      <c r="K1805" s="146"/>
      <c r="L1805" s="146"/>
    </row>
    <row r="1806" spans="9:12" x14ac:dyDescent="0.25">
      <c r="I1806" s="146"/>
      <c r="J1806" s="146"/>
      <c r="K1806" s="146"/>
      <c r="L1806" s="146"/>
    </row>
    <row r="1807" spans="9:12" x14ac:dyDescent="0.25">
      <c r="I1807" s="146"/>
      <c r="J1807" s="146"/>
      <c r="K1807" s="146"/>
      <c r="L1807" s="146"/>
    </row>
    <row r="1808" spans="9:12" x14ac:dyDescent="0.25">
      <c r="I1808" s="146"/>
      <c r="J1808" s="146"/>
      <c r="K1808" s="146"/>
      <c r="L1808" s="146"/>
    </row>
    <row r="1809" spans="9:12" x14ac:dyDescent="0.25">
      <c r="I1809" s="146"/>
      <c r="J1809" s="146"/>
      <c r="K1809" s="146"/>
      <c r="L1809" s="146"/>
    </row>
    <row r="1810" spans="9:12" x14ac:dyDescent="0.25">
      <c r="I1810" s="146"/>
      <c r="J1810" s="146"/>
      <c r="K1810" s="146"/>
      <c r="L1810" s="146"/>
    </row>
    <row r="1811" spans="9:12" x14ac:dyDescent="0.25">
      <c r="I1811" s="146"/>
      <c r="J1811" s="146"/>
      <c r="K1811" s="146"/>
      <c r="L1811" s="146"/>
    </row>
    <row r="1812" spans="9:12" x14ac:dyDescent="0.25">
      <c r="I1812" s="146"/>
      <c r="J1812" s="146"/>
      <c r="K1812" s="146"/>
      <c r="L1812" s="146"/>
    </row>
    <row r="1813" spans="9:12" x14ac:dyDescent="0.25">
      <c r="I1813" s="146"/>
      <c r="J1813" s="146"/>
      <c r="K1813" s="146"/>
      <c r="L1813" s="146"/>
    </row>
    <row r="1814" spans="9:12" x14ac:dyDescent="0.25">
      <c r="I1814" s="146"/>
      <c r="J1814" s="146"/>
      <c r="K1814" s="146"/>
      <c r="L1814" s="146"/>
    </row>
    <row r="1815" spans="9:12" x14ac:dyDescent="0.25">
      <c r="I1815" s="146"/>
      <c r="J1815" s="146"/>
      <c r="K1815" s="146"/>
      <c r="L1815" s="146"/>
    </row>
    <row r="1816" spans="9:12" x14ac:dyDescent="0.25">
      <c r="I1816" s="146"/>
      <c r="J1816" s="146"/>
      <c r="K1816" s="146"/>
      <c r="L1816" s="146"/>
    </row>
    <row r="1817" spans="9:12" x14ac:dyDescent="0.25">
      <c r="I1817" s="146"/>
      <c r="J1817" s="146"/>
      <c r="K1817" s="146"/>
      <c r="L1817" s="146"/>
    </row>
    <row r="1818" spans="9:12" x14ac:dyDescent="0.25">
      <c r="I1818" s="146"/>
      <c r="J1818" s="146"/>
      <c r="K1818" s="146"/>
      <c r="L1818" s="146"/>
    </row>
    <row r="1819" spans="9:12" x14ac:dyDescent="0.25">
      <c r="I1819" s="146"/>
      <c r="J1819" s="146"/>
      <c r="K1819" s="146"/>
      <c r="L1819" s="146"/>
    </row>
    <row r="1820" spans="9:12" x14ac:dyDescent="0.25">
      <c r="I1820" s="146"/>
      <c r="J1820" s="146"/>
      <c r="K1820" s="146"/>
      <c r="L1820" s="146"/>
    </row>
    <row r="1821" spans="9:12" x14ac:dyDescent="0.25">
      <c r="I1821" s="146"/>
      <c r="J1821" s="146"/>
      <c r="K1821" s="146"/>
      <c r="L1821" s="146"/>
    </row>
    <row r="1822" spans="9:12" x14ac:dyDescent="0.25">
      <c r="I1822" s="146"/>
      <c r="J1822" s="146"/>
      <c r="K1822" s="146"/>
      <c r="L1822" s="146"/>
    </row>
    <row r="1823" spans="9:12" x14ac:dyDescent="0.25">
      <c r="I1823" s="146"/>
      <c r="J1823" s="146"/>
      <c r="K1823" s="146"/>
      <c r="L1823" s="146"/>
    </row>
    <row r="1824" spans="9:12" x14ac:dyDescent="0.25">
      <c r="I1824" s="146"/>
      <c r="J1824" s="146"/>
      <c r="K1824" s="146"/>
      <c r="L1824" s="146"/>
    </row>
    <row r="1825" spans="9:12" x14ac:dyDescent="0.25">
      <c r="I1825" s="146"/>
      <c r="J1825" s="146"/>
      <c r="K1825" s="146"/>
      <c r="L1825" s="146"/>
    </row>
    <row r="1826" spans="9:12" x14ac:dyDescent="0.25">
      <c r="I1826" s="146"/>
      <c r="J1826" s="146"/>
      <c r="K1826" s="146"/>
      <c r="L1826" s="146"/>
    </row>
    <row r="1827" spans="9:12" x14ac:dyDescent="0.25">
      <c r="I1827" s="146"/>
      <c r="J1827" s="146"/>
      <c r="K1827" s="146"/>
      <c r="L1827" s="146"/>
    </row>
    <row r="1828" spans="9:12" x14ac:dyDescent="0.25">
      <c r="I1828" s="146"/>
      <c r="J1828" s="146"/>
      <c r="K1828" s="146"/>
      <c r="L1828" s="146"/>
    </row>
    <row r="1829" spans="9:12" x14ac:dyDescent="0.25">
      <c r="I1829" s="146"/>
      <c r="J1829" s="146"/>
      <c r="K1829" s="146"/>
      <c r="L1829" s="146"/>
    </row>
    <row r="1830" spans="9:12" x14ac:dyDescent="0.25">
      <c r="I1830" s="146"/>
      <c r="J1830" s="146"/>
      <c r="K1830" s="146"/>
      <c r="L1830" s="146"/>
    </row>
    <row r="1831" spans="9:12" x14ac:dyDescent="0.25">
      <c r="I1831" s="146"/>
      <c r="J1831" s="146"/>
      <c r="K1831" s="146"/>
      <c r="L1831" s="146"/>
    </row>
    <row r="1832" spans="9:12" x14ac:dyDescent="0.25">
      <c r="I1832" s="146"/>
      <c r="J1832" s="146"/>
      <c r="K1832" s="146"/>
      <c r="L1832" s="146"/>
    </row>
    <row r="1833" spans="9:12" x14ac:dyDescent="0.25">
      <c r="I1833" s="146"/>
      <c r="J1833" s="146"/>
      <c r="K1833" s="146"/>
      <c r="L1833" s="146"/>
    </row>
    <row r="1834" spans="9:12" x14ac:dyDescent="0.25">
      <c r="I1834" s="146"/>
      <c r="J1834" s="146"/>
      <c r="K1834" s="146"/>
      <c r="L1834" s="146"/>
    </row>
    <row r="1835" spans="9:12" x14ac:dyDescent="0.25">
      <c r="I1835" s="146"/>
      <c r="J1835" s="146"/>
      <c r="K1835" s="146"/>
      <c r="L1835" s="146"/>
    </row>
    <row r="1836" spans="9:12" x14ac:dyDescent="0.25">
      <c r="I1836" s="146"/>
      <c r="J1836" s="146"/>
      <c r="K1836" s="146"/>
      <c r="L1836" s="146"/>
    </row>
    <row r="1837" spans="9:12" x14ac:dyDescent="0.25">
      <c r="I1837" s="146"/>
      <c r="J1837" s="146"/>
      <c r="K1837" s="146"/>
      <c r="L1837" s="146"/>
    </row>
    <row r="1838" spans="9:12" x14ac:dyDescent="0.25">
      <c r="I1838" s="146"/>
      <c r="J1838" s="146"/>
      <c r="K1838" s="146"/>
      <c r="L1838" s="146"/>
    </row>
    <row r="1839" spans="9:12" x14ac:dyDescent="0.25">
      <c r="I1839" s="146"/>
      <c r="J1839" s="146"/>
      <c r="K1839" s="146"/>
      <c r="L1839" s="146"/>
    </row>
    <row r="1840" spans="9:12" x14ac:dyDescent="0.25">
      <c r="I1840" s="146"/>
      <c r="J1840" s="146"/>
      <c r="K1840" s="146"/>
      <c r="L1840" s="146"/>
    </row>
    <row r="1841" spans="9:12" x14ac:dyDescent="0.25">
      <c r="I1841" s="146"/>
      <c r="J1841" s="146"/>
      <c r="K1841" s="146"/>
      <c r="L1841" s="146"/>
    </row>
    <row r="1842" spans="9:12" x14ac:dyDescent="0.25">
      <c r="I1842" s="146"/>
      <c r="J1842" s="146"/>
      <c r="K1842" s="146"/>
      <c r="L1842" s="146"/>
    </row>
    <row r="1843" spans="9:12" x14ac:dyDescent="0.25">
      <c r="I1843" s="146"/>
      <c r="J1843" s="146"/>
      <c r="K1843" s="146"/>
      <c r="L1843" s="146"/>
    </row>
    <row r="1844" spans="9:12" x14ac:dyDescent="0.25">
      <c r="I1844" s="146"/>
      <c r="J1844" s="146"/>
      <c r="K1844" s="146"/>
      <c r="L1844" s="146"/>
    </row>
    <row r="1845" spans="9:12" x14ac:dyDescent="0.25">
      <c r="I1845" s="146"/>
      <c r="J1845" s="146"/>
      <c r="K1845" s="146"/>
      <c r="L1845" s="146"/>
    </row>
    <row r="1846" spans="9:12" x14ac:dyDescent="0.25">
      <c r="I1846" s="146"/>
      <c r="J1846" s="146"/>
      <c r="K1846" s="146"/>
      <c r="L1846" s="146"/>
    </row>
    <row r="1847" spans="9:12" x14ac:dyDescent="0.25">
      <c r="I1847" s="146"/>
      <c r="J1847" s="146"/>
      <c r="K1847" s="146"/>
      <c r="L1847" s="146"/>
    </row>
    <row r="1848" spans="9:12" x14ac:dyDescent="0.25">
      <c r="I1848" s="146"/>
      <c r="J1848" s="146"/>
      <c r="K1848" s="146"/>
      <c r="L1848" s="146"/>
    </row>
    <row r="1849" spans="9:12" x14ac:dyDescent="0.25">
      <c r="I1849" s="146"/>
      <c r="J1849" s="146"/>
      <c r="K1849" s="146"/>
      <c r="L1849" s="146"/>
    </row>
    <row r="1850" spans="9:12" x14ac:dyDescent="0.25">
      <c r="I1850" s="146"/>
      <c r="J1850" s="146"/>
      <c r="K1850" s="146"/>
      <c r="L1850" s="146"/>
    </row>
    <row r="1851" spans="9:12" x14ac:dyDescent="0.25">
      <c r="I1851" s="146"/>
      <c r="J1851" s="146"/>
      <c r="K1851" s="146"/>
      <c r="L1851" s="146"/>
    </row>
    <row r="1852" spans="9:12" x14ac:dyDescent="0.25">
      <c r="I1852" s="146"/>
      <c r="J1852" s="146"/>
      <c r="K1852" s="146"/>
      <c r="L1852" s="146"/>
    </row>
    <row r="1853" spans="9:12" x14ac:dyDescent="0.25">
      <c r="I1853" s="146"/>
      <c r="J1853" s="146"/>
      <c r="K1853" s="146"/>
      <c r="L1853" s="146"/>
    </row>
    <row r="1854" spans="9:12" x14ac:dyDescent="0.25">
      <c r="I1854" s="146"/>
      <c r="J1854" s="146"/>
      <c r="K1854" s="146"/>
      <c r="L1854" s="146"/>
    </row>
    <row r="1855" spans="9:12" x14ac:dyDescent="0.25">
      <c r="I1855" s="146"/>
      <c r="J1855" s="146"/>
      <c r="K1855" s="146"/>
      <c r="L1855" s="146"/>
    </row>
    <row r="1856" spans="9:12" x14ac:dyDescent="0.25">
      <c r="I1856" s="146"/>
      <c r="J1856" s="146"/>
      <c r="K1856" s="146"/>
      <c r="L1856" s="146"/>
    </row>
    <row r="1857" spans="9:12" x14ac:dyDescent="0.25">
      <c r="I1857" s="146"/>
      <c r="J1857" s="146"/>
      <c r="K1857" s="146"/>
      <c r="L1857" s="146"/>
    </row>
    <row r="1858" spans="9:12" x14ac:dyDescent="0.25">
      <c r="I1858" s="146"/>
      <c r="J1858" s="146"/>
      <c r="K1858" s="146"/>
      <c r="L1858" s="146"/>
    </row>
    <row r="1859" spans="9:12" x14ac:dyDescent="0.25">
      <c r="I1859" s="146"/>
      <c r="J1859" s="146"/>
      <c r="K1859" s="146"/>
      <c r="L1859" s="146"/>
    </row>
    <row r="1860" spans="9:12" x14ac:dyDescent="0.25">
      <c r="I1860" s="146"/>
      <c r="J1860" s="146"/>
      <c r="K1860" s="146"/>
      <c r="L1860" s="146"/>
    </row>
    <row r="1861" spans="9:12" x14ac:dyDescent="0.25">
      <c r="I1861" s="146"/>
      <c r="J1861" s="146"/>
      <c r="K1861" s="146"/>
      <c r="L1861" s="146"/>
    </row>
    <row r="1862" spans="9:12" x14ac:dyDescent="0.25">
      <c r="I1862" s="146"/>
      <c r="J1862" s="146"/>
      <c r="K1862" s="146"/>
      <c r="L1862" s="146"/>
    </row>
    <row r="1863" spans="9:12" x14ac:dyDescent="0.25">
      <c r="I1863" s="146"/>
      <c r="J1863" s="146"/>
      <c r="K1863" s="146"/>
      <c r="L1863" s="146"/>
    </row>
    <row r="1864" spans="9:12" x14ac:dyDescent="0.25">
      <c r="I1864" s="146"/>
      <c r="J1864" s="146"/>
      <c r="K1864" s="146"/>
      <c r="L1864" s="146"/>
    </row>
    <row r="1865" spans="9:12" x14ac:dyDescent="0.25">
      <c r="I1865" s="146"/>
      <c r="J1865" s="146"/>
      <c r="K1865" s="146"/>
      <c r="L1865" s="146"/>
    </row>
    <row r="1866" spans="9:12" x14ac:dyDescent="0.25">
      <c r="I1866" s="146"/>
      <c r="J1866" s="146"/>
      <c r="K1866" s="146"/>
      <c r="L1866" s="146"/>
    </row>
    <row r="1867" spans="9:12" x14ac:dyDescent="0.25">
      <c r="I1867" s="146"/>
      <c r="J1867" s="146"/>
      <c r="K1867" s="146"/>
      <c r="L1867" s="146"/>
    </row>
    <row r="1868" spans="9:12" x14ac:dyDescent="0.25">
      <c r="I1868" s="146"/>
      <c r="J1868" s="146"/>
      <c r="K1868" s="146"/>
      <c r="L1868" s="146"/>
    </row>
    <row r="1869" spans="9:12" x14ac:dyDescent="0.25">
      <c r="I1869" s="146"/>
      <c r="J1869" s="146"/>
      <c r="K1869" s="146"/>
      <c r="L1869" s="146"/>
    </row>
    <row r="1870" spans="9:12" x14ac:dyDescent="0.25">
      <c r="I1870" s="146"/>
      <c r="J1870" s="146"/>
      <c r="K1870" s="146"/>
      <c r="L1870" s="146"/>
    </row>
    <row r="1871" spans="9:12" x14ac:dyDescent="0.25">
      <c r="I1871" s="146"/>
      <c r="J1871" s="146"/>
      <c r="K1871" s="146"/>
      <c r="L1871" s="146"/>
    </row>
    <row r="1872" spans="9:12" x14ac:dyDescent="0.25">
      <c r="I1872" s="146"/>
      <c r="J1872" s="146"/>
      <c r="K1872" s="146"/>
      <c r="L1872" s="146"/>
    </row>
    <row r="1873" spans="9:12" x14ac:dyDescent="0.25">
      <c r="I1873" s="146"/>
      <c r="J1873" s="146"/>
      <c r="K1873" s="146"/>
      <c r="L1873" s="146"/>
    </row>
    <row r="1874" spans="9:12" x14ac:dyDescent="0.25">
      <c r="I1874" s="146"/>
      <c r="J1874" s="146"/>
      <c r="K1874" s="146"/>
      <c r="L1874" s="146"/>
    </row>
    <row r="1875" spans="9:12" x14ac:dyDescent="0.25">
      <c r="I1875" s="146"/>
      <c r="J1875" s="146"/>
      <c r="K1875" s="146"/>
      <c r="L1875" s="146"/>
    </row>
    <row r="1876" spans="9:12" x14ac:dyDescent="0.25">
      <c r="I1876" s="146"/>
      <c r="J1876" s="146"/>
      <c r="K1876" s="146"/>
      <c r="L1876" s="146"/>
    </row>
    <row r="1877" spans="9:12" x14ac:dyDescent="0.25">
      <c r="I1877" s="146"/>
      <c r="J1877" s="146"/>
      <c r="K1877" s="146"/>
      <c r="L1877" s="146"/>
    </row>
    <row r="1878" spans="9:12" x14ac:dyDescent="0.25">
      <c r="I1878" s="146"/>
      <c r="J1878" s="146"/>
      <c r="K1878" s="146"/>
      <c r="L1878" s="146"/>
    </row>
    <row r="1879" spans="9:12" x14ac:dyDescent="0.25">
      <c r="I1879" s="146"/>
      <c r="J1879" s="146"/>
      <c r="K1879" s="146"/>
      <c r="L1879" s="146"/>
    </row>
    <row r="1880" spans="9:12" x14ac:dyDescent="0.25">
      <c r="I1880" s="146"/>
      <c r="J1880" s="146"/>
      <c r="K1880" s="146"/>
      <c r="L1880" s="146"/>
    </row>
    <row r="1881" spans="9:12" x14ac:dyDescent="0.25">
      <c r="I1881" s="146"/>
      <c r="J1881" s="146"/>
      <c r="K1881" s="146"/>
      <c r="L1881" s="146"/>
    </row>
    <row r="1882" spans="9:12" x14ac:dyDescent="0.25">
      <c r="I1882" s="146"/>
      <c r="J1882" s="146"/>
      <c r="K1882" s="146"/>
      <c r="L1882" s="146"/>
    </row>
    <row r="1883" spans="9:12" x14ac:dyDescent="0.25">
      <c r="I1883" s="146"/>
      <c r="J1883" s="146"/>
      <c r="K1883" s="146"/>
      <c r="L1883" s="146"/>
    </row>
    <row r="1884" spans="9:12" x14ac:dyDescent="0.25">
      <c r="I1884" s="146"/>
      <c r="J1884" s="146"/>
      <c r="K1884" s="146"/>
      <c r="L1884" s="146"/>
    </row>
    <row r="1885" spans="9:12" x14ac:dyDescent="0.25">
      <c r="I1885" s="146"/>
      <c r="J1885" s="146"/>
      <c r="K1885" s="146"/>
      <c r="L1885" s="146"/>
    </row>
    <row r="1886" spans="9:12" x14ac:dyDescent="0.25">
      <c r="I1886" s="146"/>
      <c r="J1886" s="146"/>
      <c r="K1886" s="146"/>
      <c r="L1886" s="146"/>
    </row>
    <row r="1887" spans="9:12" x14ac:dyDescent="0.25">
      <c r="I1887" s="146"/>
      <c r="J1887" s="146"/>
      <c r="K1887" s="146"/>
      <c r="L1887" s="146"/>
    </row>
    <row r="1888" spans="9:12" x14ac:dyDescent="0.25">
      <c r="I1888" s="146"/>
      <c r="J1888" s="146"/>
      <c r="K1888" s="146"/>
      <c r="L1888" s="146"/>
    </row>
    <row r="1889" spans="9:12" x14ac:dyDescent="0.25">
      <c r="I1889" s="146"/>
      <c r="J1889" s="146"/>
      <c r="K1889" s="146"/>
      <c r="L1889" s="146"/>
    </row>
    <row r="1890" spans="9:12" x14ac:dyDescent="0.25">
      <c r="I1890" s="146"/>
      <c r="J1890" s="146"/>
      <c r="K1890" s="146"/>
      <c r="L1890" s="146"/>
    </row>
    <row r="1891" spans="9:12" x14ac:dyDescent="0.25">
      <c r="I1891" s="146"/>
      <c r="J1891" s="146"/>
      <c r="K1891" s="146"/>
      <c r="L1891" s="146"/>
    </row>
    <row r="1892" spans="9:12" x14ac:dyDescent="0.25">
      <c r="I1892" s="146"/>
      <c r="J1892" s="146"/>
      <c r="K1892" s="146"/>
      <c r="L1892" s="146"/>
    </row>
    <row r="1893" spans="9:12" x14ac:dyDescent="0.25">
      <c r="I1893" s="146"/>
      <c r="J1893" s="146"/>
      <c r="K1893" s="146"/>
      <c r="L1893" s="146"/>
    </row>
    <row r="1894" spans="9:12" x14ac:dyDescent="0.25">
      <c r="I1894" s="146"/>
      <c r="J1894" s="146"/>
      <c r="K1894" s="146"/>
      <c r="L1894" s="146"/>
    </row>
    <row r="1895" spans="9:12" x14ac:dyDescent="0.25">
      <c r="I1895" s="146"/>
      <c r="J1895" s="146"/>
      <c r="K1895" s="146"/>
      <c r="L1895" s="146"/>
    </row>
    <row r="1896" spans="9:12" x14ac:dyDescent="0.25">
      <c r="I1896" s="146"/>
      <c r="J1896" s="146"/>
      <c r="K1896" s="146"/>
      <c r="L1896" s="146"/>
    </row>
    <row r="1897" spans="9:12" x14ac:dyDescent="0.25">
      <c r="I1897" s="146"/>
      <c r="J1897" s="146"/>
      <c r="K1897" s="146"/>
      <c r="L1897" s="146"/>
    </row>
    <row r="1898" spans="9:12" x14ac:dyDescent="0.25">
      <c r="I1898" s="146"/>
      <c r="J1898" s="146"/>
      <c r="K1898" s="146"/>
      <c r="L1898" s="146"/>
    </row>
    <row r="1899" spans="9:12" x14ac:dyDescent="0.25">
      <c r="I1899" s="146"/>
      <c r="J1899" s="146"/>
      <c r="K1899" s="146"/>
      <c r="L1899" s="146"/>
    </row>
    <row r="1900" spans="9:12" x14ac:dyDescent="0.25">
      <c r="I1900" s="146"/>
      <c r="J1900" s="146"/>
      <c r="K1900" s="146"/>
      <c r="L1900" s="146"/>
    </row>
    <row r="1901" spans="9:12" x14ac:dyDescent="0.25">
      <c r="I1901" s="146"/>
      <c r="J1901" s="146"/>
      <c r="K1901" s="146"/>
      <c r="L1901" s="146"/>
    </row>
    <row r="1902" spans="9:12" x14ac:dyDescent="0.25">
      <c r="I1902" s="146"/>
      <c r="J1902" s="146"/>
      <c r="K1902" s="146"/>
      <c r="L1902" s="146"/>
    </row>
    <row r="1903" spans="9:12" x14ac:dyDescent="0.25">
      <c r="I1903" s="146"/>
      <c r="J1903" s="146"/>
      <c r="K1903" s="146"/>
      <c r="L1903" s="146"/>
    </row>
    <row r="1904" spans="9:12" x14ac:dyDescent="0.25">
      <c r="I1904" s="146"/>
      <c r="J1904" s="146"/>
      <c r="K1904" s="146"/>
      <c r="L1904" s="146"/>
    </row>
    <row r="1905" spans="9:12" x14ac:dyDescent="0.25">
      <c r="I1905" s="146"/>
      <c r="J1905" s="146"/>
      <c r="K1905" s="146"/>
      <c r="L1905" s="146"/>
    </row>
    <row r="1906" spans="9:12" x14ac:dyDescent="0.25">
      <c r="I1906" s="146"/>
      <c r="J1906" s="146"/>
      <c r="K1906" s="146"/>
      <c r="L1906" s="146"/>
    </row>
    <row r="1907" spans="9:12" x14ac:dyDescent="0.25">
      <c r="I1907" s="146"/>
      <c r="J1907" s="146"/>
      <c r="K1907" s="146"/>
      <c r="L1907" s="146"/>
    </row>
    <row r="1908" spans="9:12" x14ac:dyDescent="0.25">
      <c r="I1908" s="146"/>
      <c r="J1908" s="146"/>
      <c r="K1908" s="146"/>
      <c r="L1908" s="146"/>
    </row>
    <row r="1909" spans="9:12" x14ac:dyDescent="0.25">
      <c r="I1909" s="146"/>
      <c r="J1909" s="146"/>
      <c r="K1909" s="146"/>
      <c r="L1909" s="146"/>
    </row>
    <row r="1910" spans="9:12" x14ac:dyDescent="0.25">
      <c r="I1910" s="146"/>
      <c r="J1910" s="146"/>
      <c r="K1910" s="146"/>
      <c r="L1910" s="146"/>
    </row>
    <row r="1911" spans="9:12" x14ac:dyDescent="0.25">
      <c r="I1911" s="146"/>
      <c r="J1911" s="146"/>
      <c r="K1911" s="146"/>
      <c r="L1911" s="146"/>
    </row>
    <row r="1912" spans="9:12" x14ac:dyDescent="0.25">
      <c r="I1912" s="146"/>
      <c r="J1912" s="146"/>
      <c r="K1912" s="146"/>
      <c r="L1912" s="146"/>
    </row>
    <row r="1913" spans="9:12" x14ac:dyDescent="0.25">
      <c r="I1913" s="146"/>
      <c r="J1913" s="146"/>
      <c r="K1913" s="146"/>
      <c r="L1913" s="146"/>
    </row>
    <row r="1914" spans="9:12" x14ac:dyDescent="0.25">
      <c r="I1914" s="146"/>
      <c r="J1914" s="146"/>
      <c r="K1914" s="146"/>
      <c r="L1914" s="146"/>
    </row>
    <row r="1915" spans="9:12" x14ac:dyDescent="0.25">
      <c r="I1915" s="146"/>
      <c r="J1915" s="146"/>
      <c r="K1915" s="146"/>
      <c r="L1915" s="146"/>
    </row>
    <row r="1916" spans="9:12" x14ac:dyDescent="0.25">
      <c r="I1916" s="146"/>
      <c r="J1916" s="146"/>
      <c r="K1916" s="146"/>
      <c r="L1916" s="146"/>
    </row>
    <row r="1917" spans="9:12" x14ac:dyDescent="0.25">
      <c r="I1917" s="146"/>
      <c r="J1917" s="146"/>
      <c r="K1917" s="146"/>
      <c r="L1917" s="146"/>
    </row>
    <row r="1918" spans="9:12" x14ac:dyDescent="0.25">
      <c r="I1918" s="146"/>
      <c r="J1918" s="146"/>
      <c r="K1918" s="146"/>
      <c r="L1918" s="146"/>
    </row>
    <row r="1919" spans="9:12" x14ac:dyDescent="0.25">
      <c r="I1919" s="146"/>
      <c r="J1919" s="146"/>
      <c r="K1919" s="146"/>
      <c r="L1919" s="146"/>
    </row>
    <row r="1920" spans="9:12" x14ac:dyDescent="0.25">
      <c r="I1920" s="146"/>
      <c r="J1920" s="146"/>
      <c r="K1920" s="146"/>
      <c r="L1920" s="146"/>
    </row>
    <row r="1921" spans="9:12" x14ac:dyDescent="0.25">
      <c r="I1921" s="146"/>
      <c r="J1921" s="146"/>
      <c r="K1921" s="146"/>
      <c r="L1921" s="146"/>
    </row>
    <row r="1922" spans="9:12" x14ac:dyDescent="0.25">
      <c r="I1922" s="146"/>
      <c r="J1922" s="146"/>
      <c r="K1922" s="146"/>
      <c r="L1922" s="146"/>
    </row>
    <row r="1923" spans="9:12" x14ac:dyDescent="0.25">
      <c r="I1923" s="146"/>
      <c r="J1923" s="146"/>
      <c r="K1923" s="146"/>
      <c r="L1923" s="146"/>
    </row>
    <row r="1924" spans="9:12" x14ac:dyDescent="0.25">
      <c r="I1924" s="146"/>
      <c r="J1924" s="146"/>
      <c r="K1924" s="146"/>
      <c r="L1924" s="146"/>
    </row>
    <row r="1925" spans="9:12" x14ac:dyDescent="0.25">
      <c r="I1925" s="146"/>
      <c r="J1925" s="146"/>
      <c r="K1925" s="146"/>
      <c r="L1925" s="146"/>
    </row>
    <row r="1926" spans="9:12" x14ac:dyDescent="0.25">
      <c r="I1926" s="146"/>
      <c r="J1926" s="146"/>
      <c r="K1926" s="146"/>
      <c r="L1926" s="146"/>
    </row>
    <row r="1927" spans="9:12" x14ac:dyDescent="0.25">
      <c r="I1927" s="146"/>
      <c r="J1927" s="146"/>
      <c r="K1927" s="146"/>
      <c r="L1927" s="146"/>
    </row>
    <row r="1928" spans="9:12" x14ac:dyDescent="0.25">
      <c r="I1928" s="146"/>
      <c r="J1928" s="146"/>
      <c r="K1928" s="146"/>
      <c r="L1928" s="146"/>
    </row>
    <row r="1929" spans="9:12" x14ac:dyDescent="0.25">
      <c r="I1929" s="146"/>
      <c r="J1929" s="146"/>
      <c r="K1929" s="146"/>
      <c r="L1929" s="146"/>
    </row>
    <row r="1930" spans="9:12" x14ac:dyDescent="0.25">
      <c r="I1930" s="146"/>
      <c r="J1930" s="146"/>
      <c r="K1930" s="146"/>
      <c r="L1930" s="146"/>
    </row>
    <row r="1931" spans="9:12" x14ac:dyDescent="0.25">
      <c r="I1931" s="146"/>
      <c r="J1931" s="146"/>
      <c r="K1931" s="146"/>
      <c r="L1931" s="146"/>
    </row>
    <row r="1932" spans="9:12" x14ac:dyDescent="0.25">
      <c r="I1932" s="146"/>
      <c r="J1932" s="146"/>
      <c r="K1932" s="146"/>
      <c r="L1932" s="146"/>
    </row>
    <row r="1933" spans="9:12" x14ac:dyDescent="0.25">
      <c r="I1933" s="146"/>
      <c r="J1933" s="146"/>
      <c r="K1933" s="146"/>
      <c r="L1933" s="146"/>
    </row>
    <row r="1934" spans="9:12" x14ac:dyDescent="0.25">
      <c r="I1934" s="146"/>
      <c r="J1934" s="146"/>
      <c r="K1934" s="146"/>
      <c r="L1934" s="146"/>
    </row>
    <row r="1935" spans="9:12" x14ac:dyDescent="0.25">
      <c r="I1935" s="146"/>
      <c r="J1935" s="146"/>
      <c r="K1935" s="146"/>
      <c r="L1935" s="146"/>
    </row>
    <row r="1936" spans="9:12" x14ac:dyDescent="0.25">
      <c r="I1936" s="146"/>
      <c r="J1936" s="146"/>
      <c r="K1936" s="146"/>
      <c r="L1936" s="146"/>
    </row>
    <row r="1937" spans="9:12" x14ac:dyDescent="0.25">
      <c r="I1937" s="146"/>
      <c r="J1937" s="146"/>
      <c r="K1937" s="146"/>
      <c r="L1937" s="146"/>
    </row>
    <row r="1938" spans="9:12" x14ac:dyDescent="0.25">
      <c r="I1938" s="146"/>
      <c r="J1938" s="146"/>
      <c r="K1938" s="146"/>
      <c r="L1938" s="146"/>
    </row>
    <row r="1939" spans="9:12" x14ac:dyDescent="0.25">
      <c r="I1939" s="146"/>
      <c r="J1939" s="146"/>
      <c r="K1939" s="146"/>
      <c r="L1939" s="146"/>
    </row>
    <row r="1940" spans="9:12" x14ac:dyDescent="0.25">
      <c r="I1940" s="146"/>
      <c r="J1940" s="146"/>
      <c r="K1940" s="146"/>
      <c r="L1940" s="146"/>
    </row>
    <row r="1941" spans="9:12" x14ac:dyDescent="0.25">
      <c r="I1941" s="146"/>
      <c r="J1941" s="146"/>
      <c r="K1941" s="146"/>
      <c r="L1941" s="146"/>
    </row>
    <row r="1942" spans="9:12" x14ac:dyDescent="0.25">
      <c r="I1942" s="146"/>
      <c r="J1942" s="146"/>
      <c r="K1942" s="146"/>
      <c r="L1942" s="146"/>
    </row>
    <row r="1943" spans="9:12" x14ac:dyDescent="0.25">
      <c r="I1943" s="146"/>
      <c r="J1943" s="146"/>
      <c r="K1943" s="146"/>
      <c r="L1943" s="146"/>
    </row>
    <row r="1944" spans="9:12" x14ac:dyDescent="0.25">
      <c r="I1944" s="146"/>
      <c r="J1944" s="146"/>
      <c r="K1944" s="146"/>
      <c r="L1944" s="146"/>
    </row>
    <row r="1945" spans="9:12" x14ac:dyDescent="0.25">
      <c r="I1945" s="146"/>
      <c r="J1945" s="146"/>
      <c r="K1945" s="146"/>
      <c r="L1945" s="146"/>
    </row>
    <row r="1946" spans="9:12" x14ac:dyDescent="0.25">
      <c r="I1946" s="146"/>
      <c r="J1946" s="146"/>
      <c r="K1946" s="146"/>
      <c r="L1946" s="146"/>
    </row>
    <row r="1947" spans="9:12" x14ac:dyDescent="0.25">
      <c r="I1947" s="146"/>
      <c r="J1947" s="146"/>
      <c r="K1947" s="146"/>
      <c r="L1947" s="146"/>
    </row>
    <row r="1948" spans="9:12" x14ac:dyDescent="0.25">
      <c r="I1948" s="146"/>
      <c r="J1948" s="146"/>
      <c r="K1948" s="146"/>
      <c r="L1948" s="146"/>
    </row>
    <row r="1949" spans="9:12" x14ac:dyDescent="0.25">
      <c r="I1949" s="146"/>
      <c r="J1949" s="146"/>
      <c r="K1949" s="146"/>
      <c r="L1949" s="146"/>
    </row>
    <row r="1950" spans="9:12" x14ac:dyDescent="0.25">
      <c r="I1950" s="146"/>
      <c r="J1950" s="146"/>
      <c r="K1950" s="146"/>
      <c r="L1950" s="146"/>
    </row>
    <row r="1951" spans="9:12" x14ac:dyDescent="0.25">
      <c r="I1951" s="146"/>
      <c r="J1951" s="146"/>
      <c r="K1951" s="146"/>
      <c r="L1951" s="146"/>
    </row>
    <row r="1952" spans="9:12" x14ac:dyDescent="0.25">
      <c r="I1952" s="146"/>
      <c r="J1952" s="146"/>
      <c r="K1952" s="146"/>
      <c r="L1952" s="146"/>
    </row>
    <row r="1953" spans="9:12" x14ac:dyDescent="0.25">
      <c r="I1953" s="146"/>
      <c r="J1953" s="146"/>
      <c r="K1953" s="146"/>
      <c r="L1953" s="146"/>
    </row>
    <row r="1954" spans="9:12" x14ac:dyDescent="0.25">
      <c r="I1954" s="146"/>
      <c r="J1954" s="146"/>
      <c r="K1954" s="146"/>
      <c r="L1954" s="146"/>
    </row>
    <row r="1955" spans="9:12" x14ac:dyDescent="0.25">
      <c r="I1955" s="146"/>
      <c r="J1955" s="146"/>
      <c r="K1955" s="146"/>
      <c r="L1955" s="146"/>
    </row>
    <row r="1956" spans="9:12" x14ac:dyDescent="0.25">
      <c r="I1956" s="146"/>
      <c r="J1956" s="146"/>
      <c r="K1956" s="146"/>
      <c r="L1956" s="146"/>
    </row>
    <row r="1957" spans="9:12" x14ac:dyDescent="0.25">
      <c r="I1957" s="146"/>
      <c r="J1957" s="146"/>
      <c r="K1957" s="146"/>
      <c r="L1957" s="146"/>
    </row>
    <row r="1958" spans="9:12" x14ac:dyDescent="0.25">
      <c r="I1958" s="146"/>
      <c r="J1958" s="146"/>
      <c r="K1958" s="146"/>
      <c r="L1958" s="146"/>
    </row>
    <row r="1959" spans="9:12" x14ac:dyDescent="0.25">
      <c r="I1959" s="146"/>
      <c r="J1959" s="146"/>
      <c r="K1959" s="146"/>
      <c r="L1959" s="146"/>
    </row>
    <row r="1960" spans="9:12" x14ac:dyDescent="0.25">
      <c r="I1960" s="146"/>
      <c r="J1960" s="146"/>
      <c r="K1960" s="146"/>
      <c r="L1960" s="146"/>
    </row>
    <row r="1961" spans="9:12" x14ac:dyDescent="0.25">
      <c r="I1961" s="146"/>
      <c r="J1961" s="146"/>
      <c r="K1961" s="146"/>
      <c r="L1961" s="146"/>
    </row>
    <row r="1962" spans="9:12" x14ac:dyDescent="0.25">
      <c r="I1962" s="146"/>
      <c r="J1962" s="146"/>
      <c r="K1962" s="146"/>
      <c r="L1962" s="146"/>
    </row>
    <row r="1963" spans="9:12" x14ac:dyDescent="0.25">
      <c r="I1963" s="146"/>
      <c r="J1963" s="146"/>
      <c r="K1963" s="146"/>
      <c r="L1963" s="146"/>
    </row>
    <row r="1964" spans="9:12" x14ac:dyDescent="0.25">
      <c r="I1964" s="146"/>
      <c r="J1964" s="146"/>
      <c r="K1964" s="146"/>
      <c r="L1964" s="146"/>
    </row>
    <row r="1965" spans="9:12" x14ac:dyDescent="0.25">
      <c r="I1965" s="146"/>
      <c r="J1965" s="146"/>
      <c r="K1965" s="146"/>
      <c r="L1965" s="146"/>
    </row>
    <row r="1966" spans="9:12" x14ac:dyDescent="0.25">
      <c r="I1966" s="146"/>
      <c r="J1966" s="146"/>
      <c r="K1966" s="146"/>
      <c r="L1966" s="146"/>
    </row>
    <row r="1967" spans="9:12" x14ac:dyDescent="0.25">
      <c r="I1967" s="146"/>
      <c r="J1967" s="146"/>
      <c r="K1967" s="146"/>
      <c r="L1967" s="146"/>
    </row>
    <row r="1968" spans="9:12" x14ac:dyDescent="0.25">
      <c r="I1968" s="146"/>
      <c r="J1968" s="146"/>
      <c r="K1968" s="146"/>
      <c r="L1968" s="146"/>
    </row>
    <row r="1969" spans="9:12" x14ac:dyDescent="0.25">
      <c r="I1969" s="146"/>
      <c r="J1969" s="146"/>
      <c r="K1969" s="146"/>
      <c r="L1969" s="146"/>
    </row>
    <row r="1970" spans="9:12" x14ac:dyDescent="0.25">
      <c r="I1970" s="146"/>
      <c r="J1970" s="146"/>
      <c r="K1970" s="146"/>
      <c r="L1970" s="146"/>
    </row>
    <row r="1971" spans="9:12" x14ac:dyDescent="0.25">
      <c r="I1971" s="146"/>
      <c r="J1971" s="146"/>
      <c r="K1971" s="146"/>
      <c r="L1971" s="146"/>
    </row>
    <row r="1972" spans="9:12" x14ac:dyDescent="0.25">
      <c r="I1972" s="146"/>
      <c r="J1972" s="146"/>
      <c r="K1972" s="146"/>
      <c r="L1972" s="146"/>
    </row>
    <row r="1973" spans="9:12" x14ac:dyDescent="0.25">
      <c r="I1973" s="146"/>
      <c r="J1973" s="146"/>
      <c r="K1973" s="146"/>
      <c r="L1973" s="146"/>
    </row>
    <row r="1974" spans="9:12" x14ac:dyDescent="0.25">
      <c r="I1974" s="146"/>
      <c r="J1974" s="146"/>
      <c r="K1974" s="146"/>
      <c r="L1974" s="146"/>
    </row>
    <row r="1975" spans="9:12" x14ac:dyDescent="0.25">
      <c r="I1975" s="146"/>
      <c r="J1975" s="146"/>
      <c r="K1975" s="146"/>
      <c r="L1975" s="146"/>
    </row>
    <row r="1976" spans="9:12" x14ac:dyDescent="0.25">
      <c r="I1976" s="146"/>
      <c r="J1976" s="146"/>
      <c r="K1976" s="146"/>
      <c r="L1976" s="146"/>
    </row>
    <row r="1977" spans="9:12" x14ac:dyDescent="0.25">
      <c r="I1977" s="146"/>
      <c r="J1977" s="146"/>
      <c r="K1977" s="146"/>
      <c r="L1977" s="146"/>
    </row>
    <row r="1978" spans="9:12" x14ac:dyDescent="0.25">
      <c r="I1978" s="146"/>
      <c r="J1978" s="146"/>
      <c r="K1978" s="146"/>
      <c r="L1978" s="146"/>
    </row>
    <row r="1979" spans="9:12" x14ac:dyDescent="0.25">
      <c r="I1979" s="146"/>
      <c r="J1979" s="146"/>
      <c r="K1979" s="146"/>
      <c r="L1979" s="146"/>
    </row>
    <row r="1980" spans="9:12" x14ac:dyDescent="0.25">
      <c r="I1980" s="146"/>
      <c r="J1980" s="146"/>
      <c r="K1980" s="146"/>
      <c r="L1980" s="146"/>
    </row>
    <row r="1981" spans="9:12" x14ac:dyDescent="0.25">
      <c r="I1981" s="146"/>
      <c r="J1981" s="146"/>
      <c r="K1981" s="146"/>
      <c r="L1981" s="146"/>
    </row>
    <row r="1982" spans="9:12" x14ac:dyDescent="0.25">
      <c r="I1982" s="146"/>
      <c r="J1982" s="146"/>
      <c r="K1982" s="146"/>
      <c r="L1982" s="146"/>
    </row>
    <row r="1983" spans="9:12" x14ac:dyDescent="0.25">
      <c r="I1983" s="146"/>
      <c r="J1983" s="146"/>
      <c r="K1983" s="146"/>
      <c r="L1983" s="146"/>
    </row>
    <row r="1984" spans="9:12" x14ac:dyDescent="0.25">
      <c r="I1984" s="146"/>
      <c r="J1984" s="146"/>
      <c r="K1984" s="146"/>
      <c r="L1984" s="146"/>
    </row>
    <row r="1985" spans="9:12" x14ac:dyDescent="0.25">
      <c r="I1985" s="146"/>
      <c r="J1985" s="146"/>
      <c r="K1985" s="146"/>
      <c r="L1985" s="146"/>
    </row>
    <row r="1986" spans="9:12" x14ac:dyDescent="0.25">
      <c r="I1986" s="146"/>
      <c r="J1986" s="146"/>
      <c r="K1986" s="146"/>
      <c r="L1986" s="146"/>
    </row>
    <row r="1987" spans="9:12" x14ac:dyDescent="0.25">
      <c r="I1987" s="146"/>
      <c r="J1987" s="146"/>
      <c r="K1987" s="146"/>
      <c r="L1987" s="146"/>
    </row>
    <row r="1988" spans="9:12" x14ac:dyDescent="0.25">
      <c r="I1988" s="146"/>
      <c r="J1988" s="146"/>
      <c r="K1988" s="146"/>
      <c r="L1988" s="146"/>
    </row>
    <row r="1989" spans="9:12" x14ac:dyDescent="0.25">
      <c r="I1989" s="146"/>
      <c r="J1989" s="146"/>
      <c r="K1989" s="146"/>
      <c r="L1989" s="146"/>
    </row>
    <row r="1990" spans="9:12" x14ac:dyDescent="0.25">
      <c r="I1990" s="146"/>
      <c r="J1990" s="146"/>
      <c r="K1990" s="146"/>
      <c r="L1990" s="146"/>
    </row>
    <row r="1991" spans="9:12" x14ac:dyDescent="0.25">
      <c r="I1991" s="146"/>
      <c r="J1991" s="146"/>
      <c r="K1991" s="146"/>
      <c r="L1991" s="146"/>
    </row>
    <row r="1992" spans="9:12" x14ac:dyDescent="0.25">
      <c r="I1992" s="146"/>
      <c r="J1992" s="146"/>
      <c r="K1992" s="146"/>
      <c r="L1992" s="146"/>
    </row>
    <row r="1993" spans="9:12" x14ac:dyDescent="0.25">
      <c r="I1993" s="146"/>
      <c r="J1993" s="146"/>
      <c r="K1993" s="146"/>
      <c r="L1993" s="146"/>
    </row>
    <row r="1994" spans="9:12" x14ac:dyDescent="0.25">
      <c r="I1994" s="146"/>
      <c r="J1994" s="146"/>
      <c r="K1994" s="146"/>
      <c r="L1994" s="146"/>
    </row>
    <row r="1995" spans="9:12" x14ac:dyDescent="0.25">
      <c r="I1995" s="146"/>
      <c r="J1995" s="146"/>
      <c r="K1995" s="146"/>
      <c r="L1995" s="146"/>
    </row>
    <row r="1996" spans="9:12" x14ac:dyDescent="0.25">
      <c r="I1996" s="146"/>
      <c r="J1996" s="146"/>
      <c r="K1996" s="146"/>
      <c r="L1996" s="146"/>
    </row>
    <row r="1997" spans="9:12" x14ac:dyDescent="0.25">
      <c r="I1997" s="146"/>
      <c r="J1997" s="146"/>
      <c r="K1997" s="146"/>
      <c r="L1997" s="146"/>
    </row>
    <row r="1998" spans="9:12" x14ac:dyDescent="0.25">
      <c r="I1998" s="146"/>
      <c r="J1998" s="146"/>
      <c r="K1998" s="146"/>
      <c r="L1998" s="146"/>
    </row>
    <row r="1999" spans="9:12" x14ac:dyDescent="0.25">
      <c r="I1999" s="146"/>
      <c r="J1999" s="146"/>
      <c r="K1999" s="146"/>
      <c r="L1999" s="146"/>
    </row>
    <row r="2000" spans="9:12" x14ac:dyDescent="0.25">
      <c r="I2000" s="146"/>
      <c r="J2000" s="146"/>
      <c r="K2000" s="146"/>
      <c r="L2000" s="146"/>
    </row>
    <row r="2001" spans="9:12" x14ac:dyDescent="0.25">
      <c r="I2001" s="146"/>
      <c r="J2001" s="146"/>
      <c r="K2001" s="146"/>
      <c r="L2001" s="146"/>
    </row>
    <row r="2002" spans="9:12" x14ac:dyDescent="0.25">
      <c r="I2002" s="146"/>
      <c r="J2002" s="146"/>
      <c r="K2002" s="146"/>
      <c r="L2002" s="146"/>
    </row>
    <row r="2003" spans="9:12" x14ac:dyDescent="0.25">
      <c r="I2003" s="146"/>
      <c r="J2003" s="146"/>
      <c r="K2003" s="146"/>
      <c r="L2003" s="146"/>
    </row>
    <row r="2004" spans="9:12" x14ac:dyDescent="0.25">
      <c r="I2004" s="146"/>
      <c r="J2004" s="146"/>
      <c r="K2004" s="146"/>
      <c r="L2004" s="146"/>
    </row>
    <row r="2005" spans="9:12" x14ac:dyDescent="0.25">
      <c r="I2005" s="146"/>
      <c r="J2005" s="146"/>
      <c r="K2005" s="146"/>
      <c r="L2005" s="146"/>
    </row>
    <row r="2006" spans="9:12" x14ac:dyDescent="0.25">
      <c r="I2006" s="146"/>
      <c r="J2006" s="146"/>
      <c r="K2006" s="146"/>
      <c r="L2006" s="146"/>
    </row>
    <row r="2007" spans="9:12" x14ac:dyDescent="0.25">
      <c r="I2007" s="146"/>
      <c r="J2007" s="146"/>
      <c r="K2007" s="146"/>
      <c r="L2007" s="146"/>
    </row>
    <row r="2008" spans="9:12" x14ac:dyDescent="0.25">
      <c r="I2008" s="146"/>
      <c r="J2008" s="146"/>
      <c r="K2008" s="146"/>
      <c r="L2008" s="146"/>
    </row>
    <row r="2009" spans="9:12" x14ac:dyDescent="0.25">
      <c r="I2009" s="146"/>
      <c r="J2009" s="146"/>
      <c r="K2009" s="146"/>
      <c r="L2009" s="146"/>
    </row>
    <row r="2010" spans="9:12" x14ac:dyDescent="0.25">
      <c r="I2010" s="146"/>
      <c r="J2010" s="146"/>
      <c r="K2010" s="146"/>
      <c r="L2010" s="146"/>
    </row>
    <row r="2011" spans="9:12" x14ac:dyDescent="0.25">
      <c r="I2011" s="146"/>
      <c r="J2011" s="146"/>
      <c r="K2011" s="146"/>
      <c r="L2011" s="146"/>
    </row>
    <row r="2012" spans="9:12" x14ac:dyDescent="0.25">
      <c r="I2012" s="146"/>
      <c r="J2012" s="146"/>
      <c r="K2012" s="146"/>
      <c r="L2012" s="146"/>
    </row>
    <row r="2013" spans="9:12" x14ac:dyDescent="0.25">
      <c r="I2013" s="146"/>
      <c r="J2013" s="146"/>
      <c r="K2013" s="146"/>
      <c r="L2013" s="146"/>
    </row>
    <row r="2014" spans="9:12" x14ac:dyDescent="0.25">
      <c r="I2014" s="146"/>
      <c r="J2014" s="146"/>
      <c r="K2014" s="146"/>
      <c r="L2014" s="146"/>
    </row>
    <row r="2015" spans="9:12" x14ac:dyDescent="0.25">
      <c r="I2015" s="146"/>
      <c r="J2015" s="146"/>
      <c r="K2015" s="146"/>
      <c r="L2015" s="146"/>
    </row>
    <row r="2016" spans="9:12" x14ac:dyDescent="0.25">
      <c r="I2016" s="146"/>
      <c r="J2016" s="146"/>
      <c r="K2016" s="146"/>
      <c r="L2016" s="146"/>
    </row>
    <row r="2017" spans="9:12" x14ac:dyDescent="0.25">
      <c r="I2017" s="146"/>
      <c r="J2017" s="146"/>
      <c r="K2017" s="146"/>
      <c r="L2017" s="146"/>
    </row>
    <row r="2018" spans="9:12" x14ac:dyDescent="0.25">
      <c r="I2018" s="146"/>
      <c r="J2018" s="146"/>
      <c r="K2018" s="146"/>
      <c r="L2018" s="146"/>
    </row>
    <row r="2019" spans="9:12" x14ac:dyDescent="0.25">
      <c r="I2019" s="146"/>
      <c r="J2019" s="146"/>
      <c r="K2019" s="146"/>
      <c r="L2019" s="146"/>
    </row>
    <row r="2020" spans="9:12" x14ac:dyDescent="0.25">
      <c r="I2020" s="146"/>
      <c r="J2020" s="146"/>
      <c r="K2020" s="146"/>
      <c r="L2020" s="146"/>
    </row>
    <row r="2021" spans="9:12" x14ac:dyDescent="0.25">
      <c r="I2021" s="146"/>
      <c r="J2021" s="146"/>
      <c r="K2021" s="146"/>
      <c r="L2021" s="146"/>
    </row>
    <row r="2022" spans="9:12" x14ac:dyDescent="0.25">
      <c r="I2022" s="146"/>
      <c r="J2022" s="146"/>
      <c r="K2022" s="146"/>
      <c r="L2022" s="146"/>
    </row>
    <row r="2023" spans="9:12" x14ac:dyDescent="0.25">
      <c r="I2023" s="146"/>
      <c r="J2023" s="146"/>
      <c r="K2023" s="146"/>
      <c r="L2023" s="146"/>
    </row>
    <row r="2024" spans="9:12" x14ac:dyDescent="0.25">
      <c r="I2024" s="146"/>
      <c r="J2024" s="146"/>
      <c r="K2024" s="146"/>
      <c r="L2024" s="146"/>
    </row>
    <row r="2025" spans="9:12" x14ac:dyDescent="0.25">
      <c r="I2025" s="146"/>
      <c r="J2025" s="146"/>
      <c r="K2025" s="146"/>
      <c r="L2025" s="146"/>
    </row>
    <row r="2026" spans="9:12" x14ac:dyDescent="0.25">
      <c r="I2026" s="146"/>
      <c r="J2026" s="146"/>
      <c r="K2026" s="146"/>
      <c r="L2026" s="146"/>
    </row>
    <row r="2027" spans="9:12" x14ac:dyDescent="0.25">
      <c r="I2027" s="146"/>
      <c r="J2027" s="146"/>
      <c r="K2027" s="146"/>
      <c r="L2027" s="146"/>
    </row>
    <row r="2028" spans="9:12" x14ac:dyDescent="0.25">
      <c r="I2028" s="146"/>
      <c r="J2028" s="146"/>
      <c r="K2028" s="146"/>
      <c r="L2028" s="146"/>
    </row>
    <row r="2029" spans="9:12" x14ac:dyDescent="0.25">
      <c r="I2029" s="146"/>
      <c r="J2029" s="146"/>
      <c r="K2029" s="146"/>
      <c r="L2029" s="146"/>
    </row>
    <row r="2030" spans="9:12" x14ac:dyDescent="0.25">
      <c r="I2030" s="146"/>
      <c r="J2030" s="146"/>
      <c r="K2030" s="146"/>
      <c r="L2030" s="146"/>
    </row>
    <row r="2031" spans="9:12" x14ac:dyDescent="0.25">
      <c r="I2031" s="146"/>
      <c r="J2031" s="146"/>
      <c r="K2031" s="146"/>
      <c r="L2031" s="146"/>
    </row>
    <row r="2032" spans="9:12" x14ac:dyDescent="0.25">
      <c r="I2032" s="146"/>
      <c r="J2032" s="146"/>
      <c r="K2032" s="146"/>
      <c r="L2032" s="146"/>
    </row>
    <row r="2033" spans="9:12" x14ac:dyDescent="0.25">
      <c r="I2033" s="146"/>
      <c r="J2033" s="146"/>
      <c r="K2033" s="146"/>
      <c r="L2033" s="146"/>
    </row>
    <row r="2034" spans="9:12" x14ac:dyDescent="0.25">
      <c r="I2034" s="146"/>
      <c r="J2034" s="146"/>
      <c r="K2034" s="146"/>
      <c r="L2034" s="146"/>
    </row>
    <row r="2035" spans="9:12" x14ac:dyDescent="0.25">
      <c r="I2035" s="146"/>
      <c r="J2035" s="146"/>
      <c r="K2035" s="146"/>
      <c r="L2035" s="146"/>
    </row>
    <row r="2036" spans="9:12" x14ac:dyDescent="0.25">
      <c r="I2036" s="146"/>
      <c r="J2036" s="146"/>
      <c r="K2036" s="146"/>
      <c r="L2036" s="146"/>
    </row>
    <row r="2037" spans="9:12" x14ac:dyDescent="0.25">
      <c r="I2037" s="146"/>
      <c r="J2037" s="146"/>
      <c r="K2037" s="146"/>
      <c r="L2037" s="146"/>
    </row>
    <row r="2038" spans="9:12" x14ac:dyDescent="0.25">
      <c r="I2038" s="146"/>
      <c r="J2038" s="146"/>
      <c r="K2038" s="146"/>
      <c r="L2038" s="146"/>
    </row>
    <row r="2039" spans="9:12" x14ac:dyDescent="0.25">
      <c r="I2039" s="146"/>
      <c r="J2039" s="146"/>
      <c r="K2039" s="146"/>
      <c r="L2039" s="146"/>
    </row>
    <row r="2040" spans="9:12" x14ac:dyDescent="0.25">
      <c r="I2040" s="146"/>
      <c r="J2040" s="146"/>
      <c r="K2040" s="146"/>
      <c r="L2040" s="146"/>
    </row>
    <row r="2041" spans="9:12" x14ac:dyDescent="0.25">
      <c r="I2041" s="146"/>
      <c r="J2041" s="146"/>
      <c r="K2041" s="146"/>
      <c r="L2041" s="146"/>
    </row>
    <row r="2042" spans="9:12" x14ac:dyDescent="0.25">
      <c r="I2042" s="146"/>
      <c r="J2042" s="146"/>
      <c r="K2042" s="146"/>
      <c r="L2042" s="146"/>
    </row>
    <row r="2043" spans="9:12" x14ac:dyDescent="0.25">
      <c r="I2043" s="146"/>
      <c r="J2043" s="146"/>
      <c r="K2043" s="146"/>
      <c r="L2043" s="146"/>
    </row>
    <row r="2044" spans="9:12" x14ac:dyDescent="0.25">
      <c r="I2044" s="146"/>
      <c r="J2044" s="146"/>
      <c r="K2044" s="146"/>
      <c r="L2044" s="146"/>
    </row>
    <row r="2045" spans="9:12" x14ac:dyDescent="0.25">
      <c r="I2045" s="146"/>
      <c r="J2045" s="146"/>
      <c r="K2045" s="146"/>
      <c r="L2045" s="146"/>
    </row>
    <row r="2046" spans="9:12" x14ac:dyDescent="0.25">
      <c r="I2046" s="146"/>
      <c r="J2046" s="146"/>
      <c r="K2046" s="146"/>
      <c r="L2046" s="146"/>
    </row>
    <row r="2047" spans="9:12" x14ac:dyDescent="0.25">
      <c r="I2047" s="146"/>
      <c r="J2047" s="146"/>
      <c r="K2047" s="146"/>
      <c r="L2047" s="146"/>
    </row>
    <row r="2048" spans="9:12" x14ac:dyDescent="0.25">
      <c r="I2048" s="146"/>
      <c r="J2048" s="146"/>
      <c r="K2048" s="146"/>
      <c r="L2048" s="146"/>
    </row>
    <row r="2049" spans="9:12" x14ac:dyDescent="0.25">
      <c r="I2049" s="146"/>
      <c r="J2049" s="146"/>
      <c r="K2049" s="146"/>
      <c r="L2049" s="146"/>
    </row>
    <row r="2050" spans="9:12" x14ac:dyDescent="0.25">
      <c r="I2050" s="146"/>
      <c r="J2050" s="146"/>
      <c r="K2050" s="146"/>
      <c r="L2050" s="146"/>
    </row>
    <row r="2051" spans="9:12" x14ac:dyDescent="0.25">
      <c r="I2051" s="146"/>
      <c r="J2051" s="146"/>
      <c r="K2051" s="146"/>
      <c r="L2051" s="146"/>
    </row>
    <row r="2052" spans="9:12" x14ac:dyDescent="0.25">
      <c r="I2052" s="146"/>
      <c r="J2052" s="146"/>
      <c r="K2052" s="146"/>
      <c r="L2052" s="146"/>
    </row>
    <row r="2053" spans="9:12" x14ac:dyDescent="0.25">
      <c r="I2053" s="146"/>
      <c r="J2053" s="146"/>
      <c r="K2053" s="146"/>
      <c r="L2053" s="146"/>
    </row>
    <row r="2054" spans="9:12" x14ac:dyDescent="0.25">
      <c r="I2054" s="146"/>
      <c r="J2054" s="146"/>
      <c r="K2054" s="146"/>
      <c r="L2054" s="146"/>
    </row>
    <row r="2055" spans="9:12" x14ac:dyDescent="0.25">
      <c r="I2055" s="146"/>
      <c r="J2055" s="146"/>
      <c r="K2055" s="146"/>
      <c r="L2055" s="146"/>
    </row>
    <row r="2056" spans="9:12" x14ac:dyDescent="0.25">
      <c r="I2056" s="146"/>
      <c r="J2056" s="146"/>
      <c r="K2056" s="146"/>
      <c r="L2056" s="146"/>
    </row>
    <row r="2057" spans="9:12" x14ac:dyDescent="0.25">
      <c r="I2057" s="146"/>
      <c r="J2057" s="146"/>
      <c r="K2057" s="146"/>
      <c r="L2057" s="146"/>
    </row>
    <row r="2058" spans="9:12" x14ac:dyDescent="0.25">
      <c r="I2058" s="146"/>
      <c r="J2058" s="146"/>
      <c r="K2058" s="146"/>
      <c r="L2058" s="146"/>
    </row>
    <row r="2059" spans="9:12" x14ac:dyDescent="0.25">
      <c r="I2059" s="146"/>
      <c r="J2059" s="146"/>
      <c r="K2059" s="146"/>
      <c r="L2059" s="146"/>
    </row>
    <row r="2060" spans="9:12" x14ac:dyDescent="0.25">
      <c r="I2060" s="146"/>
      <c r="J2060" s="146"/>
      <c r="K2060" s="146"/>
      <c r="L2060" s="146"/>
    </row>
    <row r="2061" spans="9:12" x14ac:dyDescent="0.25">
      <c r="I2061" s="146"/>
      <c r="J2061" s="146"/>
      <c r="K2061" s="146"/>
      <c r="L2061" s="146"/>
    </row>
    <row r="2062" spans="9:12" x14ac:dyDescent="0.25">
      <c r="I2062" s="146"/>
      <c r="J2062" s="146"/>
      <c r="K2062" s="146"/>
      <c r="L2062" s="146"/>
    </row>
    <row r="2063" spans="9:12" x14ac:dyDescent="0.25">
      <c r="I2063" s="146"/>
      <c r="J2063" s="146"/>
      <c r="K2063" s="146"/>
      <c r="L2063" s="146"/>
    </row>
    <row r="2064" spans="9:12" x14ac:dyDescent="0.25">
      <c r="I2064" s="146"/>
      <c r="J2064" s="146"/>
      <c r="K2064" s="146"/>
      <c r="L2064" s="146"/>
    </row>
    <row r="2065" spans="9:12" x14ac:dyDescent="0.25">
      <c r="I2065" s="146"/>
      <c r="J2065" s="146"/>
      <c r="K2065" s="146"/>
      <c r="L2065" s="146"/>
    </row>
    <row r="2066" spans="9:12" x14ac:dyDescent="0.25">
      <c r="I2066" s="146"/>
      <c r="J2066" s="146"/>
      <c r="K2066" s="146"/>
      <c r="L2066" s="146"/>
    </row>
    <row r="2067" spans="9:12" x14ac:dyDescent="0.25">
      <c r="I2067" s="146"/>
      <c r="J2067" s="146"/>
      <c r="K2067" s="146"/>
      <c r="L2067" s="146"/>
    </row>
    <row r="2068" spans="9:12" x14ac:dyDescent="0.25">
      <c r="I2068" s="146"/>
      <c r="J2068" s="146"/>
      <c r="K2068" s="146"/>
      <c r="L2068" s="146"/>
    </row>
    <row r="2069" spans="9:12" x14ac:dyDescent="0.25">
      <c r="I2069" s="146"/>
      <c r="J2069" s="146"/>
      <c r="K2069" s="146"/>
      <c r="L2069" s="146"/>
    </row>
    <row r="2070" spans="9:12" x14ac:dyDescent="0.25">
      <c r="I2070" s="146"/>
      <c r="J2070" s="146"/>
      <c r="K2070" s="146"/>
      <c r="L2070" s="146"/>
    </row>
    <row r="2071" spans="9:12" x14ac:dyDescent="0.25">
      <c r="I2071" s="146"/>
      <c r="J2071" s="146"/>
      <c r="K2071" s="146"/>
      <c r="L2071" s="146"/>
    </row>
    <row r="2072" spans="9:12" x14ac:dyDescent="0.25">
      <c r="I2072" s="146"/>
      <c r="J2072" s="146"/>
      <c r="K2072" s="146"/>
      <c r="L2072" s="146"/>
    </row>
    <row r="2073" spans="9:12" x14ac:dyDescent="0.25">
      <c r="I2073" s="146"/>
      <c r="J2073" s="146"/>
      <c r="K2073" s="146"/>
      <c r="L2073" s="146"/>
    </row>
    <row r="2074" spans="9:12" x14ac:dyDescent="0.25">
      <c r="I2074" s="146"/>
      <c r="J2074" s="146"/>
      <c r="K2074" s="146"/>
      <c r="L2074" s="146"/>
    </row>
    <row r="2075" spans="9:12" x14ac:dyDescent="0.25">
      <c r="I2075" s="146"/>
      <c r="J2075" s="146"/>
      <c r="K2075" s="146"/>
      <c r="L2075" s="146"/>
    </row>
    <row r="2076" spans="9:12" x14ac:dyDescent="0.25">
      <c r="I2076" s="146"/>
      <c r="J2076" s="146"/>
      <c r="K2076" s="146"/>
      <c r="L2076" s="146"/>
    </row>
    <row r="2077" spans="9:12" x14ac:dyDescent="0.25">
      <c r="I2077" s="146"/>
      <c r="J2077" s="146"/>
      <c r="K2077" s="146"/>
      <c r="L2077" s="146"/>
    </row>
    <row r="2078" spans="9:12" x14ac:dyDescent="0.25">
      <c r="I2078" s="146"/>
      <c r="J2078" s="146"/>
      <c r="K2078" s="146"/>
      <c r="L2078" s="146"/>
    </row>
    <row r="2079" spans="9:12" x14ac:dyDescent="0.25">
      <c r="I2079" s="146"/>
      <c r="J2079" s="146"/>
      <c r="K2079" s="146"/>
      <c r="L2079" s="146"/>
    </row>
    <row r="2080" spans="9:12" x14ac:dyDescent="0.25">
      <c r="I2080" s="146"/>
      <c r="J2080" s="146"/>
      <c r="K2080" s="146"/>
      <c r="L2080" s="146"/>
    </row>
    <row r="2081" spans="9:12" x14ac:dyDescent="0.25">
      <c r="I2081" s="146"/>
      <c r="J2081" s="146"/>
      <c r="K2081" s="146"/>
      <c r="L2081" s="146"/>
    </row>
    <row r="2082" spans="9:12" x14ac:dyDescent="0.25">
      <c r="I2082" s="146"/>
      <c r="J2082" s="146"/>
      <c r="K2082" s="146"/>
      <c r="L2082" s="146"/>
    </row>
    <row r="2083" spans="9:12" x14ac:dyDescent="0.25">
      <c r="I2083" s="146"/>
      <c r="J2083" s="146"/>
      <c r="K2083" s="146"/>
      <c r="L2083" s="146"/>
    </row>
    <row r="2084" spans="9:12" x14ac:dyDescent="0.25">
      <c r="I2084" s="146"/>
      <c r="J2084" s="146"/>
      <c r="K2084" s="146"/>
      <c r="L2084" s="146"/>
    </row>
    <row r="2085" spans="9:12" x14ac:dyDescent="0.25">
      <c r="I2085" s="146"/>
      <c r="J2085" s="146"/>
      <c r="K2085" s="146"/>
      <c r="L2085" s="146"/>
    </row>
    <row r="2086" spans="9:12" x14ac:dyDescent="0.25">
      <c r="I2086" s="146"/>
      <c r="J2086" s="146"/>
      <c r="K2086" s="146"/>
      <c r="L2086" s="146"/>
    </row>
    <row r="2087" spans="9:12" x14ac:dyDescent="0.25">
      <c r="I2087" s="146"/>
      <c r="J2087" s="146"/>
      <c r="K2087" s="146"/>
      <c r="L2087" s="146"/>
    </row>
    <row r="2088" spans="9:12" x14ac:dyDescent="0.25">
      <c r="I2088" s="146"/>
      <c r="J2088" s="146"/>
      <c r="K2088" s="146"/>
      <c r="L2088" s="146"/>
    </row>
    <row r="2089" spans="9:12" x14ac:dyDescent="0.25">
      <c r="I2089" s="146"/>
      <c r="J2089" s="146"/>
      <c r="K2089" s="146"/>
      <c r="L2089" s="146"/>
    </row>
    <row r="2090" spans="9:12" x14ac:dyDescent="0.25">
      <c r="I2090" s="146"/>
      <c r="J2090" s="146"/>
      <c r="K2090" s="146"/>
      <c r="L2090" s="146"/>
    </row>
    <row r="2091" spans="9:12" x14ac:dyDescent="0.25">
      <c r="I2091" s="146"/>
      <c r="J2091" s="146"/>
      <c r="K2091" s="146"/>
      <c r="L2091" s="146"/>
    </row>
    <row r="2092" spans="9:12" x14ac:dyDescent="0.25">
      <c r="I2092" s="146"/>
      <c r="J2092" s="146"/>
      <c r="K2092" s="146"/>
      <c r="L2092" s="146"/>
    </row>
    <row r="2093" spans="9:12" x14ac:dyDescent="0.25">
      <c r="I2093" s="146"/>
      <c r="J2093" s="146"/>
      <c r="K2093" s="146"/>
      <c r="L2093" s="146"/>
    </row>
    <row r="2094" spans="9:12" x14ac:dyDescent="0.25">
      <c r="I2094" s="146"/>
      <c r="J2094" s="146"/>
      <c r="K2094" s="146"/>
      <c r="L2094" s="146"/>
    </row>
    <row r="2095" spans="9:12" x14ac:dyDescent="0.25">
      <c r="I2095" s="146"/>
      <c r="J2095" s="146"/>
      <c r="K2095" s="146"/>
      <c r="L2095" s="146"/>
    </row>
    <row r="2096" spans="9:12" x14ac:dyDescent="0.25">
      <c r="I2096" s="146"/>
      <c r="J2096" s="146"/>
      <c r="K2096" s="146"/>
      <c r="L2096" s="146"/>
    </row>
    <row r="2097" spans="9:12" x14ac:dyDescent="0.25">
      <c r="I2097" s="146"/>
      <c r="J2097" s="146"/>
      <c r="K2097" s="146"/>
      <c r="L2097" s="146"/>
    </row>
    <row r="2098" spans="9:12" x14ac:dyDescent="0.25">
      <c r="I2098" s="146"/>
      <c r="J2098" s="146"/>
      <c r="K2098" s="146"/>
      <c r="L2098" s="146"/>
    </row>
    <row r="2099" spans="9:12" x14ac:dyDescent="0.25">
      <c r="I2099" s="146"/>
      <c r="J2099" s="146"/>
      <c r="K2099" s="146"/>
      <c r="L2099" s="146"/>
    </row>
    <row r="2100" spans="9:12" x14ac:dyDescent="0.25">
      <c r="I2100" s="146"/>
      <c r="J2100" s="146"/>
      <c r="K2100" s="146"/>
      <c r="L2100" s="146"/>
    </row>
    <row r="2101" spans="9:12" x14ac:dyDescent="0.25">
      <c r="I2101" s="146"/>
      <c r="J2101" s="146"/>
      <c r="K2101" s="146"/>
      <c r="L2101" s="146"/>
    </row>
    <row r="2102" spans="9:12" x14ac:dyDescent="0.25">
      <c r="I2102" s="146"/>
      <c r="J2102" s="146"/>
      <c r="K2102" s="146"/>
      <c r="L2102" s="146"/>
    </row>
    <row r="2103" spans="9:12" x14ac:dyDescent="0.25">
      <c r="I2103" s="146"/>
      <c r="J2103" s="146"/>
      <c r="K2103" s="146"/>
      <c r="L2103" s="146"/>
    </row>
    <row r="2104" spans="9:12" x14ac:dyDescent="0.25">
      <c r="I2104" s="146"/>
      <c r="J2104" s="146"/>
      <c r="K2104" s="146"/>
      <c r="L2104" s="146"/>
    </row>
    <row r="2105" spans="9:12" x14ac:dyDescent="0.25">
      <c r="I2105" s="146"/>
      <c r="J2105" s="146"/>
      <c r="K2105" s="146"/>
      <c r="L2105" s="146"/>
    </row>
    <row r="2106" spans="9:12" x14ac:dyDescent="0.25">
      <c r="I2106" s="146"/>
      <c r="J2106" s="146"/>
      <c r="K2106" s="146"/>
      <c r="L2106" s="146"/>
    </row>
    <row r="2107" spans="9:12" x14ac:dyDescent="0.25">
      <c r="I2107" s="146"/>
      <c r="J2107" s="146"/>
      <c r="K2107" s="146"/>
      <c r="L2107" s="146"/>
    </row>
    <row r="2108" spans="9:12" x14ac:dyDescent="0.25">
      <c r="I2108" s="146"/>
      <c r="J2108" s="146"/>
      <c r="K2108" s="146"/>
      <c r="L2108" s="146"/>
    </row>
    <row r="2109" spans="9:12" x14ac:dyDescent="0.25">
      <c r="I2109" s="146"/>
      <c r="J2109" s="146"/>
      <c r="K2109" s="146"/>
      <c r="L2109" s="146"/>
    </row>
    <row r="2110" spans="9:12" x14ac:dyDescent="0.25">
      <c r="I2110" s="146"/>
      <c r="J2110" s="146"/>
      <c r="K2110" s="146"/>
      <c r="L2110" s="146"/>
    </row>
    <row r="2111" spans="9:12" x14ac:dyDescent="0.25">
      <c r="I2111" s="146"/>
      <c r="J2111" s="146"/>
      <c r="K2111" s="146"/>
      <c r="L2111" s="146"/>
    </row>
    <row r="2112" spans="9:12" x14ac:dyDescent="0.25">
      <c r="I2112" s="146"/>
      <c r="J2112" s="146"/>
      <c r="K2112" s="146"/>
      <c r="L2112" s="146"/>
    </row>
    <row r="2113" spans="9:12" x14ac:dyDescent="0.25">
      <c r="I2113" s="146"/>
      <c r="J2113" s="146"/>
      <c r="K2113" s="146"/>
      <c r="L2113" s="146"/>
    </row>
    <row r="2114" spans="9:12" x14ac:dyDescent="0.25">
      <c r="I2114" s="146"/>
      <c r="J2114" s="146"/>
      <c r="K2114" s="146"/>
      <c r="L2114" s="146"/>
    </row>
    <row r="2115" spans="9:12" x14ac:dyDescent="0.25">
      <c r="I2115" s="146"/>
      <c r="J2115" s="146"/>
      <c r="K2115" s="146"/>
      <c r="L2115" s="146"/>
    </row>
    <row r="2116" spans="9:12" x14ac:dyDescent="0.25">
      <c r="I2116" s="146"/>
      <c r="J2116" s="146"/>
      <c r="K2116" s="146"/>
      <c r="L2116" s="146"/>
    </row>
    <row r="2117" spans="9:12" x14ac:dyDescent="0.25">
      <c r="I2117" s="146"/>
      <c r="J2117" s="146"/>
      <c r="K2117" s="146"/>
      <c r="L2117" s="146"/>
    </row>
    <row r="2118" spans="9:12" x14ac:dyDescent="0.25">
      <c r="I2118" s="146"/>
      <c r="J2118" s="146"/>
      <c r="K2118" s="146"/>
      <c r="L2118" s="146"/>
    </row>
    <row r="2119" spans="9:12" x14ac:dyDescent="0.25">
      <c r="I2119" s="146"/>
      <c r="J2119" s="146"/>
      <c r="K2119" s="146"/>
      <c r="L2119" s="146"/>
    </row>
    <row r="2120" spans="9:12" x14ac:dyDescent="0.25">
      <c r="I2120" s="146"/>
      <c r="J2120" s="146"/>
      <c r="K2120" s="146"/>
      <c r="L2120" s="146"/>
    </row>
    <row r="2121" spans="9:12" x14ac:dyDescent="0.25">
      <c r="I2121" s="146"/>
      <c r="J2121" s="146"/>
      <c r="K2121" s="146"/>
      <c r="L2121" s="146"/>
    </row>
    <row r="2122" spans="9:12" x14ac:dyDescent="0.25">
      <c r="I2122" s="146"/>
      <c r="J2122" s="146"/>
      <c r="K2122" s="146"/>
      <c r="L2122" s="146"/>
    </row>
    <row r="2123" spans="9:12" x14ac:dyDescent="0.25">
      <c r="I2123" s="146"/>
      <c r="J2123" s="146"/>
      <c r="K2123" s="146"/>
      <c r="L2123" s="146"/>
    </row>
    <row r="2124" spans="9:12" x14ac:dyDescent="0.25">
      <c r="I2124" s="146"/>
      <c r="J2124" s="146"/>
      <c r="K2124" s="146"/>
      <c r="L2124" s="146"/>
    </row>
    <row r="2125" spans="9:12" x14ac:dyDescent="0.25">
      <c r="I2125" s="146"/>
      <c r="J2125" s="146"/>
      <c r="K2125" s="146"/>
      <c r="L2125" s="146"/>
    </row>
    <row r="2126" spans="9:12" x14ac:dyDescent="0.25">
      <c r="I2126" s="146"/>
      <c r="J2126" s="146"/>
      <c r="K2126" s="146"/>
      <c r="L2126" s="146"/>
    </row>
    <row r="2127" spans="9:12" x14ac:dyDescent="0.25">
      <c r="I2127" s="146"/>
      <c r="J2127" s="146"/>
      <c r="K2127" s="146"/>
      <c r="L2127" s="146"/>
    </row>
    <row r="2128" spans="9:12" x14ac:dyDescent="0.25">
      <c r="I2128" s="146"/>
      <c r="J2128" s="146"/>
      <c r="K2128" s="146"/>
      <c r="L2128" s="146"/>
    </row>
    <row r="2129" spans="9:12" x14ac:dyDescent="0.25">
      <c r="I2129" s="146"/>
      <c r="J2129" s="146"/>
      <c r="K2129" s="146"/>
      <c r="L2129" s="146"/>
    </row>
    <row r="2130" spans="9:12" x14ac:dyDescent="0.25">
      <c r="I2130" s="146"/>
      <c r="J2130" s="146"/>
      <c r="K2130" s="146"/>
      <c r="L2130" s="146"/>
    </row>
    <row r="2131" spans="9:12" x14ac:dyDescent="0.25">
      <c r="I2131" s="146"/>
      <c r="J2131" s="146"/>
      <c r="K2131" s="146"/>
      <c r="L2131" s="146"/>
    </row>
    <row r="2132" spans="9:12" x14ac:dyDescent="0.25">
      <c r="I2132" s="146"/>
      <c r="J2132" s="146"/>
      <c r="K2132" s="146"/>
      <c r="L2132" s="146"/>
    </row>
    <row r="2133" spans="9:12" x14ac:dyDescent="0.25">
      <c r="I2133" s="146"/>
      <c r="J2133" s="146"/>
      <c r="K2133" s="146"/>
      <c r="L2133" s="146"/>
    </row>
    <row r="2134" spans="9:12" x14ac:dyDescent="0.25">
      <c r="I2134" s="146"/>
      <c r="J2134" s="146"/>
      <c r="K2134" s="146"/>
      <c r="L2134" s="146"/>
    </row>
    <row r="2135" spans="9:12" x14ac:dyDescent="0.25">
      <c r="I2135" s="146"/>
      <c r="J2135" s="146"/>
      <c r="K2135" s="146"/>
      <c r="L2135" s="146"/>
    </row>
    <row r="2136" spans="9:12" x14ac:dyDescent="0.25">
      <c r="I2136" s="146"/>
      <c r="J2136" s="146"/>
      <c r="K2136" s="146"/>
      <c r="L2136" s="146"/>
    </row>
    <row r="2137" spans="9:12" x14ac:dyDescent="0.25">
      <c r="I2137" s="146"/>
      <c r="J2137" s="146"/>
      <c r="K2137" s="146"/>
      <c r="L2137" s="146"/>
    </row>
    <row r="2138" spans="9:12" x14ac:dyDescent="0.25">
      <c r="I2138" s="146"/>
      <c r="J2138" s="146"/>
      <c r="K2138" s="146"/>
      <c r="L2138" s="146"/>
    </row>
    <row r="2139" spans="9:12" x14ac:dyDescent="0.25">
      <c r="I2139" s="146"/>
      <c r="J2139" s="146"/>
      <c r="K2139" s="146"/>
      <c r="L2139" s="146"/>
    </row>
    <row r="2140" spans="9:12" x14ac:dyDescent="0.25">
      <c r="I2140" s="146"/>
      <c r="J2140" s="146"/>
      <c r="K2140" s="146"/>
      <c r="L2140" s="146"/>
    </row>
    <row r="2141" spans="9:12" x14ac:dyDescent="0.25">
      <c r="I2141" s="146"/>
      <c r="J2141" s="146"/>
      <c r="K2141" s="146"/>
      <c r="L2141" s="146"/>
    </row>
    <row r="2142" spans="9:12" x14ac:dyDescent="0.25">
      <c r="I2142" s="146"/>
      <c r="J2142" s="146"/>
      <c r="K2142" s="146"/>
      <c r="L2142" s="146"/>
    </row>
    <row r="2143" spans="9:12" x14ac:dyDescent="0.25">
      <c r="I2143" s="146"/>
      <c r="J2143" s="146"/>
      <c r="K2143" s="146"/>
      <c r="L2143" s="146"/>
    </row>
    <row r="2144" spans="9:12" x14ac:dyDescent="0.25">
      <c r="I2144" s="146"/>
      <c r="J2144" s="146"/>
      <c r="K2144" s="146"/>
      <c r="L2144" s="146"/>
    </row>
    <row r="2145" spans="9:12" x14ac:dyDescent="0.25">
      <c r="I2145" s="146"/>
      <c r="J2145" s="146"/>
      <c r="K2145" s="146"/>
      <c r="L2145" s="146"/>
    </row>
    <row r="2146" spans="9:12" x14ac:dyDescent="0.25">
      <c r="I2146" s="146"/>
      <c r="J2146" s="146"/>
      <c r="K2146" s="146"/>
      <c r="L2146" s="146"/>
    </row>
    <row r="2147" spans="9:12" x14ac:dyDescent="0.25">
      <c r="I2147" s="146"/>
      <c r="J2147" s="146"/>
      <c r="K2147" s="146"/>
      <c r="L2147" s="146"/>
    </row>
    <row r="2148" spans="9:12" x14ac:dyDescent="0.25">
      <c r="I2148" s="146"/>
      <c r="J2148" s="146"/>
      <c r="K2148" s="146"/>
      <c r="L2148" s="146"/>
    </row>
    <row r="2149" spans="9:12" x14ac:dyDescent="0.25">
      <c r="I2149" s="146"/>
      <c r="J2149" s="146"/>
      <c r="K2149" s="146"/>
      <c r="L2149" s="146"/>
    </row>
    <row r="2150" spans="9:12" x14ac:dyDescent="0.25">
      <c r="I2150" s="146"/>
      <c r="J2150" s="146"/>
      <c r="K2150" s="146"/>
      <c r="L2150" s="146"/>
    </row>
    <row r="2151" spans="9:12" x14ac:dyDescent="0.25">
      <c r="I2151" s="146"/>
      <c r="J2151" s="146"/>
      <c r="K2151" s="146"/>
      <c r="L2151" s="146"/>
    </row>
    <row r="2152" spans="9:12" x14ac:dyDescent="0.25">
      <c r="I2152" s="146"/>
      <c r="J2152" s="146"/>
      <c r="K2152" s="146"/>
      <c r="L2152" s="146"/>
    </row>
    <row r="2153" spans="9:12" x14ac:dyDescent="0.25">
      <c r="I2153" s="146"/>
      <c r="J2153" s="146"/>
      <c r="K2153" s="146"/>
      <c r="L2153" s="146"/>
    </row>
    <row r="2154" spans="9:12" x14ac:dyDescent="0.25">
      <c r="I2154" s="146"/>
      <c r="J2154" s="146"/>
      <c r="K2154" s="146"/>
      <c r="L2154" s="146"/>
    </row>
    <row r="2155" spans="9:12" x14ac:dyDescent="0.25">
      <c r="I2155" s="146"/>
      <c r="J2155" s="146"/>
      <c r="K2155" s="146"/>
      <c r="L2155" s="146"/>
    </row>
    <row r="2156" spans="9:12" x14ac:dyDescent="0.25">
      <c r="I2156" s="146"/>
      <c r="J2156" s="146"/>
      <c r="K2156" s="146"/>
      <c r="L2156" s="146"/>
    </row>
    <row r="2157" spans="9:12" x14ac:dyDescent="0.25">
      <c r="I2157" s="146"/>
      <c r="J2157" s="146"/>
      <c r="K2157" s="146"/>
      <c r="L2157" s="146"/>
    </row>
    <row r="2158" spans="9:12" x14ac:dyDescent="0.25">
      <c r="I2158" s="146"/>
      <c r="J2158" s="146"/>
      <c r="K2158" s="146"/>
      <c r="L2158" s="146"/>
    </row>
    <row r="2159" spans="9:12" x14ac:dyDescent="0.25">
      <c r="I2159" s="146"/>
      <c r="J2159" s="146"/>
      <c r="K2159" s="146"/>
      <c r="L2159" s="146"/>
    </row>
    <row r="2160" spans="9:12" x14ac:dyDescent="0.25">
      <c r="I2160" s="146"/>
      <c r="J2160" s="146"/>
      <c r="K2160" s="146"/>
      <c r="L2160" s="146"/>
    </row>
    <row r="2161" spans="9:12" x14ac:dyDescent="0.25">
      <c r="I2161" s="146"/>
      <c r="J2161" s="146"/>
      <c r="K2161" s="146"/>
      <c r="L2161" s="146"/>
    </row>
    <row r="2162" spans="9:12" x14ac:dyDescent="0.25">
      <c r="I2162" s="146"/>
      <c r="J2162" s="146"/>
      <c r="K2162" s="146"/>
      <c r="L2162" s="146"/>
    </row>
    <row r="2163" spans="9:12" x14ac:dyDescent="0.25">
      <c r="I2163" s="146"/>
      <c r="J2163" s="146"/>
      <c r="K2163" s="146"/>
      <c r="L2163" s="146"/>
    </row>
    <row r="2164" spans="9:12" x14ac:dyDescent="0.25">
      <c r="I2164" s="146"/>
      <c r="J2164" s="146"/>
      <c r="K2164" s="146"/>
      <c r="L2164" s="146"/>
    </row>
    <row r="2165" spans="9:12" x14ac:dyDescent="0.25">
      <c r="I2165" s="146"/>
      <c r="J2165" s="146"/>
      <c r="K2165" s="146"/>
      <c r="L2165" s="146"/>
    </row>
    <row r="2166" spans="9:12" x14ac:dyDescent="0.25">
      <c r="I2166" s="146"/>
      <c r="J2166" s="146"/>
      <c r="K2166" s="146"/>
      <c r="L2166" s="146"/>
    </row>
    <row r="2167" spans="9:12" x14ac:dyDescent="0.25">
      <c r="I2167" s="146"/>
      <c r="J2167" s="146"/>
      <c r="K2167" s="146"/>
      <c r="L2167" s="146"/>
    </row>
    <row r="2168" spans="9:12" x14ac:dyDescent="0.25">
      <c r="I2168" s="146"/>
      <c r="J2168" s="146"/>
      <c r="K2168" s="146"/>
      <c r="L2168" s="146"/>
    </row>
    <row r="2169" spans="9:12" x14ac:dyDescent="0.25">
      <c r="I2169" s="146"/>
      <c r="J2169" s="146"/>
      <c r="K2169" s="146"/>
      <c r="L2169" s="146"/>
    </row>
    <row r="2170" spans="9:12" x14ac:dyDescent="0.25">
      <c r="I2170" s="146"/>
      <c r="J2170" s="146"/>
      <c r="K2170" s="146"/>
      <c r="L2170" s="146"/>
    </row>
    <row r="2171" spans="9:12" x14ac:dyDescent="0.25">
      <c r="I2171" s="146"/>
      <c r="J2171" s="146"/>
      <c r="K2171" s="146"/>
      <c r="L2171" s="146"/>
    </row>
    <row r="2172" spans="9:12" x14ac:dyDescent="0.25">
      <c r="I2172" s="146"/>
      <c r="J2172" s="146"/>
      <c r="K2172" s="146"/>
      <c r="L2172" s="146"/>
    </row>
    <row r="2173" spans="9:12" x14ac:dyDescent="0.25">
      <c r="I2173" s="146"/>
      <c r="J2173" s="146"/>
      <c r="K2173" s="146"/>
      <c r="L2173" s="146"/>
    </row>
    <row r="2174" spans="9:12" x14ac:dyDescent="0.25">
      <c r="I2174" s="146"/>
      <c r="J2174" s="146"/>
      <c r="K2174" s="146"/>
      <c r="L2174" s="146"/>
    </row>
    <row r="2175" spans="9:12" x14ac:dyDescent="0.25">
      <c r="I2175" s="146"/>
      <c r="J2175" s="146"/>
      <c r="K2175" s="146"/>
      <c r="L2175" s="146"/>
    </row>
    <row r="2176" spans="9:12" x14ac:dyDescent="0.25">
      <c r="I2176" s="146"/>
      <c r="J2176" s="146"/>
      <c r="K2176" s="146"/>
      <c r="L2176" s="146"/>
    </row>
    <row r="2177" spans="9:12" x14ac:dyDescent="0.25">
      <c r="I2177" s="146"/>
      <c r="J2177" s="146"/>
      <c r="K2177" s="146"/>
      <c r="L2177" s="146"/>
    </row>
    <row r="2178" spans="9:12" x14ac:dyDescent="0.25">
      <c r="I2178" s="146"/>
      <c r="J2178" s="146"/>
      <c r="K2178" s="146"/>
      <c r="L2178" s="146"/>
    </row>
    <row r="2179" spans="9:12" x14ac:dyDescent="0.25">
      <c r="I2179" s="146"/>
      <c r="J2179" s="146"/>
      <c r="K2179" s="146"/>
      <c r="L2179" s="146"/>
    </row>
    <row r="2180" spans="9:12" x14ac:dyDescent="0.25">
      <c r="I2180" s="146"/>
      <c r="J2180" s="146"/>
      <c r="K2180" s="146"/>
      <c r="L2180" s="146"/>
    </row>
    <row r="2181" spans="9:12" x14ac:dyDescent="0.25">
      <c r="I2181" s="146"/>
      <c r="J2181" s="146"/>
      <c r="K2181" s="146"/>
      <c r="L2181" s="146"/>
    </row>
    <row r="2182" spans="9:12" x14ac:dyDescent="0.25">
      <c r="I2182" s="146"/>
      <c r="J2182" s="146"/>
      <c r="K2182" s="146"/>
      <c r="L2182" s="146"/>
    </row>
    <row r="2183" spans="9:12" x14ac:dyDescent="0.25">
      <c r="I2183" s="146"/>
      <c r="J2183" s="146"/>
      <c r="K2183" s="146"/>
      <c r="L2183" s="146"/>
    </row>
    <row r="2184" spans="9:12" x14ac:dyDescent="0.25">
      <c r="I2184" s="146"/>
      <c r="J2184" s="146"/>
      <c r="K2184" s="146"/>
      <c r="L2184" s="146"/>
    </row>
    <row r="2185" spans="9:12" x14ac:dyDescent="0.25">
      <c r="I2185" s="146"/>
      <c r="J2185" s="146"/>
      <c r="K2185" s="146"/>
      <c r="L2185" s="146"/>
    </row>
    <row r="2186" spans="9:12" x14ac:dyDescent="0.25">
      <c r="I2186" s="146"/>
      <c r="J2186" s="146"/>
      <c r="K2186" s="146"/>
      <c r="L2186" s="146"/>
    </row>
    <row r="2187" spans="9:12" x14ac:dyDescent="0.25">
      <c r="I2187" s="146"/>
      <c r="J2187" s="146"/>
      <c r="K2187" s="146"/>
      <c r="L2187" s="146"/>
    </row>
    <row r="2188" spans="9:12" x14ac:dyDescent="0.25">
      <c r="I2188" s="146"/>
      <c r="J2188" s="146"/>
      <c r="K2188" s="146"/>
      <c r="L2188" s="146"/>
    </row>
    <row r="2189" spans="9:12" x14ac:dyDescent="0.25">
      <c r="I2189" s="146"/>
      <c r="J2189" s="146"/>
      <c r="K2189" s="146"/>
      <c r="L2189" s="146"/>
    </row>
    <row r="2190" spans="9:12" x14ac:dyDescent="0.25">
      <c r="I2190" s="146"/>
      <c r="J2190" s="146"/>
      <c r="K2190" s="146"/>
      <c r="L2190" s="146"/>
    </row>
    <row r="2191" spans="9:12" x14ac:dyDescent="0.25">
      <c r="I2191" s="146"/>
      <c r="J2191" s="146"/>
      <c r="K2191" s="146"/>
      <c r="L2191" s="146"/>
    </row>
    <row r="2192" spans="9:12" x14ac:dyDescent="0.25">
      <c r="I2192" s="146"/>
      <c r="J2192" s="146"/>
      <c r="K2192" s="146"/>
      <c r="L2192" s="146"/>
    </row>
    <row r="2193" spans="9:12" x14ac:dyDescent="0.25">
      <c r="I2193" s="146"/>
      <c r="J2193" s="146"/>
      <c r="K2193" s="146"/>
      <c r="L2193" s="146"/>
    </row>
    <row r="2194" spans="9:12" x14ac:dyDescent="0.25">
      <c r="I2194" s="146"/>
      <c r="J2194" s="146"/>
      <c r="K2194" s="146"/>
      <c r="L2194" s="146"/>
    </row>
    <row r="2195" spans="9:12" x14ac:dyDescent="0.25">
      <c r="I2195" s="146"/>
      <c r="J2195" s="146"/>
      <c r="K2195" s="146"/>
      <c r="L2195" s="146"/>
    </row>
    <row r="2196" spans="9:12" x14ac:dyDescent="0.25">
      <c r="I2196" s="146"/>
      <c r="J2196" s="146"/>
      <c r="K2196" s="146"/>
      <c r="L2196" s="146"/>
    </row>
    <row r="2197" spans="9:12" x14ac:dyDescent="0.25">
      <c r="I2197" s="146"/>
      <c r="J2197" s="146"/>
      <c r="K2197" s="146"/>
      <c r="L2197" s="146"/>
    </row>
    <row r="2198" spans="9:12" x14ac:dyDescent="0.25">
      <c r="I2198" s="146"/>
      <c r="J2198" s="146"/>
      <c r="K2198" s="146"/>
      <c r="L2198" s="146"/>
    </row>
    <row r="2199" spans="9:12" x14ac:dyDescent="0.25">
      <c r="I2199" s="146"/>
      <c r="J2199" s="146"/>
      <c r="K2199" s="146"/>
      <c r="L2199" s="146"/>
    </row>
    <row r="2200" spans="9:12" x14ac:dyDescent="0.25">
      <c r="I2200" s="146"/>
      <c r="J2200" s="146"/>
      <c r="K2200" s="146"/>
      <c r="L2200" s="146"/>
    </row>
    <row r="2201" spans="9:12" x14ac:dyDescent="0.25">
      <c r="I2201" s="146"/>
      <c r="J2201" s="146"/>
      <c r="K2201" s="146"/>
      <c r="L2201" s="146"/>
    </row>
    <row r="2202" spans="9:12" x14ac:dyDescent="0.25">
      <c r="I2202" s="146"/>
      <c r="J2202" s="146"/>
      <c r="K2202" s="146"/>
      <c r="L2202" s="146"/>
    </row>
    <row r="2203" spans="9:12" x14ac:dyDescent="0.25">
      <c r="I2203" s="146"/>
      <c r="J2203" s="146"/>
      <c r="K2203" s="146"/>
      <c r="L2203" s="146"/>
    </row>
    <row r="2204" spans="9:12" x14ac:dyDescent="0.25">
      <c r="I2204" s="146"/>
      <c r="J2204" s="146"/>
      <c r="K2204" s="146"/>
      <c r="L2204" s="146"/>
    </row>
    <row r="2205" spans="9:12" x14ac:dyDescent="0.25">
      <c r="I2205" s="146"/>
      <c r="J2205" s="146"/>
      <c r="K2205" s="146"/>
      <c r="L2205" s="146"/>
    </row>
    <row r="2206" spans="9:12" x14ac:dyDescent="0.25">
      <c r="I2206" s="146"/>
      <c r="J2206" s="146"/>
      <c r="K2206" s="146"/>
      <c r="L2206" s="146"/>
    </row>
    <row r="2207" spans="9:12" x14ac:dyDescent="0.25">
      <c r="I2207" s="146"/>
      <c r="J2207" s="146"/>
      <c r="K2207" s="146"/>
      <c r="L2207" s="146"/>
    </row>
    <row r="2208" spans="9:12" x14ac:dyDescent="0.25">
      <c r="I2208" s="146"/>
      <c r="J2208" s="146"/>
      <c r="K2208" s="146"/>
      <c r="L2208" s="146"/>
    </row>
    <row r="2209" spans="9:12" x14ac:dyDescent="0.25">
      <c r="I2209" s="146"/>
      <c r="J2209" s="146"/>
      <c r="K2209" s="146"/>
      <c r="L2209" s="146"/>
    </row>
    <row r="2210" spans="9:12" x14ac:dyDescent="0.25">
      <c r="I2210" s="146"/>
      <c r="J2210" s="146"/>
      <c r="K2210" s="146"/>
      <c r="L2210" s="146"/>
    </row>
    <row r="2211" spans="9:12" x14ac:dyDescent="0.25">
      <c r="I2211" s="146"/>
      <c r="J2211" s="146"/>
      <c r="K2211" s="146"/>
      <c r="L2211" s="146"/>
    </row>
    <row r="2212" spans="9:12" x14ac:dyDescent="0.25">
      <c r="I2212" s="146"/>
      <c r="J2212" s="146"/>
      <c r="K2212" s="146"/>
      <c r="L2212" s="146"/>
    </row>
    <row r="2213" spans="9:12" x14ac:dyDescent="0.25">
      <c r="I2213" s="146"/>
      <c r="J2213" s="146"/>
      <c r="K2213" s="146"/>
      <c r="L2213" s="146"/>
    </row>
    <row r="2214" spans="9:12" x14ac:dyDescent="0.25">
      <c r="I2214" s="146"/>
      <c r="J2214" s="146"/>
      <c r="K2214" s="146"/>
      <c r="L2214" s="146"/>
    </row>
    <row r="2215" spans="9:12" x14ac:dyDescent="0.25">
      <c r="I2215" s="146"/>
      <c r="J2215" s="146"/>
      <c r="K2215" s="146"/>
      <c r="L2215" s="146"/>
    </row>
    <row r="2216" spans="9:12" x14ac:dyDescent="0.25">
      <c r="I2216" s="146"/>
      <c r="J2216" s="146"/>
      <c r="K2216" s="146"/>
      <c r="L2216" s="146"/>
    </row>
    <row r="2217" spans="9:12" x14ac:dyDescent="0.25">
      <c r="I2217" s="146"/>
      <c r="J2217" s="146"/>
      <c r="K2217" s="146"/>
      <c r="L2217" s="146"/>
    </row>
    <row r="2218" spans="9:12" x14ac:dyDescent="0.25">
      <c r="I2218" s="146"/>
      <c r="J2218" s="146"/>
      <c r="K2218" s="146"/>
      <c r="L2218" s="146"/>
    </row>
    <row r="2219" spans="9:12" x14ac:dyDescent="0.25">
      <c r="I2219" s="146"/>
      <c r="J2219" s="146"/>
      <c r="K2219" s="146"/>
      <c r="L2219" s="146"/>
    </row>
    <row r="2220" spans="9:12" x14ac:dyDescent="0.25">
      <c r="I2220" s="146"/>
      <c r="J2220" s="146"/>
      <c r="K2220" s="146"/>
      <c r="L2220" s="146"/>
    </row>
    <row r="2221" spans="9:12" x14ac:dyDescent="0.25">
      <c r="I2221" s="146"/>
      <c r="J2221" s="146"/>
      <c r="K2221" s="146"/>
      <c r="L2221" s="146"/>
    </row>
    <row r="2222" spans="9:12" x14ac:dyDescent="0.25">
      <c r="I2222" s="146"/>
      <c r="J2222" s="146"/>
      <c r="K2222" s="146"/>
      <c r="L2222" s="146"/>
    </row>
    <row r="2223" spans="9:12" x14ac:dyDescent="0.25">
      <c r="I2223" s="146"/>
      <c r="J2223" s="146"/>
      <c r="K2223" s="146"/>
      <c r="L2223" s="146"/>
    </row>
    <row r="2224" spans="9:12" x14ac:dyDescent="0.25">
      <c r="I2224" s="146"/>
      <c r="J2224" s="146"/>
      <c r="K2224" s="146"/>
      <c r="L2224" s="146"/>
    </row>
    <row r="2225" spans="9:12" x14ac:dyDescent="0.25">
      <c r="I2225" s="146"/>
      <c r="J2225" s="146"/>
      <c r="K2225" s="146"/>
      <c r="L2225" s="146"/>
    </row>
    <row r="2226" spans="9:12" x14ac:dyDescent="0.25">
      <c r="I2226" s="146"/>
      <c r="J2226" s="146"/>
      <c r="K2226" s="146"/>
      <c r="L2226" s="146"/>
    </row>
    <row r="2227" spans="9:12" x14ac:dyDescent="0.25">
      <c r="I2227" s="146"/>
      <c r="J2227" s="146"/>
      <c r="K2227" s="146"/>
      <c r="L2227" s="146"/>
    </row>
    <row r="2228" spans="9:12" x14ac:dyDescent="0.25">
      <c r="I2228" s="146"/>
      <c r="J2228" s="146"/>
      <c r="K2228" s="146"/>
      <c r="L2228" s="146"/>
    </row>
    <row r="2229" spans="9:12" x14ac:dyDescent="0.25">
      <c r="I2229" s="146"/>
      <c r="J2229" s="146"/>
      <c r="K2229" s="146"/>
      <c r="L2229" s="146"/>
    </row>
    <row r="2230" spans="9:12" x14ac:dyDescent="0.25">
      <c r="I2230" s="146"/>
      <c r="J2230" s="146"/>
      <c r="K2230" s="146"/>
      <c r="L2230" s="146"/>
    </row>
    <row r="2231" spans="9:12" x14ac:dyDescent="0.25">
      <c r="I2231" s="146"/>
      <c r="J2231" s="146"/>
      <c r="K2231" s="146"/>
      <c r="L2231" s="146"/>
    </row>
    <row r="2232" spans="9:12" x14ac:dyDescent="0.25">
      <c r="I2232" s="146"/>
      <c r="J2232" s="146"/>
      <c r="K2232" s="146"/>
      <c r="L2232" s="146"/>
    </row>
    <row r="2233" spans="9:12" x14ac:dyDescent="0.25">
      <c r="I2233" s="146"/>
      <c r="J2233" s="146"/>
      <c r="K2233" s="146"/>
      <c r="L2233" s="146"/>
    </row>
    <row r="2234" spans="9:12" x14ac:dyDescent="0.25">
      <c r="I2234" s="146"/>
      <c r="J2234" s="146"/>
      <c r="K2234" s="146"/>
      <c r="L2234" s="146"/>
    </row>
    <row r="2235" spans="9:12" x14ac:dyDescent="0.25">
      <c r="I2235" s="146"/>
      <c r="J2235" s="146"/>
      <c r="K2235" s="146"/>
      <c r="L2235" s="146"/>
    </row>
    <row r="2236" spans="9:12" x14ac:dyDescent="0.25">
      <c r="I2236" s="146"/>
      <c r="J2236" s="146"/>
      <c r="K2236" s="146"/>
      <c r="L2236" s="146"/>
    </row>
    <row r="2237" spans="9:12" x14ac:dyDescent="0.25">
      <c r="I2237" s="146"/>
      <c r="J2237" s="146"/>
      <c r="K2237" s="146"/>
      <c r="L2237" s="146"/>
    </row>
    <row r="2238" spans="9:12" x14ac:dyDescent="0.25">
      <c r="I2238" s="146"/>
      <c r="J2238" s="146"/>
      <c r="K2238" s="146"/>
      <c r="L2238" s="146"/>
    </row>
    <row r="2239" spans="9:12" x14ac:dyDescent="0.25">
      <c r="I2239" s="146"/>
      <c r="J2239" s="146"/>
      <c r="K2239" s="146"/>
      <c r="L2239" s="146"/>
    </row>
    <row r="2240" spans="9:12" x14ac:dyDescent="0.25">
      <c r="I2240" s="146"/>
      <c r="J2240" s="146"/>
      <c r="K2240" s="146"/>
      <c r="L2240" s="146"/>
    </row>
    <row r="2241" spans="9:12" x14ac:dyDescent="0.25">
      <c r="I2241" s="146"/>
      <c r="J2241" s="146"/>
      <c r="K2241" s="146"/>
      <c r="L2241" s="146"/>
    </row>
    <row r="2242" spans="9:12" x14ac:dyDescent="0.25">
      <c r="I2242" s="146"/>
      <c r="J2242" s="146"/>
      <c r="K2242" s="146"/>
      <c r="L2242" s="146"/>
    </row>
    <row r="2243" spans="9:12" x14ac:dyDescent="0.25">
      <c r="I2243" s="146"/>
      <c r="J2243" s="146"/>
      <c r="K2243" s="146"/>
      <c r="L2243" s="146"/>
    </row>
    <row r="2244" spans="9:12" x14ac:dyDescent="0.25">
      <c r="I2244" s="146"/>
      <c r="J2244" s="146"/>
      <c r="K2244" s="146"/>
      <c r="L2244" s="146"/>
    </row>
    <row r="2245" spans="9:12" x14ac:dyDescent="0.25">
      <c r="I2245" s="146"/>
      <c r="J2245" s="146"/>
      <c r="K2245" s="146"/>
      <c r="L2245" s="146"/>
    </row>
    <row r="2246" spans="9:12" x14ac:dyDescent="0.25">
      <c r="I2246" s="146"/>
      <c r="J2246" s="146"/>
      <c r="K2246" s="146"/>
      <c r="L2246" s="146"/>
    </row>
    <row r="2247" spans="9:12" x14ac:dyDescent="0.25">
      <c r="I2247" s="146"/>
      <c r="J2247" s="146"/>
      <c r="K2247" s="146"/>
      <c r="L2247" s="146"/>
    </row>
    <row r="2248" spans="9:12" x14ac:dyDescent="0.25">
      <c r="I2248" s="146"/>
      <c r="J2248" s="146"/>
      <c r="K2248" s="146"/>
      <c r="L2248" s="146"/>
    </row>
    <row r="2249" spans="9:12" x14ac:dyDescent="0.25">
      <c r="I2249" s="146"/>
      <c r="J2249" s="146"/>
      <c r="K2249" s="146"/>
      <c r="L2249" s="146"/>
    </row>
    <row r="2250" spans="9:12" x14ac:dyDescent="0.25">
      <c r="I2250" s="146"/>
      <c r="J2250" s="146"/>
      <c r="K2250" s="146"/>
      <c r="L2250" s="146"/>
    </row>
    <row r="2251" spans="9:12" x14ac:dyDescent="0.25">
      <c r="I2251" s="146"/>
      <c r="J2251" s="146"/>
      <c r="K2251" s="146"/>
      <c r="L2251" s="146"/>
    </row>
    <row r="2252" spans="9:12" x14ac:dyDescent="0.25">
      <c r="I2252" s="146"/>
      <c r="J2252" s="146"/>
      <c r="K2252" s="146"/>
      <c r="L2252" s="146"/>
    </row>
    <row r="2253" spans="9:12" x14ac:dyDescent="0.25">
      <c r="I2253" s="146"/>
      <c r="J2253" s="146"/>
      <c r="K2253" s="146"/>
      <c r="L2253" s="146"/>
    </row>
    <row r="2254" spans="9:12" x14ac:dyDescent="0.25">
      <c r="I2254" s="146"/>
      <c r="J2254" s="146"/>
      <c r="K2254" s="146"/>
      <c r="L2254" s="146"/>
    </row>
    <row r="2255" spans="9:12" x14ac:dyDescent="0.25">
      <c r="I2255" s="146"/>
      <c r="J2255" s="146"/>
      <c r="K2255" s="146"/>
      <c r="L2255" s="146"/>
    </row>
    <row r="2256" spans="9:12" x14ac:dyDescent="0.25">
      <c r="I2256" s="146"/>
      <c r="J2256" s="146"/>
      <c r="K2256" s="146"/>
      <c r="L2256" s="146"/>
    </row>
    <row r="2257" spans="9:12" x14ac:dyDescent="0.25">
      <c r="I2257" s="146"/>
      <c r="J2257" s="146"/>
      <c r="K2257" s="146"/>
      <c r="L2257" s="146"/>
    </row>
    <row r="2258" spans="9:12" x14ac:dyDescent="0.25">
      <c r="I2258" s="146"/>
      <c r="J2258" s="146"/>
      <c r="K2258" s="146"/>
      <c r="L2258" s="146"/>
    </row>
    <row r="2259" spans="9:12" x14ac:dyDescent="0.25">
      <c r="I2259" s="146"/>
      <c r="J2259" s="146"/>
      <c r="K2259" s="146"/>
      <c r="L2259" s="146"/>
    </row>
    <row r="2260" spans="9:12" x14ac:dyDescent="0.25">
      <c r="I2260" s="146"/>
      <c r="J2260" s="146"/>
      <c r="K2260" s="146"/>
      <c r="L2260" s="146"/>
    </row>
    <row r="2261" spans="9:12" x14ac:dyDescent="0.25">
      <c r="I2261" s="146"/>
      <c r="J2261" s="146"/>
      <c r="K2261" s="146"/>
      <c r="L2261" s="146"/>
    </row>
    <row r="2262" spans="9:12" x14ac:dyDescent="0.25">
      <c r="I2262" s="146"/>
      <c r="J2262" s="146"/>
      <c r="K2262" s="146"/>
      <c r="L2262" s="146"/>
    </row>
    <row r="2263" spans="9:12" x14ac:dyDescent="0.25">
      <c r="I2263" s="146"/>
      <c r="J2263" s="146"/>
      <c r="K2263" s="146"/>
      <c r="L2263" s="146"/>
    </row>
    <row r="2264" spans="9:12" x14ac:dyDescent="0.25">
      <c r="I2264" s="146"/>
      <c r="J2264" s="146"/>
      <c r="K2264" s="146"/>
      <c r="L2264" s="146"/>
    </row>
    <row r="2265" spans="9:12" x14ac:dyDescent="0.25">
      <c r="I2265" s="146"/>
      <c r="J2265" s="146"/>
      <c r="K2265" s="146"/>
      <c r="L2265" s="146"/>
    </row>
    <row r="2266" spans="9:12" x14ac:dyDescent="0.25">
      <c r="I2266" s="146"/>
      <c r="J2266" s="146"/>
      <c r="K2266" s="146"/>
      <c r="L2266" s="146"/>
    </row>
    <row r="2267" spans="9:12" x14ac:dyDescent="0.25">
      <c r="I2267" s="146"/>
      <c r="J2267" s="146"/>
      <c r="K2267" s="146"/>
      <c r="L2267" s="146"/>
    </row>
    <row r="2268" spans="9:12" x14ac:dyDescent="0.25">
      <c r="I2268" s="146"/>
      <c r="J2268" s="146"/>
      <c r="K2268" s="146"/>
      <c r="L2268" s="146"/>
    </row>
    <row r="2269" spans="9:12" x14ac:dyDescent="0.25">
      <c r="I2269" s="146"/>
      <c r="J2269" s="146"/>
      <c r="K2269" s="146"/>
      <c r="L2269" s="146"/>
    </row>
    <row r="2270" spans="9:12" x14ac:dyDescent="0.25">
      <c r="I2270" s="146"/>
      <c r="J2270" s="146"/>
      <c r="K2270" s="146"/>
      <c r="L2270" s="146"/>
    </row>
    <row r="2271" spans="9:12" x14ac:dyDescent="0.25">
      <c r="I2271" s="146"/>
      <c r="J2271" s="146"/>
      <c r="K2271" s="146"/>
      <c r="L2271" s="146"/>
    </row>
    <row r="2272" spans="9:12" x14ac:dyDescent="0.25">
      <c r="I2272" s="146"/>
      <c r="J2272" s="146"/>
      <c r="K2272" s="146"/>
      <c r="L2272" s="146"/>
    </row>
    <row r="2273" spans="9:12" x14ac:dyDescent="0.25">
      <c r="I2273" s="146"/>
      <c r="J2273" s="146"/>
      <c r="K2273" s="146"/>
      <c r="L2273" s="146"/>
    </row>
    <row r="2274" spans="9:12" x14ac:dyDescent="0.25">
      <c r="I2274" s="146"/>
      <c r="J2274" s="146"/>
      <c r="K2274" s="146"/>
      <c r="L2274" s="146"/>
    </row>
    <row r="2275" spans="9:12" x14ac:dyDescent="0.25">
      <c r="I2275" s="146"/>
      <c r="J2275" s="146"/>
      <c r="K2275" s="146"/>
      <c r="L2275" s="146"/>
    </row>
    <row r="2276" spans="9:12" x14ac:dyDescent="0.25">
      <c r="I2276" s="146"/>
      <c r="J2276" s="146"/>
      <c r="K2276" s="146"/>
      <c r="L2276" s="146"/>
    </row>
    <row r="2277" spans="9:12" x14ac:dyDescent="0.25">
      <c r="I2277" s="146"/>
      <c r="J2277" s="146"/>
      <c r="K2277" s="146"/>
      <c r="L2277" s="146"/>
    </row>
    <row r="2278" spans="9:12" x14ac:dyDescent="0.25">
      <c r="I2278" s="146"/>
      <c r="J2278" s="146"/>
      <c r="K2278" s="146"/>
      <c r="L2278" s="146"/>
    </row>
    <row r="2279" spans="9:12" x14ac:dyDescent="0.25">
      <c r="I2279" s="146"/>
      <c r="J2279" s="146"/>
      <c r="K2279" s="146"/>
      <c r="L2279" s="146"/>
    </row>
    <row r="2280" spans="9:12" x14ac:dyDescent="0.25">
      <c r="I2280" s="146"/>
      <c r="J2280" s="146"/>
      <c r="K2280" s="146"/>
      <c r="L2280" s="146"/>
    </row>
    <row r="2281" spans="9:12" x14ac:dyDescent="0.25">
      <c r="I2281" s="146"/>
      <c r="J2281" s="146"/>
      <c r="K2281" s="146"/>
      <c r="L2281" s="146"/>
    </row>
    <row r="2282" spans="9:12" x14ac:dyDescent="0.25">
      <c r="I2282" s="146"/>
      <c r="J2282" s="146"/>
      <c r="K2282" s="146"/>
      <c r="L2282" s="146"/>
    </row>
    <row r="2283" spans="9:12" x14ac:dyDescent="0.25">
      <c r="I2283" s="146"/>
      <c r="J2283" s="146"/>
      <c r="K2283" s="146"/>
      <c r="L2283" s="146"/>
    </row>
    <row r="2284" spans="9:12" x14ac:dyDescent="0.25">
      <c r="I2284" s="146"/>
      <c r="J2284" s="146"/>
      <c r="K2284" s="146"/>
      <c r="L2284" s="146"/>
    </row>
    <row r="2285" spans="9:12" x14ac:dyDescent="0.25">
      <c r="I2285" s="146"/>
      <c r="J2285" s="146"/>
      <c r="K2285" s="146"/>
      <c r="L2285" s="146"/>
    </row>
    <row r="2286" spans="9:12" x14ac:dyDescent="0.25">
      <c r="I2286" s="146"/>
      <c r="J2286" s="146"/>
      <c r="K2286" s="146"/>
      <c r="L2286" s="146"/>
    </row>
    <row r="2287" spans="9:12" x14ac:dyDescent="0.25">
      <c r="I2287" s="146"/>
      <c r="J2287" s="146"/>
      <c r="K2287" s="146"/>
      <c r="L2287" s="146"/>
    </row>
    <row r="2288" spans="9:12" x14ac:dyDescent="0.25">
      <c r="I2288" s="146"/>
      <c r="J2288" s="146"/>
      <c r="K2288" s="146"/>
      <c r="L2288" s="146"/>
    </row>
    <row r="2289" spans="9:12" x14ac:dyDescent="0.25">
      <c r="I2289" s="146"/>
      <c r="J2289" s="146"/>
      <c r="K2289" s="146"/>
      <c r="L2289" s="146"/>
    </row>
    <row r="2290" spans="9:12" x14ac:dyDescent="0.25">
      <c r="I2290" s="146"/>
      <c r="J2290" s="146"/>
      <c r="K2290" s="146"/>
      <c r="L2290" s="146"/>
    </row>
    <row r="2291" spans="9:12" x14ac:dyDescent="0.25">
      <c r="I2291" s="146"/>
      <c r="J2291" s="146"/>
      <c r="K2291" s="146"/>
      <c r="L2291" s="146"/>
    </row>
    <row r="2292" spans="9:12" x14ac:dyDescent="0.25">
      <c r="I2292" s="146"/>
      <c r="J2292" s="146"/>
      <c r="K2292" s="146"/>
      <c r="L2292" s="146"/>
    </row>
    <row r="2293" spans="9:12" x14ac:dyDescent="0.25">
      <c r="I2293" s="146"/>
      <c r="J2293" s="146"/>
      <c r="K2293" s="146"/>
      <c r="L2293" s="146"/>
    </row>
    <row r="2294" spans="9:12" x14ac:dyDescent="0.25">
      <c r="I2294" s="146"/>
      <c r="J2294" s="146"/>
      <c r="K2294" s="146"/>
      <c r="L2294" s="146"/>
    </row>
    <row r="2295" spans="9:12" x14ac:dyDescent="0.25">
      <c r="I2295" s="146"/>
      <c r="J2295" s="146"/>
      <c r="K2295" s="146"/>
      <c r="L2295" s="146"/>
    </row>
    <row r="2296" spans="9:12" x14ac:dyDescent="0.25">
      <c r="I2296" s="146"/>
      <c r="J2296" s="146"/>
      <c r="K2296" s="146"/>
      <c r="L2296" s="146"/>
    </row>
    <row r="2297" spans="9:12" x14ac:dyDescent="0.25">
      <c r="I2297" s="146"/>
      <c r="J2297" s="146"/>
      <c r="K2297" s="146"/>
      <c r="L2297" s="146"/>
    </row>
    <row r="2298" spans="9:12" x14ac:dyDescent="0.25">
      <c r="I2298" s="146"/>
      <c r="J2298" s="146"/>
      <c r="K2298" s="146"/>
      <c r="L2298" s="146"/>
    </row>
    <row r="2299" spans="9:12" x14ac:dyDescent="0.25">
      <c r="I2299" s="146"/>
      <c r="J2299" s="146"/>
      <c r="K2299" s="146"/>
      <c r="L2299" s="146"/>
    </row>
    <row r="2300" spans="9:12" x14ac:dyDescent="0.25">
      <c r="I2300" s="146"/>
      <c r="J2300" s="146"/>
      <c r="K2300" s="146"/>
      <c r="L2300" s="146"/>
    </row>
    <row r="2301" spans="9:12" x14ac:dyDescent="0.25">
      <c r="I2301" s="146"/>
      <c r="J2301" s="146"/>
      <c r="K2301" s="146"/>
      <c r="L2301" s="146"/>
    </row>
    <row r="2302" spans="9:12" x14ac:dyDescent="0.25">
      <c r="I2302" s="146"/>
      <c r="J2302" s="146"/>
      <c r="K2302" s="146"/>
      <c r="L2302" s="146"/>
    </row>
    <row r="2303" spans="9:12" x14ac:dyDescent="0.25">
      <c r="I2303" s="146"/>
      <c r="J2303" s="146"/>
      <c r="K2303" s="146"/>
      <c r="L2303" s="146"/>
    </row>
    <row r="2304" spans="9:12" x14ac:dyDescent="0.25">
      <c r="I2304" s="146"/>
      <c r="J2304" s="146"/>
      <c r="K2304" s="146"/>
      <c r="L2304" s="146"/>
    </row>
    <row r="2305" spans="9:12" x14ac:dyDescent="0.25">
      <c r="I2305" s="146"/>
      <c r="J2305" s="146"/>
      <c r="K2305" s="146"/>
      <c r="L2305" s="146"/>
    </row>
    <row r="2306" spans="9:12" x14ac:dyDescent="0.25">
      <c r="I2306" s="146"/>
      <c r="J2306" s="146"/>
      <c r="K2306" s="146"/>
      <c r="L2306" s="146"/>
    </row>
    <row r="2307" spans="9:12" x14ac:dyDescent="0.25">
      <c r="I2307" s="146"/>
      <c r="J2307" s="146"/>
      <c r="K2307" s="146"/>
      <c r="L2307" s="146"/>
    </row>
    <row r="2308" spans="9:12" x14ac:dyDescent="0.25">
      <c r="I2308" s="146"/>
      <c r="J2308" s="146"/>
      <c r="K2308" s="146"/>
      <c r="L2308" s="146"/>
    </row>
    <row r="2309" spans="9:12" x14ac:dyDescent="0.25">
      <c r="I2309" s="146"/>
      <c r="J2309" s="146"/>
      <c r="K2309" s="146"/>
      <c r="L2309" s="146"/>
    </row>
    <row r="2310" spans="9:12" x14ac:dyDescent="0.25">
      <c r="I2310" s="146"/>
      <c r="J2310" s="146"/>
      <c r="K2310" s="146"/>
      <c r="L2310" s="146"/>
    </row>
    <row r="2311" spans="9:12" x14ac:dyDescent="0.25">
      <c r="I2311" s="146"/>
      <c r="J2311" s="146"/>
      <c r="K2311" s="146"/>
      <c r="L2311" s="146"/>
    </row>
    <row r="2312" spans="9:12" x14ac:dyDescent="0.25">
      <c r="I2312" s="146"/>
      <c r="J2312" s="146"/>
      <c r="K2312" s="146"/>
      <c r="L2312" s="146"/>
    </row>
    <row r="2313" spans="9:12" x14ac:dyDescent="0.25">
      <c r="I2313" s="146"/>
      <c r="J2313" s="146"/>
      <c r="K2313" s="146"/>
      <c r="L2313" s="146"/>
    </row>
    <row r="2314" spans="9:12" x14ac:dyDescent="0.25">
      <c r="I2314" s="146"/>
      <c r="J2314" s="146"/>
      <c r="K2314" s="146"/>
      <c r="L2314" s="146"/>
    </row>
    <row r="2315" spans="9:12" x14ac:dyDescent="0.25">
      <c r="I2315" s="146"/>
      <c r="J2315" s="146"/>
      <c r="K2315" s="146"/>
      <c r="L2315" s="146"/>
    </row>
    <row r="2316" spans="9:12" x14ac:dyDescent="0.25">
      <c r="I2316" s="146"/>
      <c r="J2316" s="146"/>
      <c r="K2316" s="146"/>
      <c r="L2316" s="146"/>
    </row>
    <row r="2317" spans="9:12" x14ac:dyDescent="0.25">
      <c r="I2317" s="146"/>
      <c r="J2317" s="146"/>
      <c r="K2317" s="146"/>
      <c r="L2317" s="146"/>
    </row>
    <row r="2318" spans="9:12" x14ac:dyDescent="0.25">
      <c r="I2318" s="146"/>
      <c r="J2318" s="146"/>
      <c r="K2318" s="146"/>
      <c r="L2318" s="146"/>
    </row>
    <row r="2319" spans="9:12" x14ac:dyDescent="0.25">
      <c r="I2319" s="146"/>
      <c r="J2319" s="146"/>
      <c r="K2319" s="146"/>
      <c r="L2319" s="146"/>
    </row>
    <row r="2320" spans="9:12" x14ac:dyDescent="0.25">
      <c r="I2320" s="146"/>
      <c r="J2320" s="146"/>
      <c r="K2320" s="146"/>
      <c r="L2320" s="146"/>
    </row>
    <row r="2321" spans="9:12" x14ac:dyDescent="0.25">
      <c r="I2321" s="146"/>
      <c r="J2321" s="146"/>
      <c r="K2321" s="146"/>
      <c r="L2321" s="146"/>
    </row>
    <row r="2322" spans="9:12" x14ac:dyDescent="0.25">
      <c r="I2322" s="146"/>
      <c r="J2322" s="146"/>
      <c r="K2322" s="146"/>
      <c r="L2322" s="146"/>
    </row>
    <row r="2323" spans="9:12" x14ac:dyDescent="0.25">
      <c r="I2323" s="146"/>
      <c r="J2323" s="146"/>
      <c r="K2323" s="146"/>
      <c r="L2323" s="146"/>
    </row>
    <row r="2324" spans="9:12" x14ac:dyDescent="0.25">
      <c r="I2324" s="146"/>
      <c r="J2324" s="146"/>
      <c r="K2324" s="146"/>
      <c r="L2324" s="146"/>
    </row>
    <row r="2325" spans="9:12" x14ac:dyDescent="0.25">
      <c r="I2325" s="146"/>
      <c r="J2325" s="146"/>
      <c r="K2325" s="146"/>
      <c r="L2325" s="146"/>
    </row>
    <row r="2326" spans="9:12" x14ac:dyDescent="0.25">
      <c r="I2326" s="146"/>
      <c r="J2326" s="146"/>
      <c r="K2326" s="146"/>
      <c r="L2326" s="146"/>
    </row>
    <row r="2327" spans="9:12" x14ac:dyDescent="0.25">
      <c r="I2327" s="146"/>
      <c r="J2327" s="146"/>
      <c r="K2327" s="146"/>
      <c r="L2327" s="146"/>
    </row>
    <row r="2328" spans="9:12" x14ac:dyDescent="0.25">
      <c r="I2328" s="146"/>
      <c r="J2328" s="146"/>
      <c r="K2328" s="146"/>
      <c r="L2328" s="146"/>
    </row>
    <row r="2329" spans="9:12" x14ac:dyDescent="0.25">
      <c r="I2329" s="146"/>
      <c r="J2329" s="146"/>
      <c r="K2329" s="146"/>
      <c r="L2329" s="146"/>
    </row>
    <row r="2330" spans="9:12" x14ac:dyDescent="0.25">
      <c r="I2330" s="146"/>
      <c r="J2330" s="146"/>
      <c r="K2330" s="146"/>
      <c r="L2330" s="146"/>
    </row>
    <row r="2331" spans="9:12" x14ac:dyDescent="0.25">
      <c r="I2331" s="146"/>
      <c r="J2331" s="146"/>
      <c r="K2331" s="146"/>
      <c r="L2331" s="146"/>
    </row>
    <row r="2332" spans="9:12" x14ac:dyDescent="0.25">
      <c r="I2332" s="146"/>
      <c r="J2332" s="146"/>
      <c r="K2332" s="146"/>
      <c r="L2332" s="146"/>
    </row>
    <row r="2333" spans="9:12" x14ac:dyDescent="0.25">
      <c r="I2333" s="146"/>
      <c r="J2333" s="146"/>
      <c r="K2333" s="146"/>
      <c r="L2333" s="146"/>
    </row>
    <row r="2334" spans="9:12" x14ac:dyDescent="0.25">
      <c r="I2334" s="146"/>
      <c r="J2334" s="146"/>
      <c r="K2334" s="146"/>
      <c r="L2334" s="146"/>
    </row>
    <row r="2335" spans="9:12" x14ac:dyDescent="0.25">
      <c r="I2335" s="146"/>
      <c r="J2335" s="146"/>
      <c r="K2335" s="146"/>
      <c r="L2335" s="146"/>
    </row>
    <row r="2336" spans="9:12" x14ac:dyDescent="0.25">
      <c r="I2336" s="146"/>
      <c r="J2336" s="146"/>
      <c r="K2336" s="146"/>
      <c r="L2336" s="146"/>
    </row>
    <row r="2337" spans="9:12" x14ac:dyDescent="0.25">
      <c r="I2337" s="146"/>
      <c r="J2337" s="146"/>
      <c r="K2337" s="146"/>
      <c r="L2337" s="146"/>
    </row>
    <row r="2338" spans="9:12" x14ac:dyDescent="0.25">
      <c r="I2338" s="146"/>
      <c r="J2338" s="146"/>
      <c r="K2338" s="146"/>
      <c r="L2338" s="146"/>
    </row>
    <row r="2339" spans="9:12" x14ac:dyDescent="0.25">
      <c r="I2339" s="146"/>
      <c r="J2339" s="146"/>
      <c r="K2339" s="146"/>
      <c r="L2339" s="146"/>
    </row>
    <row r="2340" spans="9:12" x14ac:dyDescent="0.25">
      <c r="I2340" s="146"/>
      <c r="J2340" s="146"/>
      <c r="K2340" s="146"/>
      <c r="L2340" s="146"/>
    </row>
    <row r="2341" spans="9:12" x14ac:dyDescent="0.25">
      <c r="I2341" s="146"/>
      <c r="J2341" s="146"/>
      <c r="K2341" s="146"/>
      <c r="L2341" s="146"/>
    </row>
    <row r="2342" spans="9:12" x14ac:dyDescent="0.25">
      <c r="I2342" s="146"/>
      <c r="J2342" s="146"/>
      <c r="K2342" s="146"/>
      <c r="L2342" s="146"/>
    </row>
    <row r="2343" spans="9:12" x14ac:dyDescent="0.25">
      <c r="I2343" s="146"/>
      <c r="J2343" s="146"/>
      <c r="K2343" s="146"/>
      <c r="L2343" s="146"/>
    </row>
    <row r="2344" spans="9:12" x14ac:dyDescent="0.25">
      <c r="I2344" s="146"/>
      <c r="J2344" s="146"/>
      <c r="K2344" s="146"/>
      <c r="L2344" s="146"/>
    </row>
    <row r="2345" spans="9:12" x14ac:dyDescent="0.25">
      <c r="I2345" s="146"/>
      <c r="J2345" s="146"/>
      <c r="K2345" s="146"/>
      <c r="L2345" s="146"/>
    </row>
    <row r="2346" spans="9:12" x14ac:dyDescent="0.25">
      <c r="I2346" s="146"/>
      <c r="J2346" s="146"/>
      <c r="K2346" s="146"/>
      <c r="L2346" s="146"/>
    </row>
    <row r="2347" spans="9:12" x14ac:dyDescent="0.25">
      <c r="I2347" s="146"/>
      <c r="J2347" s="146"/>
      <c r="K2347" s="146"/>
      <c r="L2347" s="146"/>
    </row>
    <row r="2348" spans="9:12" x14ac:dyDescent="0.25">
      <c r="I2348" s="146"/>
      <c r="J2348" s="146"/>
      <c r="K2348" s="146"/>
      <c r="L2348" s="146"/>
    </row>
    <row r="2349" spans="9:12" x14ac:dyDescent="0.25">
      <c r="I2349" s="146"/>
      <c r="J2349" s="146"/>
      <c r="K2349" s="146"/>
      <c r="L2349" s="146"/>
    </row>
    <row r="2350" spans="9:12" x14ac:dyDescent="0.25">
      <c r="I2350" s="146"/>
      <c r="J2350" s="146"/>
      <c r="K2350" s="146"/>
      <c r="L2350" s="146"/>
    </row>
    <row r="2351" spans="9:12" x14ac:dyDescent="0.25">
      <c r="I2351" s="146"/>
      <c r="J2351" s="146"/>
      <c r="K2351" s="146"/>
      <c r="L2351" s="146"/>
    </row>
    <row r="2352" spans="9:12" x14ac:dyDescent="0.25">
      <c r="I2352" s="146"/>
      <c r="J2352" s="146"/>
      <c r="K2352" s="146"/>
      <c r="L2352" s="146"/>
    </row>
    <row r="2353" spans="9:12" x14ac:dyDescent="0.25">
      <c r="I2353" s="146"/>
      <c r="J2353" s="146"/>
      <c r="K2353" s="146"/>
      <c r="L2353" s="146"/>
    </row>
    <row r="2354" spans="9:12" x14ac:dyDescent="0.25">
      <c r="I2354" s="146"/>
      <c r="J2354" s="146"/>
      <c r="K2354" s="146"/>
      <c r="L2354" s="146"/>
    </row>
    <row r="2355" spans="9:12" x14ac:dyDescent="0.25">
      <c r="I2355" s="146"/>
      <c r="J2355" s="146"/>
      <c r="K2355" s="146"/>
      <c r="L2355" s="146"/>
    </row>
    <row r="2356" spans="9:12" x14ac:dyDescent="0.25">
      <c r="I2356" s="146"/>
      <c r="J2356" s="146"/>
      <c r="K2356" s="146"/>
      <c r="L2356" s="146"/>
    </row>
    <row r="2357" spans="9:12" x14ac:dyDescent="0.25">
      <c r="I2357" s="146"/>
      <c r="J2357" s="146"/>
      <c r="K2357" s="146"/>
      <c r="L2357" s="146"/>
    </row>
    <row r="2358" spans="9:12" x14ac:dyDescent="0.25">
      <c r="I2358" s="146"/>
      <c r="J2358" s="146"/>
      <c r="K2358" s="146"/>
      <c r="L2358" s="146"/>
    </row>
    <row r="2359" spans="9:12" x14ac:dyDescent="0.25">
      <c r="I2359" s="146"/>
      <c r="J2359" s="146"/>
      <c r="K2359" s="146"/>
      <c r="L2359" s="146"/>
    </row>
    <row r="2360" spans="9:12" x14ac:dyDescent="0.25">
      <c r="I2360" s="146"/>
      <c r="J2360" s="146"/>
      <c r="K2360" s="146"/>
      <c r="L2360" s="146"/>
    </row>
    <row r="2361" spans="9:12" x14ac:dyDescent="0.25">
      <c r="I2361" s="146"/>
      <c r="J2361" s="146"/>
      <c r="K2361" s="146"/>
      <c r="L2361" s="146"/>
    </row>
    <row r="2362" spans="9:12" x14ac:dyDescent="0.25">
      <c r="I2362" s="146"/>
      <c r="J2362" s="146"/>
      <c r="K2362" s="146"/>
      <c r="L2362" s="146"/>
    </row>
    <row r="2363" spans="9:12" x14ac:dyDescent="0.25">
      <c r="I2363" s="146"/>
      <c r="J2363" s="146"/>
      <c r="K2363" s="146"/>
      <c r="L2363" s="146"/>
    </row>
    <row r="2364" spans="9:12" x14ac:dyDescent="0.25">
      <c r="I2364" s="146"/>
      <c r="J2364" s="146"/>
      <c r="K2364" s="146"/>
      <c r="L2364" s="146"/>
    </row>
    <row r="2365" spans="9:12" x14ac:dyDescent="0.25">
      <c r="I2365" s="146"/>
      <c r="J2365" s="146"/>
      <c r="K2365" s="146"/>
      <c r="L2365" s="146"/>
    </row>
    <row r="2366" spans="9:12" x14ac:dyDescent="0.25">
      <c r="I2366" s="146"/>
      <c r="J2366" s="146"/>
      <c r="K2366" s="146"/>
      <c r="L2366" s="146"/>
    </row>
    <row r="2367" spans="9:12" x14ac:dyDescent="0.25">
      <c r="I2367" s="146"/>
      <c r="J2367" s="146"/>
      <c r="K2367" s="146"/>
      <c r="L2367" s="146"/>
    </row>
    <row r="2368" spans="9:12" x14ac:dyDescent="0.25">
      <c r="I2368" s="146"/>
      <c r="J2368" s="146"/>
      <c r="K2368" s="146"/>
      <c r="L2368" s="146"/>
    </row>
    <row r="2369" spans="9:12" x14ac:dyDescent="0.25">
      <c r="I2369" s="146"/>
      <c r="J2369" s="146"/>
      <c r="K2369" s="146"/>
      <c r="L2369" s="146"/>
    </row>
    <row r="2370" spans="9:12" x14ac:dyDescent="0.25">
      <c r="I2370" s="146"/>
      <c r="J2370" s="146"/>
      <c r="K2370" s="146"/>
      <c r="L2370" s="146"/>
    </row>
    <row r="2371" spans="9:12" x14ac:dyDescent="0.25">
      <c r="I2371" s="146"/>
      <c r="J2371" s="146"/>
      <c r="K2371" s="146"/>
      <c r="L2371" s="146"/>
    </row>
    <row r="2372" spans="9:12" x14ac:dyDescent="0.25">
      <c r="I2372" s="146"/>
      <c r="J2372" s="146"/>
      <c r="K2372" s="146"/>
      <c r="L2372" s="146"/>
    </row>
    <row r="2373" spans="9:12" x14ac:dyDescent="0.25">
      <c r="I2373" s="146"/>
      <c r="J2373" s="146"/>
      <c r="K2373" s="146"/>
      <c r="L2373" s="146"/>
    </row>
    <row r="2374" spans="9:12" x14ac:dyDescent="0.25">
      <c r="I2374" s="146"/>
      <c r="J2374" s="146"/>
      <c r="K2374" s="146"/>
      <c r="L2374" s="146"/>
    </row>
    <row r="2375" spans="9:12" x14ac:dyDescent="0.25">
      <c r="I2375" s="146"/>
      <c r="J2375" s="146"/>
      <c r="K2375" s="146"/>
      <c r="L2375" s="146"/>
    </row>
    <row r="2376" spans="9:12" x14ac:dyDescent="0.25">
      <c r="I2376" s="146"/>
      <c r="J2376" s="146"/>
      <c r="K2376" s="146"/>
      <c r="L2376" s="146"/>
    </row>
    <row r="2377" spans="9:12" x14ac:dyDescent="0.25">
      <c r="I2377" s="146"/>
      <c r="J2377" s="146"/>
      <c r="K2377" s="146"/>
      <c r="L2377" s="146"/>
    </row>
    <row r="2378" spans="9:12" x14ac:dyDescent="0.25">
      <c r="I2378" s="146"/>
      <c r="J2378" s="146"/>
      <c r="K2378" s="146"/>
      <c r="L2378" s="146"/>
    </row>
    <row r="2379" spans="9:12" x14ac:dyDescent="0.25">
      <c r="I2379" s="146"/>
      <c r="J2379" s="146"/>
      <c r="K2379" s="146"/>
      <c r="L2379" s="146"/>
    </row>
    <row r="2380" spans="9:12" x14ac:dyDescent="0.25">
      <c r="I2380" s="146"/>
      <c r="J2380" s="146"/>
      <c r="K2380" s="146"/>
      <c r="L2380" s="146"/>
    </row>
    <row r="2381" spans="9:12" x14ac:dyDescent="0.25">
      <c r="I2381" s="146"/>
      <c r="J2381" s="146"/>
      <c r="K2381" s="146"/>
      <c r="L2381" s="146"/>
    </row>
    <row r="2382" spans="9:12" x14ac:dyDescent="0.25">
      <c r="I2382" s="146"/>
      <c r="J2382" s="146"/>
      <c r="K2382" s="146"/>
      <c r="L2382" s="146"/>
    </row>
    <row r="2383" spans="9:12" x14ac:dyDescent="0.25">
      <c r="I2383" s="146"/>
      <c r="J2383" s="146"/>
      <c r="K2383" s="146"/>
      <c r="L2383" s="146"/>
    </row>
    <row r="2384" spans="9:12" x14ac:dyDescent="0.25">
      <c r="I2384" s="146"/>
      <c r="J2384" s="146"/>
      <c r="K2384" s="146"/>
      <c r="L2384" s="146"/>
    </row>
    <row r="2385" spans="9:12" x14ac:dyDescent="0.25">
      <c r="I2385" s="146"/>
      <c r="J2385" s="146"/>
      <c r="K2385" s="146"/>
      <c r="L2385" s="146"/>
    </row>
    <row r="2386" spans="9:12" x14ac:dyDescent="0.25">
      <c r="I2386" s="146"/>
      <c r="J2386" s="146"/>
      <c r="K2386" s="146"/>
      <c r="L2386" s="146"/>
    </row>
    <row r="2387" spans="9:12" x14ac:dyDescent="0.25">
      <c r="I2387" s="146"/>
      <c r="J2387" s="146"/>
      <c r="K2387" s="146"/>
      <c r="L2387" s="146"/>
    </row>
    <row r="2388" spans="9:12" x14ac:dyDescent="0.25">
      <c r="I2388" s="146"/>
      <c r="J2388" s="146"/>
      <c r="K2388" s="146"/>
      <c r="L2388" s="146"/>
    </row>
    <row r="2389" spans="9:12" x14ac:dyDescent="0.25">
      <c r="I2389" s="146"/>
      <c r="J2389" s="146"/>
      <c r="K2389" s="146"/>
      <c r="L2389" s="146"/>
    </row>
    <row r="2390" spans="9:12" x14ac:dyDescent="0.25">
      <c r="I2390" s="146"/>
      <c r="J2390" s="146"/>
      <c r="K2390" s="146"/>
      <c r="L2390" s="146"/>
    </row>
    <row r="2391" spans="9:12" x14ac:dyDescent="0.25">
      <c r="I2391" s="146"/>
      <c r="J2391" s="146"/>
      <c r="K2391" s="146"/>
      <c r="L2391" s="146"/>
    </row>
    <row r="2392" spans="9:12" x14ac:dyDescent="0.25">
      <c r="I2392" s="146"/>
      <c r="J2392" s="146"/>
      <c r="K2392" s="146"/>
      <c r="L2392" s="146"/>
    </row>
    <row r="2393" spans="9:12" x14ac:dyDescent="0.25">
      <c r="I2393" s="146"/>
      <c r="J2393" s="146"/>
      <c r="K2393" s="146"/>
      <c r="L2393" s="146"/>
    </row>
    <row r="2394" spans="9:12" x14ac:dyDescent="0.25">
      <c r="I2394" s="146"/>
      <c r="J2394" s="146"/>
      <c r="K2394" s="146"/>
      <c r="L2394" s="146"/>
    </row>
    <row r="2395" spans="9:12" x14ac:dyDescent="0.25">
      <c r="I2395" s="146"/>
      <c r="J2395" s="146"/>
      <c r="K2395" s="146"/>
      <c r="L2395" s="146"/>
    </row>
    <row r="2396" spans="9:12" x14ac:dyDescent="0.25">
      <c r="I2396" s="146"/>
      <c r="J2396" s="146"/>
      <c r="K2396" s="146"/>
      <c r="L2396" s="146"/>
    </row>
    <row r="2397" spans="9:12" x14ac:dyDescent="0.25">
      <c r="I2397" s="146"/>
      <c r="J2397" s="146"/>
      <c r="K2397" s="146"/>
      <c r="L2397" s="146"/>
    </row>
    <row r="2398" spans="9:12" x14ac:dyDescent="0.25">
      <c r="I2398" s="146"/>
      <c r="J2398" s="146"/>
      <c r="K2398" s="146"/>
      <c r="L2398" s="146"/>
    </row>
    <row r="2399" spans="9:12" x14ac:dyDescent="0.25">
      <c r="I2399" s="146"/>
      <c r="J2399" s="146"/>
      <c r="K2399" s="146"/>
      <c r="L2399" s="146"/>
    </row>
    <row r="2400" spans="9:12" x14ac:dyDescent="0.25">
      <c r="I2400" s="146"/>
      <c r="J2400" s="146"/>
      <c r="K2400" s="146"/>
      <c r="L2400" s="146"/>
    </row>
    <row r="2401" spans="9:12" x14ac:dyDescent="0.25">
      <c r="I2401" s="146"/>
      <c r="J2401" s="146"/>
      <c r="K2401" s="146"/>
      <c r="L2401" s="146"/>
    </row>
    <row r="2402" spans="9:12" x14ac:dyDescent="0.25">
      <c r="I2402" s="146"/>
      <c r="J2402" s="146"/>
      <c r="K2402" s="146"/>
      <c r="L2402" s="146"/>
    </row>
    <row r="2403" spans="9:12" x14ac:dyDescent="0.25">
      <c r="I2403" s="146"/>
      <c r="J2403" s="146"/>
      <c r="K2403" s="146"/>
      <c r="L2403" s="146"/>
    </row>
    <row r="2404" spans="9:12" x14ac:dyDescent="0.25">
      <c r="I2404" s="146"/>
      <c r="J2404" s="146"/>
      <c r="K2404" s="146"/>
      <c r="L2404" s="146"/>
    </row>
    <row r="2405" spans="9:12" x14ac:dyDescent="0.25">
      <c r="I2405" s="146"/>
      <c r="J2405" s="146"/>
      <c r="K2405" s="146"/>
      <c r="L2405" s="146"/>
    </row>
    <row r="2406" spans="9:12" x14ac:dyDescent="0.25">
      <c r="I2406" s="146"/>
      <c r="J2406" s="146"/>
      <c r="K2406" s="146"/>
      <c r="L2406" s="146"/>
    </row>
    <row r="2407" spans="9:12" x14ac:dyDescent="0.25">
      <c r="I2407" s="146"/>
      <c r="J2407" s="146"/>
      <c r="K2407" s="146"/>
      <c r="L2407" s="146"/>
    </row>
    <row r="2408" spans="9:12" x14ac:dyDescent="0.25">
      <c r="I2408" s="146"/>
      <c r="J2408" s="146"/>
      <c r="K2408" s="146"/>
      <c r="L2408" s="146"/>
    </row>
    <row r="2409" spans="9:12" x14ac:dyDescent="0.25">
      <c r="I2409" s="146"/>
      <c r="J2409" s="146"/>
      <c r="K2409" s="146"/>
      <c r="L2409" s="146"/>
    </row>
    <row r="2410" spans="9:12" x14ac:dyDescent="0.25">
      <c r="I2410" s="146"/>
      <c r="J2410" s="146"/>
      <c r="K2410" s="146"/>
      <c r="L2410" s="146"/>
    </row>
    <row r="2411" spans="9:12" x14ac:dyDescent="0.25">
      <c r="I2411" s="146"/>
      <c r="J2411" s="146"/>
      <c r="K2411" s="146"/>
      <c r="L2411" s="146"/>
    </row>
    <row r="2412" spans="9:12" x14ac:dyDescent="0.25">
      <c r="I2412" s="146"/>
      <c r="J2412" s="146"/>
      <c r="K2412" s="146"/>
      <c r="L2412" s="146"/>
    </row>
    <row r="2413" spans="9:12" x14ac:dyDescent="0.25">
      <c r="I2413" s="146"/>
      <c r="J2413" s="146"/>
      <c r="K2413" s="146"/>
      <c r="L2413" s="146"/>
    </row>
    <row r="2414" spans="9:12" x14ac:dyDescent="0.25">
      <c r="I2414" s="146"/>
      <c r="J2414" s="146"/>
      <c r="K2414" s="146"/>
      <c r="L2414" s="146"/>
    </row>
    <row r="2415" spans="9:12" x14ac:dyDescent="0.25">
      <c r="I2415" s="146"/>
      <c r="J2415" s="146"/>
      <c r="K2415" s="146"/>
      <c r="L2415" s="146"/>
    </row>
    <row r="2416" spans="9:12" x14ac:dyDescent="0.25">
      <c r="I2416" s="146"/>
      <c r="J2416" s="146"/>
      <c r="K2416" s="146"/>
      <c r="L2416" s="146"/>
    </row>
    <row r="2417" spans="9:12" x14ac:dyDescent="0.25">
      <c r="I2417" s="146"/>
      <c r="J2417" s="146"/>
      <c r="K2417" s="146"/>
      <c r="L2417" s="146"/>
    </row>
    <row r="2418" spans="9:12" x14ac:dyDescent="0.25">
      <c r="I2418" s="146"/>
      <c r="J2418" s="146"/>
      <c r="K2418" s="146"/>
      <c r="L2418" s="146"/>
    </row>
    <row r="2419" spans="9:12" x14ac:dyDescent="0.25">
      <c r="I2419" s="146"/>
      <c r="J2419" s="146"/>
      <c r="K2419" s="146"/>
      <c r="L2419" s="146"/>
    </row>
    <row r="2420" spans="9:12" x14ac:dyDescent="0.25">
      <c r="I2420" s="146"/>
      <c r="J2420" s="146"/>
      <c r="K2420" s="146"/>
      <c r="L2420" s="146"/>
    </row>
    <row r="2421" spans="9:12" x14ac:dyDescent="0.25">
      <c r="I2421" s="146"/>
      <c r="J2421" s="146"/>
      <c r="K2421" s="146"/>
      <c r="L2421" s="146"/>
    </row>
    <row r="2422" spans="9:12" x14ac:dyDescent="0.25">
      <c r="I2422" s="146"/>
      <c r="J2422" s="146"/>
      <c r="K2422" s="146"/>
      <c r="L2422" s="146"/>
    </row>
    <row r="2423" spans="9:12" x14ac:dyDescent="0.25">
      <c r="I2423" s="146"/>
      <c r="J2423" s="146"/>
      <c r="K2423" s="146"/>
      <c r="L2423" s="146"/>
    </row>
    <row r="2424" spans="9:12" x14ac:dyDescent="0.25">
      <c r="I2424" s="146"/>
      <c r="J2424" s="146"/>
      <c r="K2424" s="146"/>
      <c r="L2424" s="146"/>
    </row>
    <row r="2425" spans="9:12" x14ac:dyDescent="0.25">
      <c r="I2425" s="146"/>
      <c r="J2425" s="146"/>
      <c r="K2425" s="146"/>
      <c r="L2425" s="146"/>
    </row>
    <row r="2426" spans="9:12" x14ac:dyDescent="0.25">
      <c r="I2426" s="146"/>
      <c r="J2426" s="146"/>
      <c r="K2426" s="146"/>
      <c r="L2426" s="146"/>
    </row>
    <row r="2427" spans="9:12" x14ac:dyDescent="0.25">
      <c r="I2427" s="146"/>
      <c r="J2427" s="146"/>
      <c r="K2427" s="146"/>
      <c r="L2427" s="146"/>
    </row>
    <row r="2428" spans="9:12" x14ac:dyDescent="0.25">
      <c r="I2428" s="146"/>
      <c r="J2428" s="146"/>
      <c r="K2428" s="146"/>
      <c r="L2428" s="146"/>
    </row>
    <row r="2429" spans="9:12" x14ac:dyDescent="0.25">
      <c r="I2429" s="146"/>
      <c r="J2429" s="146"/>
      <c r="K2429" s="146"/>
      <c r="L2429" s="146"/>
    </row>
    <row r="2430" spans="9:12" x14ac:dyDescent="0.25">
      <c r="I2430" s="146"/>
      <c r="J2430" s="146"/>
      <c r="K2430" s="146"/>
      <c r="L2430" s="146"/>
    </row>
    <row r="2431" spans="9:12" x14ac:dyDescent="0.25">
      <c r="I2431" s="146"/>
      <c r="J2431" s="146"/>
      <c r="K2431" s="146"/>
      <c r="L2431" s="146"/>
    </row>
    <row r="2432" spans="9:12" x14ac:dyDescent="0.25">
      <c r="I2432" s="146"/>
      <c r="J2432" s="146"/>
      <c r="K2432" s="146"/>
      <c r="L2432" s="146"/>
    </row>
    <row r="2433" spans="9:12" x14ac:dyDescent="0.25">
      <c r="I2433" s="146"/>
      <c r="J2433" s="146"/>
      <c r="K2433" s="146"/>
      <c r="L2433" s="146"/>
    </row>
    <row r="2434" spans="9:12" x14ac:dyDescent="0.25">
      <c r="I2434" s="146"/>
      <c r="J2434" s="146"/>
      <c r="K2434" s="146"/>
      <c r="L2434" s="146"/>
    </row>
    <row r="2435" spans="9:12" x14ac:dyDescent="0.25">
      <c r="I2435" s="146"/>
      <c r="J2435" s="146"/>
      <c r="K2435" s="146"/>
      <c r="L2435" s="146"/>
    </row>
    <row r="2436" spans="9:12" x14ac:dyDescent="0.25">
      <c r="I2436" s="146"/>
      <c r="J2436" s="146"/>
      <c r="K2436" s="146"/>
      <c r="L2436" s="146"/>
    </row>
    <row r="2437" spans="9:12" x14ac:dyDescent="0.25">
      <c r="I2437" s="146"/>
      <c r="J2437" s="146"/>
      <c r="K2437" s="146"/>
      <c r="L2437" s="146"/>
    </row>
    <row r="2438" spans="9:12" x14ac:dyDescent="0.25">
      <c r="I2438" s="146"/>
      <c r="J2438" s="146"/>
      <c r="K2438" s="146"/>
      <c r="L2438" s="146"/>
    </row>
    <row r="2439" spans="9:12" x14ac:dyDescent="0.25">
      <c r="I2439" s="146"/>
      <c r="J2439" s="146"/>
      <c r="K2439" s="146"/>
      <c r="L2439" s="146"/>
    </row>
    <row r="2440" spans="9:12" x14ac:dyDescent="0.25">
      <c r="I2440" s="146"/>
      <c r="J2440" s="146"/>
      <c r="K2440" s="146"/>
      <c r="L2440" s="146"/>
    </row>
    <row r="2441" spans="9:12" x14ac:dyDescent="0.25">
      <c r="I2441" s="146"/>
      <c r="J2441" s="146"/>
      <c r="K2441" s="146"/>
      <c r="L2441" s="146"/>
    </row>
    <row r="2442" spans="9:12" x14ac:dyDescent="0.25">
      <c r="I2442" s="146"/>
      <c r="J2442" s="146"/>
      <c r="K2442" s="146"/>
      <c r="L2442" s="146"/>
    </row>
    <row r="2443" spans="9:12" x14ac:dyDescent="0.25">
      <c r="I2443" s="146"/>
      <c r="J2443" s="146"/>
      <c r="K2443" s="146"/>
      <c r="L2443" s="146"/>
    </row>
    <row r="2444" spans="9:12" x14ac:dyDescent="0.25">
      <c r="I2444" s="146"/>
      <c r="J2444" s="146"/>
      <c r="K2444" s="146"/>
      <c r="L2444" s="146"/>
    </row>
    <row r="2445" spans="9:12" x14ac:dyDescent="0.25">
      <c r="I2445" s="146"/>
      <c r="J2445" s="146"/>
      <c r="K2445" s="146"/>
      <c r="L2445" s="146"/>
    </row>
    <row r="2446" spans="9:12" x14ac:dyDescent="0.25">
      <c r="I2446" s="146"/>
      <c r="J2446" s="146"/>
      <c r="K2446" s="146"/>
      <c r="L2446" s="146"/>
    </row>
    <row r="2447" spans="9:12" x14ac:dyDescent="0.25">
      <c r="I2447" s="146"/>
      <c r="J2447" s="146"/>
      <c r="K2447" s="146"/>
      <c r="L2447" s="146"/>
    </row>
    <row r="2448" spans="9:12" x14ac:dyDescent="0.25">
      <c r="I2448" s="146"/>
      <c r="J2448" s="146"/>
      <c r="K2448" s="146"/>
      <c r="L2448" s="146"/>
    </row>
    <row r="2449" spans="9:12" x14ac:dyDescent="0.25">
      <c r="I2449" s="146"/>
      <c r="J2449" s="146"/>
      <c r="K2449" s="146"/>
      <c r="L2449" s="146"/>
    </row>
    <row r="2450" spans="9:12" x14ac:dyDescent="0.25">
      <c r="I2450" s="146"/>
      <c r="J2450" s="146"/>
      <c r="K2450" s="146"/>
      <c r="L2450" s="146"/>
    </row>
    <row r="2451" spans="9:12" x14ac:dyDescent="0.25">
      <c r="I2451" s="146"/>
      <c r="J2451" s="146"/>
      <c r="K2451" s="146"/>
      <c r="L2451" s="146"/>
    </row>
    <row r="2452" spans="9:12" x14ac:dyDescent="0.25">
      <c r="I2452" s="146"/>
      <c r="J2452" s="146"/>
      <c r="K2452" s="146"/>
      <c r="L2452" s="146"/>
    </row>
    <row r="2453" spans="9:12" x14ac:dyDescent="0.25">
      <c r="I2453" s="146"/>
      <c r="J2453" s="146"/>
      <c r="K2453" s="146"/>
      <c r="L2453" s="146"/>
    </row>
    <row r="2454" spans="9:12" x14ac:dyDescent="0.25">
      <c r="I2454" s="146"/>
      <c r="J2454" s="146"/>
      <c r="K2454" s="146"/>
      <c r="L2454" s="146"/>
    </row>
    <row r="2455" spans="9:12" x14ac:dyDescent="0.25">
      <c r="I2455" s="146"/>
      <c r="J2455" s="146"/>
      <c r="K2455" s="146"/>
      <c r="L2455" s="146"/>
    </row>
    <row r="2456" spans="9:12" x14ac:dyDescent="0.25">
      <c r="I2456" s="146"/>
      <c r="J2456" s="146"/>
      <c r="K2456" s="146"/>
      <c r="L2456" s="146"/>
    </row>
    <row r="2457" spans="9:12" x14ac:dyDescent="0.25">
      <c r="I2457" s="146"/>
      <c r="J2457" s="146"/>
      <c r="K2457" s="146"/>
      <c r="L2457" s="146"/>
    </row>
    <row r="2458" spans="9:12" x14ac:dyDescent="0.25">
      <c r="I2458" s="146"/>
      <c r="J2458" s="146"/>
      <c r="K2458" s="146"/>
      <c r="L2458" s="146"/>
    </row>
    <row r="2459" spans="9:12" x14ac:dyDescent="0.25">
      <c r="I2459" s="146"/>
      <c r="J2459" s="146"/>
      <c r="K2459" s="146"/>
      <c r="L2459" s="146"/>
    </row>
    <row r="2460" spans="9:12" x14ac:dyDescent="0.25">
      <c r="I2460" s="146"/>
      <c r="J2460" s="146"/>
      <c r="K2460" s="146"/>
      <c r="L2460" s="146"/>
    </row>
    <row r="2461" spans="9:12" x14ac:dyDescent="0.25">
      <c r="I2461" s="146"/>
      <c r="J2461" s="146"/>
      <c r="K2461" s="146"/>
      <c r="L2461" s="146"/>
    </row>
    <row r="2462" spans="9:12" x14ac:dyDescent="0.25">
      <c r="I2462" s="146"/>
      <c r="J2462" s="146"/>
      <c r="K2462" s="146"/>
      <c r="L2462" s="146"/>
    </row>
    <row r="2463" spans="9:12" x14ac:dyDescent="0.25">
      <c r="I2463" s="146"/>
      <c r="J2463" s="146"/>
      <c r="K2463" s="146"/>
      <c r="L2463" s="146"/>
    </row>
    <row r="2464" spans="9:12" x14ac:dyDescent="0.25">
      <c r="I2464" s="146"/>
      <c r="J2464" s="146"/>
      <c r="K2464" s="146"/>
      <c r="L2464" s="146"/>
    </row>
    <row r="2465" spans="9:12" x14ac:dyDescent="0.25">
      <c r="I2465" s="146"/>
      <c r="J2465" s="146"/>
      <c r="K2465" s="146"/>
      <c r="L2465" s="146"/>
    </row>
    <row r="2466" spans="9:12" x14ac:dyDescent="0.25">
      <c r="I2466" s="146"/>
      <c r="J2466" s="146"/>
      <c r="K2466" s="146"/>
      <c r="L2466" s="146"/>
    </row>
    <row r="2467" spans="9:12" x14ac:dyDescent="0.25">
      <c r="I2467" s="146"/>
      <c r="J2467" s="146"/>
      <c r="K2467" s="146"/>
      <c r="L2467" s="146"/>
    </row>
    <row r="2468" spans="9:12" x14ac:dyDescent="0.25">
      <c r="I2468" s="146"/>
      <c r="J2468" s="146"/>
      <c r="K2468" s="146"/>
      <c r="L2468" s="146"/>
    </row>
    <row r="2469" spans="9:12" x14ac:dyDescent="0.25">
      <c r="I2469" s="146"/>
      <c r="J2469" s="146"/>
      <c r="K2469" s="146"/>
      <c r="L2469" s="146"/>
    </row>
    <row r="2470" spans="9:12" x14ac:dyDescent="0.25">
      <c r="I2470" s="146"/>
      <c r="J2470" s="146"/>
      <c r="K2470" s="146"/>
      <c r="L2470" s="146"/>
    </row>
    <row r="2471" spans="9:12" x14ac:dyDescent="0.25">
      <c r="I2471" s="146"/>
      <c r="J2471" s="146"/>
      <c r="K2471" s="146"/>
      <c r="L2471" s="146"/>
    </row>
    <row r="2472" spans="9:12" x14ac:dyDescent="0.25">
      <c r="I2472" s="146"/>
      <c r="J2472" s="146"/>
      <c r="K2472" s="146"/>
      <c r="L2472" s="146"/>
    </row>
    <row r="2473" spans="9:12" x14ac:dyDescent="0.25">
      <c r="I2473" s="146"/>
      <c r="J2473" s="146"/>
      <c r="K2473" s="146"/>
      <c r="L2473" s="146"/>
    </row>
    <row r="2474" spans="9:12" x14ac:dyDescent="0.25">
      <c r="I2474" s="146"/>
      <c r="J2474" s="146"/>
      <c r="K2474" s="146"/>
      <c r="L2474" s="146"/>
    </row>
    <row r="2475" spans="9:12" x14ac:dyDescent="0.25">
      <c r="I2475" s="146"/>
      <c r="J2475" s="146"/>
      <c r="K2475" s="146"/>
      <c r="L2475" s="146"/>
    </row>
    <row r="2476" spans="9:12" x14ac:dyDescent="0.25">
      <c r="I2476" s="146"/>
      <c r="J2476" s="146"/>
      <c r="K2476" s="146"/>
      <c r="L2476" s="146"/>
    </row>
    <row r="2477" spans="9:12" x14ac:dyDescent="0.25">
      <c r="I2477" s="146"/>
      <c r="J2477" s="146"/>
      <c r="K2477" s="146"/>
      <c r="L2477" s="146"/>
    </row>
    <row r="2478" spans="9:12" x14ac:dyDescent="0.25">
      <c r="I2478" s="146"/>
      <c r="J2478" s="146"/>
      <c r="K2478" s="146"/>
      <c r="L2478" s="146"/>
    </row>
    <row r="2479" spans="9:12" x14ac:dyDescent="0.25">
      <c r="I2479" s="146"/>
      <c r="J2479" s="146"/>
      <c r="K2479" s="146"/>
      <c r="L2479" s="146"/>
    </row>
    <row r="2480" spans="9:12" x14ac:dyDescent="0.25">
      <c r="I2480" s="146"/>
      <c r="J2480" s="146"/>
      <c r="K2480" s="146"/>
      <c r="L2480" s="146"/>
    </row>
    <row r="2481" spans="9:12" x14ac:dyDescent="0.25">
      <c r="I2481" s="146"/>
      <c r="J2481" s="146"/>
      <c r="K2481" s="146"/>
      <c r="L2481" s="146"/>
    </row>
    <row r="2482" spans="9:12" x14ac:dyDescent="0.25">
      <c r="I2482" s="146"/>
      <c r="J2482" s="146"/>
      <c r="K2482" s="146"/>
      <c r="L2482" s="146"/>
    </row>
    <row r="2483" spans="9:12" x14ac:dyDescent="0.25">
      <c r="I2483" s="146"/>
      <c r="J2483" s="146"/>
      <c r="K2483" s="146"/>
      <c r="L2483" s="146"/>
    </row>
    <row r="2484" spans="9:12" x14ac:dyDescent="0.25">
      <c r="I2484" s="146"/>
      <c r="J2484" s="146"/>
      <c r="K2484" s="146"/>
      <c r="L2484" s="146"/>
    </row>
    <row r="2485" spans="9:12" x14ac:dyDescent="0.25">
      <c r="I2485" s="146"/>
      <c r="J2485" s="146"/>
      <c r="K2485" s="146"/>
      <c r="L2485" s="146"/>
    </row>
    <row r="2486" spans="9:12" x14ac:dyDescent="0.25">
      <c r="I2486" s="146"/>
      <c r="J2486" s="146"/>
      <c r="K2486" s="146"/>
      <c r="L2486" s="146"/>
    </row>
    <row r="2487" spans="9:12" x14ac:dyDescent="0.25">
      <c r="I2487" s="146"/>
      <c r="J2487" s="146"/>
      <c r="K2487" s="146"/>
      <c r="L2487" s="146"/>
    </row>
    <row r="2488" spans="9:12" x14ac:dyDescent="0.25">
      <c r="I2488" s="146"/>
      <c r="J2488" s="146"/>
      <c r="K2488" s="146"/>
      <c r="L2488" s="146"/>
    </row>
    <row r="2489" spans="9:12" x14ac:dyDescent="0.25">
      <c r="I2489" s="146"/>
      <c r="J2489" s="146"/>
      <c r="K2489" s="146"/>
      <c r="L2489" s="146"/>
    </row>
    <row r="2490" spans="9:12" x14ac:dyDescent="0.25">
      <c r="I2490" s="146"/>
      <c r="J2490" s="146"/>
      <c r="K2490" s="146"/>
      <c r="L2490" s="146"/>
    </row>
    <row r="2491" spans="9:12" x14ac:dyDescent="0.25">
      <c r="I2491" s="146"/>
      <c r="J2491" s="146"/>
      <c r="K2491" s="146"/>
      <c r="L2491" s="146"/>
    </row>
    <row r="2492" spans="9:12" x14ac:dyDescent="0.25">
      <c r="I2492" s="146"/>
      <c r="J2492" s="146"/>
      <c r="K2492" s="146"/>
      <c r="L2492" s="146"/>
    </row>
    <row r="2493" spans="9:12" x14ac:dyDescent="0.25">
      <c r="I2493" s="146"/>
      <c r="J2493" s="146"/>
      <c r="K2493" s="146"/>
      <c r="L2493" s="146"/>
    </row>
    <row r="2494" spans="9:12" x14ac:dyDescent="0.25">
      <c r="I2494" s="146"/>
      <c r="J2494" s="146"/>
      <c r="K2494" s="146"/>
      <c r="L2494" s="146"/>
    </row>
    <row r="2495" spans="9:12" x14ac:dyDescent="0.25">
      <c r="I2495" s="146"/>
      <c r="J2495" s="146"/>
      <c r="K2495" s="146"/>
      <c r="L2495" s="146"/>
    </row>
    <row r="2496" spans="9:12" x14ac:dyDescent="0.25">
      <c r="I2496" s="146"/>
      <c r="J2496" s="146"/>
      <c r="K2496" s="146"/>
      <c r="L2496" s="146"/>
    </row>
    <row r="2497" spans="9:12" x14ac:dyDescent="0.25">
      <c r="I2497" s="146"/>
      <c r="J2497" s="146"/>
      <c r="K2497" s="146"/>
      <c r="L2497" s="146"/>
    </row>
    <row r="2498" spans="9:12" x14ac:dyDescent="0.25">
      <c r="I2498" s="146"/>
      <c r="J2498" s="146"/>
      <c r="K2498" s="146"/>
      <c r="L2498" s="146"/>
    </row>
    <row r="2499" spans="9:12" x14ac:dyDescent="0.25">
      <c r="I2499" s="146"/>
      <c r="J2499" s="146"/>
      <c r="K2499" s="146"/>
      <c r="L2499" s="146"/>
    </row>
    <row r="2500" spans="9:12" x14ac:dyDescent="0.25">
      <c r="I2500" s="146"/>
      <c r="J2500" s="146"/>
      <c r="K2500" s="146"/>
      <c r="L2500" s="146"/>
    </row>
    <row r="2501" spans="9:12" x14ac:dyDescent="0.25">
      <c r="I2501" s="146"/>
      <c r="J2501" s="146"/>
      <c r="K2501" s="146"/>
      <c r="L2501" s="146"/>
    </row>
    <row r="2502" spans="9:12" x14ac:dyDescent="0.25">
      <c r="I2502" s="146"/>
      <c r="J2502" s="146"/>
      <c r="K2502" s="146"/>
      <c r="L2502" s="146"/>
    </row>
    <row r="2503" spans="9:12" x14ac:dyDescent="0.25">
      <c r="I2503" s="146"/>
      <c r="J2503" s="146"/>
      <c r="K2503" s="146"/>
      <c r="L2503" s="146"/>
    </row>
    <row r="2504" spans="9:12" x14ac:dyDescent="0.25">
      <c r="I2504" s="146"/>
      <c r="J2504" s="146"/>
      <c r="K2504" s="146"/>
      <c r="L2504" s="146"/>
    </row>
    <row r="2505" spans="9:12" x14ac:dyDescent="0.25">
      <c r="I2505" s="146"/>
      <c r="J2505" s="146"/>
      <c r="K2505" s="146"/>
      <c r="L2505" s="146"/>
    </row>
    <row r="2506" spans="9:12" x14ac:dyDescent="0.25">
      <c r="I2506" s="146"/>
      <c r="J2506" s="146"/>
      <c r="K2506" s="146"/>
      <c r="L2506" s="146"/>
    </row>
    <row r="2507" spans="9:12" x14ac:dyDescent="0.25">
      <c r="I2507" s="146"/>
      <c r="J2507" s="146"/>
      <c r="K2507" s="146"/>
      <c r="L2507" s="146"/>
    </row>
    <row r="2508" spans="9:12" x14ac:dyDescent="0.25">
      <c r="I2508" s="146"/>
      <c r="J2508" s="146"/>
      <c r="K2508" s="146"/>
      <c r="L2508" s="146"/>
    </row>
    <row r="2509" spans="9:12" x14ac:dyDescent="0.25">
      <c r="I2509" s="146"/>
      <c r="J2509" s="146"/>
      <c r="K2509" s="146"/>
      <c r="L2509" s="146"/>
    </row>
    <row r="2510" spans="9:12" x14ac:dyDescent="0.25">
      <c r="I2510" s="146"/>
      <c r="J2510" s="146"/>
      <c r="K2510" s="146"/>
      <c r="L2510" s="146"/>
    </row>
    <row r="2511" spans="9:12" x14ac:dyDescent="0.25">
      <c r="I2511" s="146"/>
      <c r="J2511" s="146"/>
      <c r="K2511" s="146"/>
      <c r="L2511" s="146"/>
    </row>
    <row r="2512" spans="9:12" x14ac:dyDescent="0.25">
      <c r="I2512" s="146"/>
      <c r="J2512" s="146"/>
      <c r="K2512" s="146"/>
      <c r="L2512" s="146"/>
    </row>
    <row r="2513" spans="9:12" x14ac:dyDescent="0.25">
      <c r="I2513" s="146"/>
      <c r="J2513" s="146"/>
      <c r="K2513" s="146"/>
      <c r="L2513" s="146"/>
    </row>
    <row r="2514" spans="9:12" x14ac:dyDescent="0.25">
      <c r="I2514" s="146"/>
      <c r="J2514" s="146"/>
      <c r="K2514" s="146"/>
      <c r="L2514" s="146"/>
    </row>
    <row r="2515" spans="9:12" x14ac:dyDescent="0.25">
      <c r="I2515" s="146"/>
      <c r="J2515" s="146"/>
      <c r="K2515" s="146"/>
      <c r="L2515" s="146"/>
    </row>
    <row r="2516" spans="9:12" x14ac:dyDescent="0.25">
      <c r="I2516" s="146"/>
      <c r="J2516" s="146"/>
      <c r="K2516" s="146"/>
      <c r="L2516" s="146"/>
    </row>
    <row r="2517" spans="9:12" x14ac:dyDescent="0.25">
      <c r="I2517" s="146"/>
      <c r="J2517" s="146"/>
      <c r="K2517" s="146"/>
      <c r="L2517" s="146"/>
    </row>
    <row r="2518" spans="9:12" x14ac:dyDescent="0.25">
      <c r="I2518" s="146"/>
      <c r="J2518" s="146"/>
      <c r="K2518" s="146"/>
      <c r="L2518" s="146"/>
    </row>
    <row r="2519" spans="9:12" x14ac:dyDescent="0.25">
      <c r="I2519" s="146"/>
      <c r="J2519" s="146"/>
      <c r="K2519" s="146"/>
      <c r="L2519" s="146"/>
    </row>
    <row r="2520" spans="9:12" x14ac:dyDescent="0.25">
      <c r="I2520" s="146"/>
      <c r="J2520" s="146"/>
      <c r="K2520" s="146"/>
      <c r="L2520" s="146"/>
    </row>
    <row r="2521" spans="9:12" x14ac:dyDescent="0.25">
      <c r="I2521" s="146"/>
      <c r="J2521" s="146"/>
      <c r="K2521" s="146"/>
      <c r="L2521" s="146"/>
    </row>
    <row r="2522" spans="9:12" x14ac:dyDescent="0.25">
      <c r="I2522" s="146"/>
      <c r="J2522" s="146"/>
      <c r="K2522" s="146"/>
      <c r="L2522" s="146"/>
    </row>
    <row r="2523" spans="9:12" x14ac:dyDescent="0.25">
      <c r="I2523" s="146"/>
      <c r="J2523" s="146"/>
      <c r="K2523" s="146"/>
      <c r="L2523" s="146"/>
    </row>
    <row r="2524" spans="9:12" x14ac:dyDescent="0.25">
      <c r="I2524" s="146"/>
      <c r="J2524" s="146"/>
      <c r="K2524" s="146"/>
      <c r="L2524" s="146"/>
    </row>
    <row r="2525" spans="9:12" x14ac:dyDescent="0.25">
      <c r="I2525" s="146"/>
      <c r="J2525" s="146"/>
      <c r="K2525" s="146"/>
      <c r="L2525" s="146"/>
    </row>
    <row r="2526" spans="9:12" x14ac:dyDescent="0.25">
      <c r="I2526" s="146"/>
      <c r="J2526" s="146"/>
      <c r="K2526" s="146"/>
      <c r="L2526" s="146"/>
    </row>
    <row r="2527" spans="9:12" x14ac:dyDescent="0.25">
      <c r="I2527" s="146"/>
      <c r="J2527" s="146"/>
      <c r="K2527" s="146"/>
      <c r="L2527" s="146"/>
    </row>
    <row r="2528" spans="9:12" x14ac:dyDescent="0.25">
      <c r="I2528" s="146"/>
      <c r="J2528" s="146"/>
      <c r="K2528" s="146"/>
      <c r="L2528" s="146"/>
    </row>
    <row r="2529" spans="9:12" x14ac:dyDescent="0.25">
      <c r="I2529" s="146"/>
      <c r="J2529" s="146"/>
      <c r="K2529" s="146"/>
      <c r="L2529" s="146"/>
    </row>
    <row r="2530" spans="9:12" x14ac:dyDescent="0.25">
      <c r="I2530" s="146"/>
      <c r="J2530" s="146"/>
      <c r="K2530" s="146"/>
      <c r="L2530" s="146"/>
    </row>
    <row r="2531" spans="9:12" x14ac:dyDescent="0.25">
      <c r="I2531" s="146"/>
      <c r="J2531" s="146"/>
      <c r="K2531" s="146"/>
      <c r="L2531" s="146"/>
    </row>
    <row r="2532" spans="9:12" x14ac:dyDescent="0.25">
      <c r="I2532" s="146"/>
      <c r="J2532" s="146"/>
      <c r="K2532" s="146"/>
      <c r="L2532" s="146"/>
    </row>
    <row r="2533" spans="9:12" x14ac:dyDescent="0.25">
      <c r="I2533" s="146"/>
      <c r="J2533" s="146"/>
      <c r="K2533" s="146"/>
      <c r="L2533" s="146"/>
    </row>
    <row r="2534" spans="9:12" x14ac:dyDescent="0.25">
      <c r="I2534" s="146"/>
      <c r="J2534" s="146"/>
      <c r="K2534" s="146"/>
      <c r="L2534" s="146"/>
    </row>
    <row r="2535" spans="9:12" x14ac:dyDescent="0.25">
      <c r="I2535" s="146"/>
      <c r="J2535" s="146"/>
      <c r="K2535" s="146"/>
      <c r="L2535" s="146"/>
    </row>
    <row r="2536" spans="9:12" x14ac:dyDescent="0.25">
      <c r="I2536" s="146"/>
      <c r="J2536" s="146"/>
      <c r="K2536" s="146"/>
      <c r="L2536" s="146"/>
    </row>
    <row r="2537" spans="9:12" x14ac:dyDescent="0.25">
      <c r="I2537" s="146"/>
      <c r="J2537" s="146"/>
      <c r="K2537" s="146"/>
      <c r="L2537" s="146"/>
    </row>
    <row r="2538" spans="9:12" x14ac:dyDescent="0.25">
      <c r="I2538" s="146"/>
      <c r="J2538" s="146"/>
      <c r="K2538" s="146"/>
      <c r="L2538" s="146"/>
    </row>
    <row r="2539" spans="9:12" x14ac:dyDescent="0.25">
      <c r="I2539" s="146"/>
      <c r="J2539" s="146"/>
      <c r="K2539" s="146"/>
      <c r="L2539" s="146"/>
    </row>
    <row r="2540" spans="9:12" x14ac:dyDescent="0.25">
      <c r="I2540" s="146"/>
      <c r="J2540" s="146"/>
      <c r="K2540" s="146"/>
      <c r="L2540" s="146"/>
    </row>
    <row r="2541" spans="9:12" x14ac:dyDescent="0.25">
      <c r="I2541" s="146"/>
      <c r="J2541" s="146"/>
      <c r="K2541" s="146"/>
      <c r="L2541" s="146"/>
    </row>
    <row r="2542" spans="9:12" x14ac:dyDescent="0.25">
      <c r="I2542" s="146"/>
      <c r="J2542" s="146"/>
      <c r="K2542" s="146"/>
      <c r="L2542" s="146"/>
    </row>
    <row r="2543" spans="9:12" x14ac:dyDescent="0.25">
      <c r="I2543" s="146"/>
      <c r="J2543" s="146"/>
      <c r="K2543" s="146"/>
      <c r="L2543" s="146"/>
    </row>
    <row r="2544" spans="9:12" x14ac:dyDescent="0.25">
      <c r="I2544" s="146"/>
      <c r="J2544" s="146"/>
      <c r="K2544" s="146"/>
      <c r="L2544" s="146"/>
    </row>
    <row r="2545" spans="9:12" x14ac:dyDescent="0.25">
      <c r="I2545" s="146"/>
      <c r="J2545" s="146"/>
      <c r="K2545" s="146"/>
      <c r="L2545" s="146"/>
    </row>
    <row r="2546" spans="9:12" x14ac:dyDescent="0.25">
      <c r="I2546" s="146"/>
      <c r="J2546" s="146"/>
      <c r="K2546" s="146"/>
      <c r="L2546" s="146"/>
    </row>
    <row r="2547" spans="9:12" x14ac:dyDescent="0.25">
      <c r="I2547" s="146"/>
      <c r="J2547" s="146"/>
      <c r="K2547" s="146"/>
      <c r="L2547" s="146"/>
    </row>
    <row r="2548" spans="9:12" x14ac:dyDescent="0.25">
      <c r="I2548" s="146"/>
      <c r="J2548" s="146"/>
      <c r="K2548" s="146"/>
      <c r="L2548" s="146"/>
    </row>
    <row r="2549" spans="9:12" x14ac:dyDescent="0.25">
      <c r="I2549" s="146"/>
      <c r="J2549" s="146"/>
      <c r="K2549" s="146"/>
      <c r="L2549" s="146"/>
    </row>
    <row r="2550" spans="9:12" x14ac:dyDescent="0.25">
      <c r="I2550" s="146"/>
      <c r="J2550" s="146"/>
      <c r="K2550" s="146"/>
      <c r="L2550" s="146"/>
    </row>
    <row r="2551" spans="9:12" x14ac:dyDescent="0.25">
      <c r="I2551" s="146"/>
      <c r="J2551" s="146"/>
      <c r="K2551" s="146"/>
      <c r="L2551" s="146"/>
    </row>
    <row r="2552" spans="9:12" x14ac:dyDescent="0.25">
      <c r="I2552" s="146"/>
      <c r="J2552" s="146"/>
      <c r="K2552" s="146"/>
      <c r="L2552" s="146"/>
    </row>
    <row r="2553" spans="9:12" x14ac:dyDescent="0.25">
      <c r="I2553" s="146"/>
      <c r="J2553" s="146"/>
      <c r="K2553" s="146"/>
      <c r="L2553" s="146"/>
    </row>
    <row r="2554" spans="9:12" x14ac:dyDescent="0.25">
      <c r="I2554" s="146"/>
      <c r="J2554" s="146"/>
      <c r="K2554" s="146"/>
      <c r="L2554" s="146"/>
    </row>
    <row r="2555" spans="9:12" x14ac:dyDescent="0.25">
      <c r="I2555" s="146"/>
      <c r="J2555" s="146"/>
      <c r="K2555" s="146"/>
      <c r="L2555" s="146"/>
    </row>
    <row r="2556" spans="9:12" x14ac:dyDescent="0.25">
      <c r="I2556" s="146"/>
      <c r="J2556" s="146"/>
      <c r="K2556" s="146"/>
      <c r="L2556" s="146"/>
    </row>
    <row r="2557" spans="9:12" x14ac:dyDescent="0.25">
      <c r="I2557" s="146"/>
      <c r="J2557" s="146"/>
      <c r="K2557" s="146"/>
      <c r="L2557" s="146"/>
    </row>
    <row r="2558" spans="9:12" x14ac:dyDescent="0.25">
      <c r="I2558" s="146"/>
      <c r="J2558" s="146"/>
      <c r="K2558" s="146"/>
      <c r="L2558" s="146"/>
    </row>
    <row r="2559" spans="9:12" x14ac:dyDescent="0.25">
      <c r="I2559" s="146"/>
      <c r="J2559" s="146"/>
      <c r="K2559" s="146"/>
      <c r="L2559" s="146"/>
    </row>
    <row r="2560" spans="9:12" x14ac:dyDescent="0.25">
      <c r="I2560" s="146"/>
      <c r="J2560" s="146"/>
      <c r="K2560" s="146"/>
      <c r="L2560" s="146"/>
    </row>
    <row r="2561" spans="9:12" x14ac:dyDescent="0.25">
      <c r="I2561" s="146"/>
      <c r="J2561" s="146"/>
      <c r="K2561" s="146"/>
      <c r="L2561" s="146"/>
    </row>
    <row r="2562" spans="9:12" x14ac:dyDescent="0.25">
      <c r="I2562" s="146"/>
      <c r="J2562" s="146"/>
      <c r="K2562" s="146"/>
      <c r="L2562" s="146"/>
    </row>
    <row r="2563" spans="9:12" x14ac:dyDescent="0.25">
      <c r="I2563" s="146"/>
      <c r="J2563" s="146"/>
      <c r="K2563" s="146"/>
      <c r="L2563" s="146"/>
    </row>
    <row r="2564" spans="9:12" x14ac:dyDescent="0.25">
      <c r="I2564" s="146"/>
      <c r="J2564" s="146"/>
      <c r="K2564" s="146"/>
      <c r="L2564" s="146"/>
    </row>
    <row r="2565" spans="9:12" x14ac:dyDescent="0.25">
      <c r="I2565" s="146"/>
      <c r="J2565" s="146"/>
      <c r="K2565" s="146"/>
      <c r="L2565" s="146"/>
    </row>
    <row r="2566" spans="9:12" x14ac:dyDescent="0.25">
      <c r="I2566" s="146"/>
      <c r="J2566" s="146"/>
      <c r="K2566" s="146"/>
      <c r="L2566" s="146"/>
    </row>
    <row r="2567" spans="9:12" x14ac:dyDescent="0.25">
      <c r="I2567" s="146"/>
      <c r="J2567" s="146"/>
      <c r="K2567" s="146"/>
      <c r="L2567" s="146"/>
    </row>
    <row r="2568" spans="9:12" x14ac:dyDescent="0.25">
      <c r="I2568" s="146"/>
      <c r="J2568" s="146"/>
      <c r="K2568" s="146"/>
      <c r="L2568" s="146"/>
    </row>
    <row r="2569" spans="9:12" x14ac:dyDescent="0.25">
      <c r="I2569" s="146"/>
      <c r="J2569" s="146"/>
      <c r="K2569" s="146"/>
      <c r="L2569" s="146"/>
    </row>
    <row r="2570" spans="9:12" x14ac:dyDescent="0.25">
      <c r="I2570" s="146"/>
      <c r="J2570" s="146"/>
      <c r="K2570" s="146"/>
      <c r="L2570" s="146"/>
    </row>
    <row r="2571" spans="9:12" x14ac:dyDescent="0.25">
      <c r="I2571" s="146"/>
      <c r="J2571" s="146"/>
      <c r="K2571" s="146"/>
      <c r="L2571" s="146"/>
    </row>
    <row r="2572" spans="9:12" x14ac:dyDescent="0.25">
      <c r="I2572" s="146"/>
      <c r="J2572" s="146"/>
      <c r="K2572" s="146"/>
      <c r="L2572" s="146"/>
    </row>
    <row r="2573" spans="9:12" x14ac:dyDescent="0.25">
      <c r="I2573" s="146"/>
      <c r="J2573" s="146"/>
      <c r="K2573" s="146"/>
      <c r="L2573" s="146"/>
    </row>
    <row r="2574" spans="9:12" x14ac:dyDescent="0.25">
      <c r="I2574" s="146"/>
      <c r="J2574" s="146"/>
      <c r="K2574" s="146"/>
      <c r="L2574" s="146"/>
    </row>
    <row r="2575" spans="9:12" x14ac:dyDescent="0.25">
      <c r="I2575" s="146"/>
      <c r="J2575" s="146"/>
      <c r="K2575" s="146"/>
      <c r="L2575" s="146"/>
    </row>
    <row r="2576" spans="9:12" x14ac:dyDescent="0.25">
      <c r="I2576" s="146"/>
      <c r="J2576" s="146"/>
      <c r="K2576" s="146"/>
      <c r="L2576" s="146"/>
    </row>
    <row r="2577" spans="9:12" x14ac:dyDescent="0.25">
      <c r="I2577" s="146"/>
      <c r="J2577" s="146"/>
      <c r="K2577" s="146"/>
      <c r="L2577" s="146"/>
    </row>
    <row r="2578" spans="9:12" x14ac:dyDescent="0.25">
      <c r="I2578" s="146"/>
      <c r="J2578" s="146"/>
      <c r="K2578" s="146"/>
      <c r="L2578" s="146"/>
    </row>
    <row r="2579" spans="9:12" x14ac:dyDescent="0.25">
      <c r="I2579" s="146"/>
      <c r="J2579" s="146"/>
      <c r="K2579" s="146"/>
      <c r="L2579" s="146"/>
    </row>
    <row r="2580" spans="9:12" x14ac:dyDescent="0.25">
      <c r="I2580" s="146"/>
      <c r="J2580" s="146"/>
      <c r="K2580" s="146"/>
      <c r="L2580" s="146"/>
    </row>
    <row r="2581" spans="9:12" x14ac:dyDescent="0.25">
      <c r="I2581" s="146"/>
      <c r="J2581" s="146"/>
      <c r="K2581" s="146"/>
      <c r="L2581" s="146"/>
    </row>
    <row r="2582" spans="9:12" x14ac:dyDescent="0.25">
      <c r="I2582" s="146"/>
      <c r="J2582" s="146"/>
      <c r="K2582" s="146"/>
      <c r="L2582" s="146"/>
    </row>
    <row r="2583" spans="9:12" x14ac:dyDescent="0.25">
      <c r="I2583" s="146"/>
      <c r="J2583" s="146"/>
      <c r="K2583" s="146"/>
      <c r="L2583" s="146"/>
    </row>
    <row r="2584" spans="9:12" x14ac:dyDescent="0.25">
      <c r="I2584" s="146"/>
      <c r="J2584" s="146"/>
      <c r="K2584" s="146"/>
      <c r="L2584" s="146"/>
    </row>
    <row r="2585" spans="9:12" x14ac:dyDescent="0.25">
      <c r="I2585" s="146"/>
      <c r="J2585" s="146"/>
      <c r="K2585" s="146"/>
      <c r="L2585" s="146"/>
    </row>
    <row r="2586" spans="9:12" x14ac:dyDescent="0.25">
      <c r="I2586" s="146"/>
      <c r="J2586" s="146"/>
      <c r="K2586" s="146"/>
      <c r="L2586" s="146"/>
    </row>
    <row r="2587" spans="9:12" x14ac:dyDescent="0.25">
      <c r="I2587" s="146"/>
      <c r="J2587" s="146"/>
      <c r="K2587" s="146"/>
      <c r="L2587" s="146"/>
    </row>
    <row r="2588" spans="9:12" x14ac:dyDescent="0.25">
      <c r="I2588" s="146"/>
      <c r="J2588" s="146"/>
      <c r="K2588" s="146"/>
      <c r="L2588" s="146"/>
    </row>
    <row r="2589" spans="9:12" x14ac:dyDescent="0.25">
      <c r="I2589" s="146"/>
      <c r="J2589" s="146"/>
      <c r="K2589" s="146"/>
      <c r="L2589" s="146"/>
    </row>
    <row r="2590" spans="9:12" x14ac:dyDescent="0.25">
      <c r="I2590" s="146"/>
      <c r="J2590" s="146"/>
      <c r="K2590" s="146"/>
      <c r="L2590" s="146"/>
    </row>
    <row r="2591" spans="9:12" x14ac:dyDescent="0.25">
      <c r="I2591" s="146"/>
      <c r="J2591" s="146"/>
      <c r="K2591" s="146"/>
      <c r="L2591" s="146"/>
    </row>
    <row r="2592" spans="9:12" x14ac:dyDescent="0.25">
      <c r="I2592" s="146"/>
      <c r="J2592" s="146"/>
      <c r="K2592" s="146"/>
      <c r="L2592" s="146"/>
    </row>
    <row r="2593" spans="9:12" x14ac:dyDescent="0.25">
      <c r="I2593" s="146"/>
      <c r="J2593" s="146"/>
      <c r="K2593" s="146"/>
      <c r="L2593" s="146"/>
    </row>
    <row r="2594" spans="9:12" x14ac:dyDescent="0.25">
      <c r="I2594" s="146"/>
      <c r="J2594" s="146"/>
      <c r="K2594" s="146"/>
      <c r="L2594" s="146"/>
    </row>
    <row r="2595" spans="9:12" x14ac:dyDescent="0.25">
      <c r="I2595" s="146"/>
      <c r="J2595" s="146"/>
      <c r="K2595" s="146"/>
      <c r="L2595" s="146"/>
    </row>
    <row r="2596" spans="9:12" x14ac:dyDescent="0.25">
      <c r="I2596" s="146"/>
      <c r="J2596" s="146"/>
      <c r="K2596" s="146"/>
      <c r="L2596" s="146"/>
    </row>
    <row r="2597" spans="9:12" x14ac:dyDescent="0.25">
      <c r="I2597" s="146"/>
      <c r="J2597" s="146"/>
      <c r="K2597" s="146"/>
      <c r="L2597" s="146"/>
    </row>
    <row r="2598" spans="9:12" x14ac:dyDescent="0.25">
      <c r="I2598" s="146"/>
      <c r="J2598" s="146"/>
      <c r="K2598" s="146"/>
      <c r="L2598" s="146"/>
    </row>
    <row r="2599" spans="9:12" x14ac:dyDescent="0.25">
      <c r="I2599" s="146"/>
      <c r="J2599" s="146"/>
      <c r="K2599" s="146"/>
      <c r="L2599" s="146"/>
    </row>
    <row r="2600" spans="9:12" x14ac:dyDescent="0.25">
      <c r="I2600" s="146"/>
      <c r="J2600" s="146"/>
      <c r="K2600" s="146"/>
      <c r="L2600" s="146"/>
    </row>
    <row r="2601" spans="9:12" x14ac:dyDescent="0.25">
      <c r="I2601" s="146"/>
      <c r="J2601" s="146"/>
      <c r="K2601" s="146"/>
      <c r="L2601" s="146"/>
    </row>
    <row r="2602" spans="9:12" x14ac:dyDescent="0.25">
      <c r="I2602" s="146"/>
      <c r="J2602" s="146"/>
      <c r="K2602" s="146"/>
      <c r="L2602" s="146"/>
    </row>
    <row r="2603" spans="9:12" x14ac:dyDescent="0.25">
      <c r="I2603" s="146"/>
      <c r="J2603" s="146"/>
      <c r="K2603" s="146"/>
      <c r="L2603" s="146"/>
    </row>
    <row r="2604" spans="9:12" x14ac:dyDescent="0.25">
      <c r="I2604" s="146"/>
      <c r="J2604" s="146"/>
      <c r="K2604" s="146"/>
      <c r="L2604" s="146"/>
    </row>
    <row r="2605" spans="9:12" x14ac:dyDescent="0.25">
      <c r="I2605" s="146"/>
      <c r="J2605" s="146"/>
      <c r="K2605" s="146"/>
      <c r="L2605" s="146"/>
    </row>
    <row r="2606" spans="9:12" x14ac:dyDescent="0.25">
      <c r="I2606" s="146"/>
      <c r="J2606" s="146"/>
      <c r="K2606" s="146"/>
      <c r="L2606" s="146"/>
    </row>
    <row r="2607" spans="9:12" x14ac:dyDescent="0.25">
      <c r="I2607" s="146"/>
      <c r="J2607" s="146"/>
      <c r="K2607" s="146"/>
      <c r="L2607" s="146"/>
    </row>
    <row r="2608" spans="9:12" x14ac:dyDescent="0.25">
      <c r="I2608" s="146"/>
      <c r="J2608" s="146"/>
      <c r="K2608" s="146"/>
      <c r="L2608" s="146"/>
    </row>
    <row r="2609" spans="9:12" x14ac:dyDescent="0.25">
      <c r="I2609" s="146"/>
      <c r="J2609" s="146"/>
      <c r="K2609" s="146"/>
      <c r="L2609" s="146"/>
    </row>
    <row r="2610" spans="9:12" x14ac:dyDescent="0.25">
      <c r="I2610" s="146"/>
      <c r="J2610" s="146"/>
      <c r="K2610" s="146"/>
      <c r="L2610" s="146"/>
    </row>
    <row r="2611" spans="9:12" x14ac:dyDescent="0.25">
      <c r="I2611" s="146"/>
      <c r="J2611" s="146"/>
      <c r="K2611" s="146"/>
      <c r="L2611" s="146"/>
    </row>
    <row r="2612" spans="9:12" x14ac:dyDescent="0.25">
      <c r="I2612" s="146"/>
      <c r="J2612" s="146"/>
      <c r="K2612" s="146"/>
      <c r="L2612" s="146"/>
    </row>
    <row r="2613" spans="9:12" x14ac:dyDescent="0.25">
      <c r="I2613" s="146"/>
      <c r="J2613" s="146"/>
      <c r="K2613" s="146"/>
      <c r="L2613" s="146"/>
    </row>
    <row r="2614" spans="9:12" x14ac:dyDescent="0.25">
      <c r="I2614" s="146"/>
      <c r="J2614" s="146"/>
      <c r="K2614" s="146"/>
      <c r="L2614" s="146"/>
    </row>
    <row r="2615" spans="9:12" x14ac:dyDescent="0.25">
      <c r="I2615" s="146"/>
      <c r="J2615" s="146"/>
      <c r="K2615" s="146"/>
      <c r="L2615" s="146"/>
    </row>
    <row r="2616" spans="9:12" x14ac:dyDescent="0.25">
      <c r="I2616" s="146"/>
      <c r="J2616" s="146"/>
      <c r="K2616" s="146"/>
      <c r="L2616" s="146"/>
    </row>
    <row r="2617" spans="9:12" x14ac:dyDescent="0.25">
      <c r="I2617" s="146"/>
      <c r="J2617" s="146"/>
      <c r="K2617" s="146"/>
      <c r="L2617" s="146"/>
    </row>
    <row r="2618" spans="9:12" x14ac:dyDescent="0.25">
      <c r="I2618" s="146"/>
      <c r="J2618" s="146"/>
      <c r="K2618" s="146"/>
      <c r="L2618" s="146"/>
    </row>
    <row r="2619" spans="9:12" x14ac:dyDescent="0.25">
      <c r="I2619" s="146"/>
      <c r="J2619" s="146"/>
      <c r="K2619" s="146"/>
      <c r="L2619" s="146"/>
    </row>
    <row r="2620" spans="9:12" x14ac:dyDescent="0.25">
      <c r="I2620" s="146"/>
      <c r="J2620" s="146"/>
      <c r="K2620" s="146"/>
      <c r="L2620" s="146"/>
    </row>
    <row r="2621" spans="9:12" x14ac:dyDescent="0.25">
      <c r="I2621" s="146"/>
      <c r="J2621" s="146"/>
      <c r="K2621" s="146"/>
      <c r="L2621" s="146"/>
    </row>
    <row r="2622" spans="9:12" x14ac:dyDescent="0.25">
      <c r="I2622" s="146"/>
      <c r="J2622" s="146"/>
      <c r="K2622" s="146"/>
      <c r="L2622" s="146"/>
    </row>
    <row r="2623" spans="9:12" x14ac:dyDescent="0.25">
      <c r="I2623" s="146"/>
      <c r="J2623" s="146"/>
      <c r="K2623" s="146"/>
      <c r="L2623" s="146"/>
    </row>
    <row r="2624" spans="9:12" x14ac:dyDescent="0.25">
      <c r="I2624" s="146"/>
      <c r="J2624" s="146"/>
      <c r="K2624" s="146"/>
      <c r="L2624" s="146"/>
    </row>
    <row r="2625" spans="9:12" x14ac:dyDescent="0.25">
      <c r="I2625" s="146"/>
      <c r="J2625" s="146"/>
      <c r="K2625" s="146"/>
      <c r="L2625" s="146"/>
    </row>
    <row r="2626" spans="9:12" x14ac:dyDescent="0.25">
      <c r="I2626" s="146"/>
      <c r="J2626" s="146"/>
      <c r="K2626" s="146"/>
      <c r="L2626" s="146"/>
    </row>
    <row r="2627" spans="9:12" x14ac:dyDescent="0.25">
      <c r="I2627" s="146"/>
      <c r="J2627" s="146"/>
      <c r="K2627" s="146"/>
      <c r="L2627" s="146"/>
    </row>
    <row r="2628" spans="9:12" x14ac:dyDescent="0.25">
      <c r="I2628" s="146"/>
      <c r="J2628" s="146"/>
      <c r="K2628" s="146"/>
      <c r="L2628" s="146"/>
    </row>
    <row r="2629" spans="9:12" x14ac:dyDescent="0.25">
      <c r="I2629" s="146"/>
      <c r="J2629" s="146"/>
      <c r="K2629" s="146"/>
      <c r="L2629" s="146"/>
    </row>
    <row r="2630" spans="9:12" x14ac:dyDescent="0.25">
      <c r="I2630" s="146"/>
      <c r="J2630" s="146"/>
      <c r="K2630" s="146"/>
      <c r="L2630" s="146"/>
    </row>
    <row r="2631" spans="9:12" x14ac:dyDescent="0.25">
      <c r="I2631" s="146"/>
      <c r="J2631" s="146"/>
      <c r="K2631" s="146"/>
      <c r="L2631" s="146"/>
    </row>
    <row r="2632" spans="9:12" x14ac:dyDescent="0.25">
      <c r="I2632" s="146"/>
      <c r="J2632" s="146"/>
      <c r="K2632" s="146"/>
      <c r="L2632" s="146"/>
    </row>
    <row r="2633" spans="9:12" x14ac:dyDescent="0.25">
      <c r="I2633" s="146"/>
      <c r="J2633" s="146"/>
      <c r="K2633" s="146"/>
      <c r="L2633" s="146"/>
    </row>
    <row r="2634" spans="9:12" x14ac:dyDescent="0.25">
      <c r="I2634" s="146"/>
      <c r="J2634" s="146"/>
      <c r="K2634" s="146"/>
      <c r="L2634" s="146"/>
    </row>
    <row r="2635" spans="9:12" x14ac:dyDescent="0.25">
      <c r="I2635" s="146"/>
      <c r="J2635" s="146"/>
      <c r="K2635" s="146"/>
      <c r="L2635" s="146"/>
    </row>
    <row r="2636" spans="9:12" x14ac:dyDescent="0.25">
      <c r="I2636" s="146"/>
      <c r="J2636" s="146"/>
      <c r="K2636" s="146"/>
      <c r="L2636" s="146"/>
    </row>
    <row r="2637" spans="9:12" x14ac:dyDescent="0.25">
      <c r="I2637" s="146"/>
      <c r="J2637" s="146"/>
      <c r="K2637" s="146"/>
      <c r="L2637" s="146"/>
    </row>
    <row r="2638" spans="9:12" x14ac:dyDescent="0.25">
      <c r="I2638" s="146"/>
      <c r="J2638" s="146"/>
      <c r="K2638" s="146"/>
      <c r="L2638" s="146"/>
    </row>
    <row r="2639" spans="9:12" x14ac:dyDescent="0.25">
      <c r="I2639" s="146"/>
      <c r="J2639" s="146"/>
      <c r="K2639" s="146"/>
      <c r="L2639" s="146"/>
    </row>
    <row r="2640" spans="9:12" x14ac:dyDescent="0.25">
      <c r="I2640" s="146"/>
      <c r="J2640" s="146"/>
      <c r="K2640" s="146"/>
      <c r="L2640" s="146"/>
    </row>
    <row r="2641" spans="9:12" x14ac:dyDescent="0.25">
      <c r="I2641" s="146"/>
      <c r="J2641" s="146"/>
      <c r="K2641" s="146"/>
      <c r="L2641" s="146"/>
    </row>
    <row r="2642" spans="9:12" x14ac:dyDescent="0.25">
      <c r="I2642" s="146"/>
      <c r="J2642" s="146"/>
      <c r="K2642" s="146"/>
      <c r="L2642" s="146"/>
    </row>
    <row r="2643" spans="9:12" x14ac:dyDescent="0.25">
      <c r="I2643" s="146"/>
      <c r="J2643" s="146"/>
      <c r="K2643" s="146"/>
      <c r="L2643" s="146"/>
    </row>
    <row r="2644" spans="9:12" x14ac:dyDescent="0.25">
      <c r="I2644" s="146"/>
      <c r="J2644" s="146"/>
      <c r="K2644" s="146"/>
      <c r="L2644" s="146"/>
    </row>
    <row r="2645" spans="9:12" x14ac:dyDescent="0.25">
      <c r="I2645" s="146"/>
      <c r="J2645" s="146"/>
      <c r="K2645" s="146"/>
      <c r="L2645" s="146"/>
    </row>
    <row r="2646" spans="9:12" x14ac:dyDescent="0.25">
      <c r="I2646" s="146"/>
      <c r="J2646" s="146"/>
      <c r="K2646" s="146"/>
      <c r="L2646" s="146"/>
    </row>
    <row r="2647" spans="9:12" x14ac:dyDescent="0.25">
      <c r="I2647" s="146"/>
      <c r="J2647" s="146"/>
      <c r="K2647" s="146"/>
      <c r="L2647" s="146"/>
    </row>
    <row r="2648" spans="9:12" x14ac:dyDescent="0.25">
      <c r="I2648" s="146"/>
      <c r="J2648" s="146"/>
      <c r="K2648" s="146"/>
      <c r="L2648" s="146"/>
    </row>
    <row r="2649" spans="9:12" x14ac:dyDescent="0.25">
      <c r="I2649" s="146"/>
      <c r="J2649" s="146"/>
      <c r="K2649" s="146"/>
      <c r="L2649" s="146"/>
    </row>
    <row r="2650" spans="9:12" x14ac:dyDescent="0.25">
      <c r="I2650" s="146"/>
      <c r="J2650" s="146"/>
      <c r="K2650" s="146"/>
      <c r="L2650" s="146"/>
    </row>
    <row r="2651" spans="9:12" x14ac:dyDescent="0.25">
      <c r="I2651" s="146"/>
      <c r="J2651" s="146"/>
      <c r="K2651" s="146"/>
      <c r="L2651" s="146"/>
    </row>
    <row r="2652" spans="9:12" x14ac:dyDescent="0.25">
      <c r="I2652" s="146"/>
      <c r="J2652" s="146"/>
      <c r="K2652" s="146"/>
      <c r="L2652" s="146"/>
    </row>
    <row r="2653" spans="9:12" x14ac:dyDescent="0.25">
      <c r="I2653" s="146"/>
      <c r="J2653" s="146"/>
      <c r="K2653" s="146"/>
      <c r="L2653" s="146"/>
    </row>
    <row r="2654" spans="9:12" x14ac:dyDescent="0.25">
      <c r="I2654" s="146"/>
      <c r="J2654" s="146"/>
      <c r="K2654" s="146"/>
      <c r="L2654" s="146"/>
    </row>
    <row r="2655" spans="9:12" x14ac:dyDescent="0.25">
      <c r="I2655" s="146"/>
      <c r="J2655" s="146"/>
      <c r="K2655" s="146"/>
      <c r="L2655" s="146"/>
    </row>
    <row r="2656" spans="9:12" x14ac:dyDescent="0.25">
      <c r="I2656" s="146"/>
      <c r="J2656" s="146"/>
      <c r="K2656" s="146"/>
      <c r="L2656" s="146"/>
    </row>
    <row r="2657" spans="9:12" x14ac:dyDescent="0.25">
      <c r="I2657" s="146"/>
      <c r="J2657" s="146"/>
      <c r="K2657" s="146"/>
      <c r="L2657" s="146"/>
    </row>
    <row r="2658" spans="9:12" x14ac:dyDescent="0.25">
      <c r="I2658" s="146"/>
      <c r="J2658" s="146"/>
      <c r="K2658" s="146"/>
      <c r="L2658" s="146"/>
    </row>
    <row r="2659" spans="9:12" x14ac:dyDescent="0.25">
      <c r="I2659" s="146"/>
      <c r="J2659" s="146"/>
      <c r="K2659" s="146"/>
      <c r="L2659" s="146"/>
    </row>
    <row r="2660" spans="9:12" x14ac:dyDescent="0.25">
      <c r="I2660" s="146"/>
      <c r="J2660" s="146"/>
      <c r="K2660" s="146"/>
      <c r="L2660" s="146"/>
    </row>
    <row r="2661" spans="9:12" x14ac:dyDescent="0.25">
      <c r="I2661" s="146"/>
      <c r="J2661" s="146"/>
      <c r="K2661" s="146"/>
      <c r="L2661" s="146"/>
    </row>
    <row r="2662" spans="9:12" x14ac:dyDescent="0.25">
      <c r="I2662" s="146"/>
      <c r="J2662" s="146"/>
      <c r="K2662" s="146"/>
      <c r="L2662" s="146"/>
    </row>
    <row r="2663" spans="9:12" x14ac:dyDescent="0.25">
      <c r="I2663" s="146"/>
      <c r="J2663" s="146"/>
      <c r="K2663" s="146"/>
      <c r="L2663" s="146"/>
    </row>
    <row r="2664" spans="9:12" x14ac:dyDescent="0.25">
      <c r="I2664" s="146"/>
      <c r="J2664" s="146"/>
      <c r="K2664" s="146"/>
      <c r="L2664" s="146"/>
    </row>
    <row r="2665" spans="9:12" x14ac:dyDescent="0.25">
      <c r="I2665" s="146"/>
      <c r="J2665" s="146"/>
      <c r="K2665" s="146"/>
      <c r="L2665" s="146"/>
    </row>
    <row r="2666" spans="9:12" x14ac:dyDescent="0.25">
      <c r="I2666" s="146"/>
      <c r="J2666" s="146"/>
      <c r="K2666" s="146"/>
      <c r="L2666" s="146"/>
    </row>
    <row r="2667" spans="9:12" x14ac:dyDescent="0.25">
      <c r="I2667" s="146"/>
      <c r="J2667" s="146"/>
      <c r="K2667" s="146"/>
      <c r="L2667" s="146"/>
    </row>
    <row r="2668" spans="9:12" x14ac:dyDescent="0.25">
      <c r="I2668" s="146"/>
      <c r="J2668" s="146"/>
      <c r="K2668" s="146"/>
      <c r="L2668" s="146"/>
    </row>
    <row r="2669" spans="9:12" x14ac:dyDescent="0.25">
      <c r="I2669" s="146"/>
      <c r="J2669" s="146"/>
      <c r="K2669" s="146"/>
      <c r="L2669" s="146"/>
    </row>
    <row r="2670" spans="9:12" x14ac:dyDescent="0.25">
      <c r="I2670" s="146"/>
      <c r="J2670" s="146"/>
      <c r="K2670" s="146"/>
      <c r="L2670" s="146"/>
    </row>
    <row r="2671" spans="9:12" x14ac:dyDescent="0.25">
      <c r="I2671" s="146"/>
      <c r="J2671" s="146"/>
      <c r="K2671" s="146"/>
      <c r="L2671" s="146"/>
    </row>
    <row r="2672" spans="9:12" x14ac:dyDescent="0.25">
      <c r="I2672" s="146"/>
      <c r="J2672" s="146"/>
      <c r="K2672" s="146"/>
      <c r="L2672" s="146"/>
    </row>
    <row r="2673" spans="9:12" x14ac:dyDescent="0.25">
      <c r="I2673" s="146"/>
      <c r="J2673" s="146"/>
      <c r="K2673" s="146"/>
      <c r="L2673" s="146"/>
    </row>
    <row r="2674" spans="9:12" x14ac:dyDescent="0.25">
      <c r="I2674" s="146"/>
      <c r="J2674" s="146"/>
      <c r="K2674" s="146"/>
      <c r="L2674" s="146"/>
    </row>
    <row r="2675" spans="9:12" x14ac:dyDescent="0.25">
      <c r="I2675" s="146"/>
      <c r="J2675" s="146"/>
      <c r="K2675" s="146"/>
      <c r="L2675" s="146"/>
    </row>
    <row r="2676" spans="9:12" x14ac:dyDescent="0.25">
      <c r="I2676" s="146"/>
      <c r="J2676" s="146"/>
      <c r="K2676" s="146"/>
      <c r="L2676" s="146"/>
    </row>
    <row r="2677" spans="9:12" x14ac:dyDescent="0.25">
      <c r="I2677" s="146"/>
      <c r="J2677" s="146"/>
      <c r="K2677" s="146"/>
      <c r="L2677" s="146"/>
    </row>
    <row r="2678" spans="9:12" x14ac:dyDescent="0.25">
      <c r="I2678" s="146"/>
      <c r="J2678" s="146"/>
      <c r="K2678" s="146"/>
      <c r="L2678" s="146"/>
    </row>
    <row r="2679" spans="9:12" x14ac:dyDescent="0.25">
      <c r="I2679" s="146"/>
      <c r="J2679" s="146"/>
      <c r="K2679" s="146"/>
      <c r="L2679" s="146"/>
    </row>
    <row r="2680" spans="9:12" x14ac:dyDescent="0.25">
      <c r="I2680" s="146"/>
      <c r="J2680" s="146"/>
      <c r="K2680" s="146"/>
      <c r="L2680" s="146"/>
    </row>
    <row r="2681" spans="9:12" x14ac:dyDescent="0.25">
      <c r="I2681" s="146"/>
      <c r="J2681" s="146"/>
      <c r="K2681" s="146"/>
      <c r="L2681" s="146"/>
    </row>
    <row r="2682" spans="9:12" x14ac:dyDescent="0.25">
      <c r="I2682" s="146"/>
      <c r="J2682" s="146"/>
      <c r="K2682" s="146"/>
      <c r="L2682" s="146"/>
    </row>
    <row r="2683" spans="9:12" x14ac:dyDescent="0.25">
      <c r="I2683" s="146"/>
      <c r="J2683" s="146"/>
      <c r="K2683" s="146"/>
      <c r="L2683" s="146"/>
    </row>
    <row r="2684" spans="9:12" x14ac:dyDescent="0.25">
      <c r="I2684" s="146"/>
      <c r="J2684" s="146"/>
      <c r="K2684" s="146"/>
      <c r="L2684" s="146"/>
    </row>
    <row r="2685" spans="9:12" x14ac:dyDescent="0.25">
      <c r="I2685" s="146"/>
      <c r="J2685" s="146"/>
      <c r="K2685" s="146"/>
      <c r="L2685" s="146"/>
    </row>
    <row r="2686" spans="9:12" x14ac:dyDescent="0.25">
      <c r="I2686" s="146"/>
      <c r="J2686" s="146"/>
      <c r="K2686" s="146"/>
      <c r="L2686" s="146"/>
    </row>
    <row r="2687" spans="9:12" x14ac:dyDescent="0.25">
      <c r="I2687" s="146"/>
      <c r="J2687" s="146"/>
      <c r="K2687" s="146"/>
      <c r="L2687" s="146"/>
    </row>
    <row r="2688" spans="9:12" x14ac:dyDescent="0.25">
      <c r="I2688" s="146"/>
      <c r="J2688" s="146"/>
      <c r="K2688" s="146"/>
      <c r="L2688" s="146"/>
    </row>
    <row r="2689" spans="9:12" x14ac:dyDescent="0.25">
      <c r="I2689" s="146"/>
      <c r="J2689" s="146"/>
      <c r="K2689" s="146"/>
      <c r="L2689" s="146"/>
    </row>
    <row r="2690" spans="9:12" x14ac:dyDescent="0.25">
      <c r="I2690" s="146"/>
      <c r="J2690" s="146"/>
      <c r="K2690" s="146"/>
      <c r="L2690" s="146"/>
    </row>
    <row r="2691" spans="9:12" x14ac:dyDescent="0.25">
      <c r="I2691" s="146"/>
      <c r="J2691" s="146"/>
      <c r="K2691" s="146"/>
      <c r="L2691" s="146"/>
    </row>
    <row r="2692" spans="9:12" x14ac:dyDescent="0.25">
      <c r="I2692" s="146"/>
      <c r="J2692" s="146"/>
      <c r="K2692" s="146"/>
      <c r="L2692" s="146"/>
    </row>
    <row r="2693" spans="9:12" x14ac:dyDescent="0.25">
      <c r="I2693" s="146"/>
      <c r="J2693" s="146"/>
      <c r="K2693" s="146"/>
      <c r="L2693" s="146"/>
    </row>
    <row r="2694" spans="9:12" x14ac:dyDescent="0.25">
      <c r="I2694" s="146"/>
      <c r="J2694" s="146"/>
      <c r="K2694" s="146"/>
      <c r="L2694" s="146"/>
    </row>
    <row r="2695" spans="9:12" x14ac:dyDescent="0.25">
      <c r="I2695" s="146"/>
      <c r="J2695" s="146"/>
      <c r="K2695" s="146"/>
      <c r="L2695" s="146"/>
    </row>
    <row r="2696" spans="9:12" x14ac:dyDescent="0.25">
      <c r="I2696" s="146"/>
      <c r="J2696" s="146"/>
      <c r="K2696" s="146"/>
      <c r="L2696" s="146"/>
    </row>
    <row r="2697" spans="9:12" x14ac:dyDescent="0.25">
      <c r="I2697" s="146"/>
      <c r="J2697" s="146"/>
      <c r="K2697" s="146"/>
      <c r="L2697" s="146"/>
    </row>
    <row r="2698" spans="9:12" x14ac:dyDescent="0.25">
      <c r="I2698" s="146"/>
      <c r="J2698" s="146"/>
      <c r="K2698" s="146"/>
      <c r="L2698" s="146"/>
    </row>
    <row r="2699" spans="9:12" x14ac:dyDescent="0.25">
      <c r="I2699" s="146"/>
      <c r="J2699" s="146"/>
      <c r="K2699" s="146"/>
      <c r="L2699" s="146"/>
    </row>
    <row r="2700" spans="9:12" x14ac:dyDescent="0.25">
      <c r="I2700" s="146"/>
      <c r="J2700" s="146"/>
      <c r="K2700" s="146"/>
      <c r="L2700" s="146"/>
    </row>
    <row r="2701" spans="9:12" x14ac:dyDescent="0.25">
      <c r="I2701" s="146"/>
      <c r="J2701" s="146"/>
      <c r="K2701" s="146"/>
      <c r="L2701" s="146"/>
    </row>
    <row r="2702" spans="9:12" x14ac:dyDescent="0.25">
      <c r="I2702" s="146"/>
      <c r="J2702" s="146"/>
      <c r="K2702" s="146"/>
      <c r="L2702" s="146"/>
    </row>
    <row r="2703" spans="9:12" x14ac:dyDescent="0.25">
      <c r="I2703" s="146"/>
      <c r="J2703" s="146"/>
      <c r="K2703" s="146"/>
      <c r="L2703" s="146"/>
    </row>
    <row r="2704" spans="9:12" x14ac:dyDescent="0.25">
      <c r="I2704" s="146"/>
      <c r="J2704" s="146"/>
      <c r="K2704" s="146"/>
      <c r="L2704" s="146"/>
    </row>
    <row r="2705" spans="9:12" x14ac:dyDescent="0.25">
      <c r="I2705" s="146"/>
      <c r="J2705" s="146"/>
      <c r="K2705" s="146"/>
      <c r="L2705" s="146"/>
    </row>
    <row r="2706" spans="9:12" x14ac:dyDescent="0.25">
      <c r="I2706" s="146"/>
      <c r="J2706" s="146"/>
      <c r="K2706" s="146"/>
      <c r="L2706" s="146"/>
    </row>
    <row r="2707" spans="9:12" x14ac:dyDescent="0.25">
      <c r="I2707" s="146"/>
      <c r="J2707" s="146"/>
      <c r="K2707" s="146"/>
      <c r="L2707" s="146"/>
    </row>
    <row r="2708" spans="9:12" x14ac:dyDescent="0.25">
      <c r="I2708" s="146"/>
      <c r="J2708" s="146"/>
      <c r="K2708" s="146"/>
      <c r="L2708" s="146"/>
    </row>
    <row r="2709" spans="9:12" x14ac:dyDescent="0.25">
      <c r="I2709" s="146"/>
      <c r="J2709" s="146"/>
      <c r="K2709" s="146"/>
      <c r="L2709" s="146"/>
    </row>
    <row r="2710" spans="9:12" x14ac:dyDescent="0.25">
      <c r="I2710" s="146"/>
      <c r="J2710" s="146"/>
      <c r="K2710" s="146"/>
      <c r="L2710" s="146"/>
    </row>
    <row r="2711" spans="9:12" x14ac:dyDescent="0.25">
      <c r="I2711" s="146"/>
      <c r="J2711" s="146"/>
      <c r="K2711" s="146"/>
      <c r="L2711" s="146"/>
    </row>
    <row r="2712" spans="9:12" x14ac:dyDescent="0.25">
      <c r="I2712" s="146"/>
      <c r="J2712" s="146"/>
      <c r="K2712" s="146"/>
      <c r="L2712" s="146"/>
    </row>
    <row r="2713" spans="9:12" x14ac:dyDescent="0.25">
      <c r="I2713" s="146"/>
      <c r="J2713" s="146"/>
      <c r="K2713" s="146"/>
      <c r="L2713" s="146"/>
    </row>
    <row r="2714" spans="9:12" x14ac:dyDescent="0.25">
      <c r="I2714" s="146"/>
      <c r="J2714" s="146"/>
      <c r="K2714" s="146"/>
      <c r="L2714" s="146"/>
    </row>
    <row r="2715" spans="9:12" x14ac:dyDescent="0.25">
      <c r="I2715" s="146"/>
      <c r="J2715" s="146"/>
      <c r="K2715" s="146"/>
      <c r="L2715" s="146"/>
    </row>
    <row r="2716" spans="9:12" x14ac:dyDescent="0.25">
      <c r="I2716" s="146"/>
      <c r="J2716" s="146"/>
      <c r="K2716" s="146"/>
      <c r="L2716" s="146"/>
    </row>
    <row r="2717" spans="9:12" x14ac:dyDescent="0.25">
      <c r="I2717" s="146"/>
      <c r="J2717" s="146"/>
      <c r="K2717" s="146"/>
      <c r="L2717" s="146"/>
    </row>
    <row r="2718" spans="9:12" x14ac:dyDescent="0.25">
      <c r="I2718" s="146"/>
      <c r="J2718" s="146"/>
      <c r="K2718" s="146"/>
      <c r="L2718" s="146"/>
    </row>
    <row r="2719" spans="9:12" x14ac:dyDescent="0.25">
      <c r="I2719" s="146"/>
      <c r="J2719" s="146"/>
      <c r="K2719" s="146"/>
      <c r="L2719" s="146"/>
    </row>
    <row r="2720" spans="9:12" x14ac:dyDescent="0.25">
      <c r="I2720" s="146"/>
      <c r="J2720" s="146"/>
      <c r="K2720" s="146"/>
      <c r="L2720" s="146"/>
    </row>
    <row r="2721" spans="9:12" x14ac:dyDescent="0.25">
      <c r="I2721" s="146"/>
      <c r="J2721" s="146"/>
      <c r="K2721" s="146"/>
      <c r="L2721" s="146"/>
    </row>
    <row r="2722" spans="9:12" x14ac:dyDescent="0.25">
      <c r="I2722" s="146"/>
      <c r="J2722" s="146"/>
      <c r="K2722" s="146"/>
      <c r="L2722" s="146"/>
    </row>
    <row r="2723" spans="9:12" x14ac:dyDescent="0.25">
      <c r="I2723" s="146"/>
      <c r="J2723" s="146"/>
      <c r="K2723" s="146"/>
      <c r="L2723" s="146"/>
    </row>
    <row r="2724" spans="9:12" x14ac:dyDescent="0.25">
      <c r="I2724" s="146"/>
      <c r="J2724" s="146"/>
      <c r="K2724" s="146"/>
      <c r="L2724" s="146"/>
    </row>
    <row r="2725" spans="9:12" x14ac:dyDescent="0.25">
      <c r="I2725" s="146"/>
      <c r="J2725" s="146"/>
      <c r="K2725" s="146"/>
      <c r="L2725" s="146"/>
    </row>
    <row r="2726" spans="9:12" x14ac:dyDescent="0.25">
      <c r="I2726" s="146"/>
      <c r="J2726" s="146"/>
      <c r="K2726" s="146"/>
      <c r="L2726" s="146"/>
    </row>
    <row r="2727" spans="9:12" x14ac:dyDescent="0.25">
      <c r="I2727" s="146"/>
      <c r="J2727" s="146"/>
      <c r="K2727" s="146"/>
      <c r="L2727" s="146"/>
    </row>
    <row r="2728" spans="9:12" x14ac:dyDescent="0.25">
      <c r="I2728" s="146"/>
      <c r="J2728" s="146"/>
      <c r="K2728" s="146"/>
      <c r="L2728" s="146"/>
    </row>
    <row r="2729" spans="9:12" x14ac:dyDescent="0.25">
      <c r="I2729" s="146"/>
      <c r="J2729" s="146"/>
      <c r="K2729" s="146"/>
      <c r="L2729" s="146"/>
    </row>
    <row r="2730" spans="9:12" x14ac:dyDescent="0.25">
      <c r="I2730" s="146"/>
      <c r="J2730" s="146"/>
      <c r="K2730" s="146"/>
      <c r="L2730" s="146"/>
    </row>
    <row r="2731" spans="9:12" x14ac:dyDescent="0.25">
      <c r="I2731" s="146"/>
      <c r="J2731" s="146"/>
      <c r="K2731" s="146"/>
      <c r="L2731" s="146"/>
    </row>
    <row r="2732" spans="9:12" x14ac:dyDescent="0.25">
      <c r="I2732" s="146"/>
      <c r="J2732" s="146"/>
      <c r="K2732" s="146"/>
      <c r="L2732" s="146"/>
    </row>
    <row r="2733" spans="9:12" x14ac:dyDescent="0.25">
      <c r="I2733" s="146"/>
      <c r="J2733" s="146"/>
      <c r="K2733" s="146"/>
      <c r="L2733" s="146"/>
    </row>
    <row r="2734" spans="9:12" x14ac:dyDescent="0.25">
      <c r="I2734" s="146"/>
      <c r="J2734" s="146"/>
      <c r="K2734" s="146"/>
      <c r="L2734" s="146"/>
    </row>
    <row r="2735" spans="9:12" x14ac:dyDescent="0.25">
      <c r="I2735" s="146"/>
      <c r="J2735" s="146"/>
      <c r="K2735" s="146"/>
      <c r="L2735" s="146"/>
    </row>
    <row r="2736" spans="9:12" x14ac:dyDescent="0.25">
      <c r="I2736" s="146"/>
      <c r="J2736" s="146"/>
      <c r="K2736" s="146"/>
      <c r="L2736" s="146"/>
    </row>
    <row r="2737" spans="9:12" x14ac:dyDescent="0.25">
      <c r="I2737" s="146"/>
      <c r="J2737" s="146"/>
      <c r="K2737" s="146"/>
      <c r="L2737" s="146"/>
    </row>
    <row r="2738" spans="9:12" x14ac:dyDescent="0.25">
      <c r="I2738" s="146"/>
      <c r="J2738" s="146"/>
      <c r="K2738" s="146"/>
      <c r="L2738" s="146"/>
    </row>
    <row r="2739" spans="9:12" x14ac:dyDescent="0.25">
      <c r="I2739" s="146"/>
      <c r="J2739" s="146"/>
      <c r="K2739" s="146"/>
      <c r="L2739" s="146"/>
    </row>
    <row r="2740" spans="9:12" x14ac:dyDescent="0.25">
      <c r="I2740" s="146"/>
      <c r="J2740" s="146"/>
      <c r="K2740" s="146"/>
      <c r="L2740" s="146"/>
    </row>
    <row r="2741" spans="9:12" x14ac:dyDescent="0.25">
      <c r="I2741" s="146"/>
      <c r="J2741" s="146"/>
      <c r="K2741" s="146"/>
      <c r="L2741" s="146"/>
    </row>
    <row r="2742" spans="9:12" x14ac:dyDescent="0.25">
      <c r="I2742" s="146"/>
      <c r="J2742" s="146"/>
      <c r="K2742" s="146"/>
      <c r="L2742" s="146"/>
    </row>
    <row r="2743" spans="9:12" x14ac:dyDescent="0.25">
      <c r="I2743" s="146"/>
      <c r="J2743" s="146"/>
      <c r="K2743" s="146"/>
      <c r="L2743" s="146"/>
    </row>
    <row r="2744" spans="9:12" x14ac:dyDescent="0.25">
      <c r="I2744" s="146"/>
      <c r="J2744" s="146"/>
      <c r="K2744" s="146"/>
      <c r="L2744" s="146"/>
    </row>
    <row r="2745" spans="9:12" x14ac:dyDescent="0.25">
      <c r="I2745" s="146"/>
      <c r="J2745" s="146"/>
      <c r="K2745" s="146"/>
      <c r="L2745" s="146"/>
    </row>
    <row r="2746" spans="9:12" x14ac:dyDescent="0.25">
      <c r="I2746" s="146"/>
      <c r="J2746" s="146"/>
      <c r="K2746" s="146"/>
      <c r="L2746" s="146"/>
    </row>
    <row r="2747" spans="9:12" x14ac:dyDescent="0.25">
      <c r="I2747" s="146"/>
      <c r="J2747" s="146"/>
      <c r="K2747" s="146"/>
      <c r="L2747" s="146"/>
    </row>
    <row r="2748" spans="9:12" x14ac:dyDescent="0.25">
      <c r="I2748" s="146"/>
      <c r="J2748" s="146"/>
      <c r="K2748" s="146"/>
      <c r="L2748" s="146"/>
    </row>
    <row r="2749" spans="9:12" x14ac:dyDescent="0.25">
      <c r="I2749" s="146"/>
      <c r="J2749" s="146"/>
      <c r="K2749" s="146"/>
      <c r="L2749" s="146"/>
    </row>
    <row r="2750" spans="9:12" x14ac:dyDescent="0.25">
      <c r="I2750" s="146"/>
      <c r="J2750" s="146"/>
      <c r="K2750" s="146"/>
      <c r="L2750" s="146"/>
    </row>
    <row r="2751" spans="9:12" x14ac:dyDescent="0.25">
      <c r="I2751" s="146"/>
      <c r="J2751" s="146"/>
      <c r="K2751" s="146"/>
      <c r="L2751" s="146"/>
    </row>
    <row r="2752" spans="9:12" x14ac:dyDescent="0.25">
      <c r="I2752" s="146"/>
      <c r="J2752" s="146"/>
      <c r="K2752" s="146"/>
      <c r="L2752" s="146"/>
    </row>
    <row r="2753" spans="9:12" x14ac:dyDescent="0.25">
      <c r="I2753" s="146"/>
      <c r="J2753" s="146"/>
      <c r="K2753" s="146"/>
      <c r="L2753" s="146"/>
    </row>
    <row r="2754" spans="9:12" x14ac:dyDescent="0.25">
      <c r="I2754" s="146"/>
      <c r="J2754" s="146"/>
      <c r="K2754" s="146"/>
      <c r="L2754" s="146"/>
    </row>
    <row r="2755" spans="9:12" x14ac:dyDescent="0.25">
      <c r="I2755" s="146"/>
      <c r="J2755" s="146"/>
      <c r="K2755" s="146"/>
      <c r="L2755" s="146"/>
    </row>
    <row r="2756" spans="9:12" x14ac:dyDescent="0.25">
      <c r="I2756" s="146"/>
      <c r="J2756" s="146"/>
      <c r="K2756" s="146"/>
      <c r="L2756" s="146"/>
    </row>
    <row r="2757" spans="9:12" x14ac:dyDescent="0.25">
      <c r="I2757" s="146"/>
      <c r="J2757" s="146"/>
      <c r="K2757" s="146"/>
      <c r="L2757" s="146"/>
    </row>
    <row r="2758" spans="9:12" x14ac:dyDescent="0.25">
      <c r="I2758" s="146"/>
      <c r="J2758" s="146"/>
      <c r="K2758" s="146"/>
      <c r="L2758" s="146"/>
    </row>
    <row r="2759" spans="9:12" x14ac:dyDescent="0.25">
      <c r="I2759" s="146"/>
      <c r="J2759" s="146"/>
      <c r="K2759" s="146"/>
      <c r="L2759" s="146"/>
    </row>
    <row r="2760" spans="9:12" x14ac:dyDescent="0.25">
      <c r="I2760" s="146"/>
      <c r="J2760" s="146"/>
      <c r="K2760" s="146"/>
      <c r="L2760" s="146"/>
    </row>
    <row r="2761" spans="9:12" x14ac:dyDescent="0.25">
      <c r="I2761" s="146"/>
      <c r="J2761" s="146"/>
      <c r="K2761" s="146"/>
      <c r="L2761" s="146"/>
    </row>
    <row r="2762" spans="9:12" x14ac:dyDescent="0.25">
      <c r="I2762" s="146"/>
      <c r="J2762" s="146"/>
      <c r="K2762" s="146"/>
      <c r="L2762" s="146"/>
    </row>
    <row r="2763" spans="9:12" x14ac:dyDescent="0.25">
      <c r="I2763" s="146"/>
      <c r="J2763" s="146"/>
      <c r="K2763" s="146"/>
      <c r="L2763" s="146"/>
    </row>
    <row r="2764" spans="9:12" x14ac:dyDescent="0.25">
      <c r="I2764" s="146"/>
      <c r="J2764" s="146"/>
      <c r="K2764" s="146"/>
      <c r="L2764" s="146"/>
    </row>
    <row r="2765" spans="9:12" x14ac:dyDescent="0.25">
      <c r="I2765" s="146"/>
      <c r="J2765" s="146"/>
      <c r="K2765" s="146"/>
      <c r="L2765" s="146"/>
    </row>
    <row r="2766" spans="9:12" x14ac:dyDescent="0.25">
      <c r="I2766" s="146"/>
      <c r="J2766" s="146"/>
      <c r="K2766" s="146"/>
      <c r="L2766" s="146"/>
    </row>
    <row r="2767" spans="9:12" x14ac:dyDescent="0.25">
      <c r="I2767" s="146"/>
      <c r="J2767" s="146"/>
      <c r="K2767" s="146"/>
      <c r="L2767" s="146"/>
    </row>
    <row r="2768" spans="9:12" x14ac:dyDescent="0.25">
      <c r="I2768" s="146"/>
      <c r="J2768" s="146"/>
      <c r="K2768" s="146"/>
      <c r="L2768" s="146"/>
    </row>
    <row r="2769" spans="9:12" x14ac:dyDescent="0.25">
      <c r="I2769" s="146"/>
      <c r="J2769" s="146"/>
      <c r="K2769" s="146"/>
      <c r="L2769" s="146"/>
    </row>
    <row r="2770" spans="9:12" x14ac:dyDescent="0.25">
      <c r="I2770" s="146"/>
      <c r="J2770" s="146"/>
      <c r="K2770" s="146"/>
      <c r="L2770" s="146"/>
    </row>
    <row r="2771" spans="9:12" x14ac:dyDescent="0.25">
      <c r="I2771" s="146"/>
      <c r="J2771" s="146"/>
      <c r="K2771" s="146"/>
      <c r="L2771" s="146"/>
    </row>
    <row r="2772" spans="9:12" x14ac:dyDescent="0.25">
      <c r="I2772" s="146"/>
      <c r="J2772" s="146"/>
      <c r="K2772" s="146"/>
      <c r="L2772" s="146"/>
    </row>
    <row r="2773" spans="9:12" x14ac:dyDescent="0.25">
      <c r="I2773" s="146"/>
      <c r="J2773" s="146"/>
      <c r="K2773" s="146"/>
      <c r="L2773" s="146"/>
    </row>
    <row r="2774" spans="9:12" x14ac:dyDescent="0.25">
      <c r="I2774" s="146"/>
      <c r="J2774" s="146"/>
      <c r="K2774" s="146"/>
      <c r="L2774" s="146"/>
    </row>
    <row r="2775" spans="9:12" x14ac:dyDescent="0.25">
      <c r="I2775" s="146"/>
      <c r="J2775" s="146"/>
      <c r="K2775" s="146"/>
      <c r="L2775" s="146"/>
    </row>
    <row r="2776" spans="9:12" x14ac:dyDescent="0.25">
      <c r="I2776" s="146"/>
      <c r="J2776" s="146"/>
      <c r="K2776" s="146"/>
      <c r="L2776" s="146"/>
    </row>
    <row r="2777" spans="9:12" x14ac:dyDescent="0.25">
      <c r="I2777" s="146"/>
      <c r="J2777" s="146"/>
      <c r="K2777" s="146"/>
      <c r="L2777" s="146"/>
    </row>
    <row r="2778" spans="9:12" x14ac:dyDescent="0.25">
      <c r="I2778" s="146"/>
      <c r="J2778" s="146"/>
      <c r="K2778" s="146"/>
      <c r="L2778" s="146"/>
    </row>
    <row r="2779" spans="9:12" x14ac:dyDescent="0.25">
      <c r="I2779" s="146"/>
      <c r="J2779" s="146"/>
      <c r="K2779" s="146"/>
      <c r="L2779" s="146"/>
    </row>
    <row r="2780" spans="9:12" x14ac:dyDescent="0.25">
      <c r="I2780" s="146"/>
      <c r="J2780" s="146"/>
      <c r="K2780" s="146"/>
      <c r="L2780" s="146"/>
    </row>
    <row r="2781" spans="9:12" x14ac:dyDescent="0.25">
      <c r="I2781" s="146"/>
      <c r="J2781" s="146"/>
      <c r="K2781" s="146"/>
      <c r="L2781" s="146"/>
    </row>
    <row r="2782" spans="9:12" x14ac:dyDescent="0.25">
      <c r="I2782" s="146"/>
      <c r="J2782" s="146"/>
      <c r="K2782" s="146"/>
      <c r="L2782" s="146"/>
    </row>
    <row r="2783" spans="9:12" x14ac:dyDescent="0.25">
      <c r="I2783" s="146"/>
      <c r="J2783" s="146"/>
      <c r="K2783" s="146"/>
      <c r="L2783" s="146"/>
    </row>
    <row r="2784" spans="9:12" x14ac:dyDescent="0.25">
      <c r="I2784" s="146"/>
      <c r="J2784" s="146"/>
      <c r="K2784" s="146"/>
      <c r="L2784" s="146"/>
    </row>
    <row r="2785" spans="9:12" x14ac:dyDescent="0.25">
      <c r="I2785" s="146"/>
      <c r="J2785" s="146"/>
      <c r="K2785" s="146"/>
      <c r="L2785" s="146"/>
    </row>
    <row r="2786" spans="9:12" x14ac:dyDescent="0.25">
      <c r="I2786" s="146"/>
      <c r="J2786" s="146"/>
      <c r="K2786" s="146"/>
      <c r="L2786" s="146"/>
    </row>
    <row r="2787" spans="9:12" x14ac:dyDescent="0.25">
      <c r="I2787" s="146"/>
      <c r="J2787" s="146"/>
      <c r="K2787" s="146"/>
      <c r="L2787" s="146"/>
    </row>
    <row r="2788" spans="9:12" x14ac:dyDescent="0.25">
      <c r="I2788" s="146"/>
      <c r="J2788" s="146"/>
      <c r="K2788" s="146"/>
      <c r="L2788" s="146"/>
    </row>
    <row r="2789" spans="9:12" x14ac:dyDescent="0.25">
      <c r="I2789" s="146"/>
      <c r="J2789" s="146"/>
      <c r="K2789" s="146"/>
      <c r="L2789" s="146"/>
    </row>
    <row r="2790" spans="9:12" x14ac:dyDescent="0.25">
      <c r="I2790" s="146"/>
      <c r="J2790" s="146"/>
      <c r="K2790" s="146"/>
      <c r="L2790" s="146"/>
    </row>
    <row r="2791" spans="9:12" x14ac:dyDescent="0.25">
      <c r="I2791" s="146"/>
      <c r="J2791" s="146"/>
      <c r="K2791" s="146"/>
      <c r="L2791" s="146"/>
    </row>
    <row r="2792" spans="9:12" x14ac:dyDescent="0.25">
      <c r="I2792" s="146"/>
      <c r="J2792" s="146"/>
      <c r="K2792" s="146"/>
      <c r="L2792" s="146"/>
    </row>
    <row r="2793" spans="9:12" x14ac:dyDescent="0.25">
      <c r="I2793" s="146"/>
      <c r="J2793" s="146"/>
      <c r="K2793" s="146"/>
      <c r="L2793" s="146"/>
    </row>
    <row r="2794" spans="9:12" x14ac:dyDescent="0.25">
      <c r="I2794" s="146"/>
      <c r="J2794" s="146"/>
      <c r="K2794" s="146"/>
      <c r="L2794" s="146"/>
    </row>
    <row r="2795" spans="9:12" x14ac:dyDescent="0.25">
      <c r="I2795" s="146"/>
      <c r="J2795" s="146"/>
      <c r="K2795" s="146"/>
      <c r="L2795" s="146"/>
    </row>
    <row r="2796" spans="9:12" x14ac:dyDescent="0.25">
      <c r="I2796" s="146"/>
      <c r="J2796" s="146"/>
      <c r="K2796" s="146"/>
      <c r="L2796" s="146"/>
    </row>
    <row r="2797" spans="9:12" x14ac:dyDescent="0.25">
      <c r="I2797" s="146"/>
      <c r="J2797" s="146"/>
      <c r="K2797" s="146"/>
      <c r="L2797" s="146"/>
    </row>
    <row r="2798" spans="9:12" x14ac:dyDescent="0.25">
      <c r="I2798" s="146"/>
      <c r="J2798" s="146"/>
      <c r="K2798" s="146"/>
      <c r="L2798" s="146"/>
    </row>
    <row r="2799" spans="9:12" x14ac:dyDescent="0.25">
      <c r="I2799" s="146"/>
      <c r="J2799" s="146"/>
      <c r="K2799" s="146"/>
      <c r="L2799" s="146"/>
    </row>
    <row r="2800" spans="9:12" x14ac:dyDescent="0.25">
      <c r="I2800" s="146"/>
      <c r="J2800" s="146"/>
      <c r="K2800" s="146"/>
      <c r="L2800" s="146"/>
    </row>
    <row r="2801" spans="9:12" x14ac:dyDescent="0.25">
      <c r="I2801" s="146"/>
      <c r="J2801" s="146"/>
      <c r="K2801" s="146"/>
      <c r="L2801" s="146"/>
    </row>
    <row r="2802" spans="9:12" x14ac:dyDescent="0.25">
      <c r="I2802" s="146"/>
      <c r="J2802" s="146"/>
      <c r="K2802" s="146"/>
      <c r="L2802" s="146"/>
    </row>
    <row r="2803" spans="9:12" x14ac:dyDescent="0.25">
      <c r="I2803" s="146"/>
      <c r="J2803" s="146"/>
      <c r="K2803" s="146"/>
      <c r="L2803" s="146"/>
    </row>
    <row r="2804" spans="9:12" x14ac:dyDescent="0.25">
      <c r="I2804" s="146"/>
      <c r="J2804" s="146"/>
      <c r="K2804" s="146"/>
      <c r="L2804" s="146"/>
    </row>
    <row r="2805" spans="9:12" x14ac:dyDescent="0.25">
      <c r="I2805" s="146"/>
      <c r="J2805" s="146"/>
      <c r="K2805" s="146"/>
      <c r="L2805" s="146"/>
    </row>
    <row r="2806" spans="9:12" x14ac:dyDescent="0.25">
      <c r="I2806" s="146"/>
      <c r="J2806" s="146"/>
      <c r="K2806" s="146"/>
      <c r="L2806" s="146"/>
    </row>
    <row r="2807" spans="9:12" x14ac:dyDescent="0.25">
      <c r="I2807" s="146"/>
      <c r="J2807" s="146"/>
      <c r="K2807" s="146"/>
      <c r="L2807" s="146"/>
    </row>
    <row r="2808" spans="9:12" x14ac:dyDescent="0.25">
      <c r="I2808" s="146"/>
      <c r="J2808" s="146"/>
      <c r="K2808" s="146"/>
      <c r="L2808" s="146"/>
    </row>
    <row r="2809" spans="9:12" x14ac:dyDescent="0.25">
      <c r="I2809" s="146"/>
      <c r="J2809" s="146"/>
      <c r="K2809" s="146"/>
      <c r="L2809" s="146"/>
    </row>
    <row r="2810" spans="9:12" x14ac:dyDescent="0.25">
      <c r="I2810" s="146"/>
      <c r="J2810" s="146"/>
      <c r="K2810" s="146"/>
      <c r="L2810" s="146"/>
    </row>
    <row r="2811" spans="9:12" x14ac:dyDescent="0.25">
      <c r="I2811" s="146"/>
      <c r="J2811" s="146"/>
      <c r="K2811" s="146"/>
      <c r="L2811" s="146"/>
    </row>
    <row r="2812" spans="9:12" x14ac:dyDescent="0.25">
      <c r="I2812" s="146"/>
      <c r="J2812" s="146"/>
      <c r="K2812" s="146"/>
      <c r="L2812" s="146"/>
    </row>
    <row r="2813" spans="9:12" x14ac:dyDescent="0.25">
      <c r="I2813" s="146"/>
      <c r="J2813" s="146"/>
      <c r="K2813" s="146"/>
      <c r="L2813" s="146"/>
    </row>
    <row r="2814" spans="9:12" x14ac:dyDescent="0.25">
      <c r="I2814" s="146"/>
      <c r="J2814" s="146"/>
      <c r="K2814" s="146"/>
      <c r="L2814" s="146"/>
    </row>
    <row r="2815" spans="9:12" x14ac:dyDescent="0.25">
      <c r="I2815" s="146"/>
      <c r="J2815" s="146"/>
      <c r="K2815" s="146"/>
      <c r="L2815" s="146"/>
    </row>
    <row r="2816" spans="9:12" x14ac:dyDescent="0.25">
      <c r="I2816" s="146"/>
      <c r="J2816" s="146"/>
      <c r="K2816" s="146"/>
      <c r="L2816" s="146"/>
    </row>
    <row r="2817" spans="9:12" x14ac:dyDescent="0.25">
      <c r="I2817" s="146"/>
      <c r="J2817" s="146"/>
      <c r="K2817" s="146"/>
      <c r="L2817" s="146"/>
    </row>
    <row r="2818" spans="9:12" x14ac:dyDescent="0.25">
      <c r="I2818" s="146"/>
      <c r="J2818" s="146"/>
      <c r="K2818" s="146"/>
      <c r="L2818" s="146"/>
    </row>
    <row r="2819" spans="9:12" x14ac:dyDescent="0.25">
      <c r="I2819" s="146"/>
      <c r="J2819" s="146"/>
      <c r="K2819" s="146"/>
      <c r="L2819" s="146"/>
    </row>
    <row r="2820" spans="9:12" x14ac:dyDescent="0.25">
      <c r="I2820" s="146"/>
      <c r="J2820" s="146"/>
      <c r="K2820" s="146"/>
      <c r="L2820" s="146"/>
    </row>
    <row r="2821" spans="9:12" x14ac:dyDescent="0.25">
      <c r="I2821" s="146"/>
      <c r="J2821" s="146"/>
      <c r="K2821" s="146"/>
      <c r="L2821" s="146"/>
    </row>
    <row r="2822" spans="9:12" x14ac:dyDescent="0.25">
      <c r="I2822" s="146"/>
      <c r="J2822" s="146"/>
      <c r="K2822" s="146"/>
      <c r="L2822" s="146"/>
    </row>
    <row r="2823" spans="9:12" x14ac:dyDescent="0.25">
      <c r="I2823" s="146"/>
      <c r="J2823" s="146"/>
      <c r="K2823" s="146"/>
      <c r="L2823" s="146"/>
    </row>
    <row r="2824" spans="9:12" x14ac:dyDescent="0.25">
      <c r="I2824" s="146"/>
      <c r="J2824" s="146"/>
      <c r="K2824" s="146"/>
      <c r="L2824" s="146"/>
    </row>
    <row r="2825" spans="9:12" x14ac:dyDescent="0.25">
      <c r="I2825" s="146"/>
      <c r="J2825" s="146"/>
      <c r="K2825" s="146"/>
      <c r="L2825" s="146"/>
    </row>
    <row r="2826" spans="9:12" x14ac:dyDescent="0.25">
      <c r="I2826" s="146"/>
      <c r="J2826" s="146"/>
      <c r="K2826" s="146"/>
      <c r="L2826" s="146"/>
    </row>
    <row r="2827" spans="9:12" x14ac:dyDescent="0.25">
      <c r="I2827" s="146"/>
      <c r="J2827" s="146"/>
      <c r="K2827" s="146"/>
      <c r="L2827" s="146"/>
    </row>
    <row r="2828" spans="9:12" x14ac:dyDescent="0.25">
      <c r="I2828" s="146"/>
      <c r="J2828" s="146"/>
      <c r="K2828" s="146"/>
      <c r="L2828" s="146"/>
    </row>
    <row r="2829" spans="9:12" x14ac:dyDescent="0.25">
      <c r="I2829" s="146"/>
      <c r="J2829" s="146"/>
      <c r="K2829" s="146"/>
      <c r="L2829" s="146"/>
    </row>
    <row r="2830" spans="9:12" x14ac:dyDescent="0.25">
      <c r="I2830" s="146"/>
      <c r="J2830" s="146"/>
      <c r="K2830" s="146"/>
      <c r="L2830" s="146"/>
    </row>
    <row r="2831" spans="9:12" x14ac:dyDescent="0.25">
      <c r="I2831" s="146"/>
      <c r="J2831" s="146"/>
      <c r="K2831" s="146"/>
      <c r="L2831" s="146"/>
    </row>
    <row r="2832" spans="9:12" x14ac:dyDescent="0.25">
      <c r="I2832" s="146"/>
      <c r="J2832" s="146"/>
      <c r="K2832" s="146"/>
      <c r="L2832" s="146"/>
    </row>
    <row r="2833" spans="9:12" x14ac:dyDescent="0.25">
      <c r="I2833" s="146"/>
      <c r="J2833" s="146"/>
      <c r="K2833" s="146"/>
      <c r="L2833" s="146"/>
    </row>
    <row r="2834" spans="9:12" x14ac:dyDescent="0.25">
      <c r="I2834" s="146"/>
      <c r="J2834" s="146"/>
      <c r="K2834" s="146"/>
      <c r="L2834" s="146"/>
    </row>
    <row r="2835" spans="9:12" x14ac:dyDescent="0.25">
      <c r="I2835" s="146"/>
      <c r="J2835" s="146"/>
      <c r="K2835" s="146"/>
      <c r="L2835" s="146"/>
    </row>
    <row r="2836" spans="9:12" x14ac:dyDescent="0.25">
      <c r="I2836" s="146"/>
      <c r="J2836" s="146"/>
      <c r="K2836" s="146"/>
      <c r="L2836" s="146"/>
    </row>
    <row r="2837" spans="9:12" x14ac:dyDescent="0.25">
      <c r="I2837" s="146"/>
      <c r="J2837" s="146"/>
      <c r="K2837" s="146"/>
      <c r="L2837" s="146"/>
    </row>
    <row r="2838" spans="9:12" x14ac:dyDescent="0.25">
      <c r="I2838" s="146"/>
      <c r="J2838" s="146"/>
      <c r="K2838" s="146"/>
      <c r="L2838" s="146"/>
    </row>
    <row r="2839" spans="9:12" x14ac:dyDescent="0.25">
      <c r="I2839" s="146"/>
      <c r="J2839" s="146"/>
      <c r="K2839" s="146"/>
      <c r="L2839" s="146"/>
    </row>
    <row r="2840" spans="9:12" x14ac:dyDescent="0.25">
      <c r="I2840" s="146"/>
      <c r="J2840" s="146"/>
      <c r="K2840" s="146"/>
      <c r="L2840" s="146"/>
    </row>
    <row r="2841" spans="9:12" x14ac:dyDescent="0.25">
      <c r="I2841" s="146"/>
      <c r="J2841" s="146"/>
      <c r="K2841" s="146"/>
      <c r="L2841" s="146"/>
    </row>
    <row r="2842" spans="9:12" x14ac:dyDescent="0.25">
      <c r="I2842" s="146"/>
      <c r="J2842" s="146"/>
      <c r="K2842" s="146"/>
      <c r="L2842" s="146"/>
    </row>
    <row r="2843" spans="9:12" x14ac:dyDescent="0.25">
      <c r="I2843" s="146"/>
      <c r="J2843" s="146"/>
      <c r="K2843" s="146"/>
      <c r="L2843" s="146"/>
    </row>
    <row r="2844" spans="9:12" x14ac:dyDescent="0.25">
      <c r="I2844" s="146"/>
      <c r="J2844" s="146"/>
      <c r="K2844" s="146"/>
      <c r="L2844" s="146"/>
    </row>
    <row r="2845" spans="9:12" x14ac:dyDescent="0.25">
      <c r="I2845" s="146"/>
      <c r="J2845" s="146"/>
      <c r="K2845" s="146"/>
      <c r="L2845" s="146"/>
    </row>
    <row r="2846" spans="9:12" x14ac:dyDescent="0.25">
      <c r="I2846" s="146"/>
      <c r="J2846" s="146"/>
      <c r="K2846" s="146"/>
      <c r="L2846" s="146"/>
    </row>
    <row r="2847" spans="9:12" x14ac:dyDescent="0.25">
      <c r="I2847" s="146"/>
      <c r="J2847" s="146"/>
      <c r="K2847" s="146"/>
      <c r="L2847" s="146"/>
    </row>
    <row r="2848" spans="9:12" x14ac:dyDescent="0.25">
      <c r="I2848" s="146"/>
      <c r="J2848" s="146"/>
      <c r="K2848" s="146"/>
      <c r="L2848" s="146"/>
    </row>
    <row r="2849" spans="9:12" x14ac:dyDescent="0.25">
      <c r="I2849" s="146"/>
      <c r="J2849" s="146"/>
      <c r="K2849" s="146"/>
      <c r="L2849" s="146"/>
    </row>
    <row r="2850" spans="9:12" x14ac:dyDescent="0.25">
      <c r="I2850" s="146"/>
      <c r="J2850" s="146"/>
      <c r="K2850" s="146"/>
      <c r="L2850" s="146"/>
    </row>
    <row r="2851" spans="9:12" x14ac:dyDescent="0.25">
      <c r="I2851" s="146"/>
      <c r="J2851" s="146"/>
      <c r="K2851" s="146"/>
      <c r="L2851" s="146"/>
    </row>
    <row r="2852" spans="9:12" x14ac:dyDescent="0.25">
      <c r="I2852" s="146"/>
      <c r="J2852" s="146"/>
      <c r="K2852" s="146"/>
      <c r="L2852" s="146"/>
    </row>
    <row r="2853" spans="9:12" x14ac:dyDescent="0.25">
      <c r="I2853" s="146"/>
      <c r="J2853" s="146"/>
      <c r="K2853" s="146"/>
      <c r="L2853" s="146"/>
    </row>
    <row r="2854" spans="9:12" x14ac:dyDescent="0.25">
      <c r="I2854" s="146"/>
      <c r="J2854" s="146"/>
      <c r="K2854" s="146"/>
      <c r="L2854" s="146"/>
    </row>
    <row r="2855" spans="9:12" x14ac:dyDescent="0.25">
      <c r="I2855" s="146"/>
      <c r="J2855" s="146"/>
      <c r="K2855" s="146"/>
      <c r="L2855" s="146"/>
    </row>
    <row r="2856" spans="9:12" x14ac:dyDescent="0.25">
      <c r="I2856" s="146"/>
      <c r="J2856" s="146"/>
      <c r="K2856" s="146"/>
      <c r="L2856" s="146"/>
    </row>
    <row r="2857" spans="9:12" x14ac:dyDescent="0.25">
      <c r="I2857" s="146"/>
      <c r="J2857" s="146"/>
      <c r="K2857" s="146"/>
      <c r="L2857" s="146"/>
    </row>
    <row r="2858" spans="9:12" x14ac:dyDescent="0.25">
      <c r="I2858" s="146"/>
      <c r="J2858" s="146"/>
      <c r="K2858" s="146"/>
      <c r="L2858" s="146"/>
    </row>
    <row r="2859" spans="9:12" x14ac:dyDescent="0.25">
      <c r="I2859" s="146"/>
      <c r="J2859" s="146"/>
      <c r="K2859" s="146"/>
      <c r="L2859" s="146"/>
    </row>
    <row r="2860" spans="9:12" x14ac:dyDescent="0.25">
      <c r="I2860" s="146"/>
      <c r="J2860" s="146"/>
      <c r="K2860" s="146"/>
      <c r="L2860" s="146"/>
    </row>
    <row r="2861" spans="9:12" x14ac:dyDescent="0.25">
      <c r="I2861" s="146"/>
      <c r="J2861" s="146"/>
      <c r="K2861" s="146"/>
      <c r="L2861" s="146"/>
    </row>
    <row r="2862" spans="9:12" x14ac:dyDescent="0.25">
      <c r="I2862" s="146"/>
      <c r="J2862" s="146"/>
      <c r="K2862" s="146"/>
      <c r="L2862" s="146"/>
    </row>
    <row r="2863" spans="9:12" x14ac:dyDescent="0.25">
      <c r="I2863" s="146"/>
      <c r="J2863" s="146"/>
      <c r="K2863" s="146"/>
      <c r="L2863" s="146"/>
    </row>
    <row r="2864" spans="9:12" x14ac:dyDescent="0.25">
      <c r="I2864" s="146"/>
      <c r="J2864" s="146"/>
      <c r="K2864" s="146"/>
      <c r="L2864" s="146"/>
    </row>
    <row r="2865" spans="9:12" x14ac:dyDescent="0.25">
      <c r="I2865" s="146"/>
      <c r="J2865" s="146"/>
      <c r="K2865" s="146"/>
      <c r="L2865" s="146"/>
    </row>
    <row r="2866" spans="9:12" x14ac:dyDescent="0.25">
      <c r="I2866" s="146"/>
      <c r="J2866" s="146"/>
      <c r="K2866" s="146"/>
      <c r="L2866" s="146"/>
    </row>
    <row r="2867" spans="9:12" x14ac:dyDescent="0.25">
      <c r="I2867" s="146"/>
      <c r="J2867" s="146"/>
      <c r="K2867" s="146"/>
      <c r="L2867" s="146"/>
    </row>
    <row r="2868" spans="9:12" x14ac:dyDescent="0.25">
      <c r="I2868" s="146"/>
      <c r="J2868" s="146"/>
      <c r="K2868" s="146"/>
      <c r="L2868" s="146"/>
    </row>
    <row r="2869" spans="9:12" x14ac:dyDescent="0.25">
      <c r="I2869" s="146"/>
      <c r="J2869" s="146"/>
      <c r="K2869" s="146"/>
      <c r="L2869" s="146"/>
    </row>
    <row r="2870" spans="9:12" x14ac:dyDescent="0.25">
      <c r="I2870" s="146"/>
      <c r="J2870" s="146"/>
      <c r="K2870" s="146"/>
      <c r="L2870" s="146"/>
    </row>
    <row r="2871" spans="9:12" x14ac:dyDescent="0.25">
      <c r="I2871" s="146"/>
      <c r="J2871" s="146"/>
      <c r="K2871" s="146"/>
      <c r="L2871" s="146"/>
    </row>
    <row r="2872" spans="9:12" x14ac:dyDescent="0.25">
      <c r="I2872" s="146"/>
      <c r="J2872" s="146"/>
      <c r="K2872" s="146"/>
      <c r="L2872" s="146"/>
    </row>
    <row r="2873" spans="9:12" x14ac:dyDescent="0.25">
      <c r="I2873" s="146"/>
      <c r="J2873" s="146"/>
      <c r="K2873" s="146"/>
      <c r="L2873" s="146"/>
    </row>
    <row r="2874" spans="9:12" x14ac:dyDescent="0.25">
      <c r="I2874" s="146"/>
      <c r="J2874" s="146"/>
      <c r="K2874" s="146"/>
      <c r="L2874" s="146"/>
    </row>
    <row r="2875" spans="9:12" x14ac:dyDescent="0.25">
      <c r="I2875" s="146"/>
      <c r="J2875" s="146"/>
      <c r="K2875" s="146"/>
      <c r="L2875" s="146"/>
    </row>
    <row r="2876" spans="9:12" x14ac:dyDescent="0.25">
      <c r="I2876" s="146"/>
      <c r="J2876" s="146"/>
      <c r="K2876" s="146"/>
      <c r="L2876" s="146"/>
    </row>
    <row r="2877" spans="9:12" x14ac:dyDescent="0.25">
      <c r="I2877" s="146"/>
      <c r="J2877" s="146"/>
      <c r="K2877" s="146"/>
      <c r="L2877" s="146"/>
    </row>
    <row r="2878" spans="9:12" x14ac:dyDescent="0.25">
      <c r="I2878" s="146"/>
      <c r="J2878" s="146"/>
      <c r="K2878" s="146"/>
      <c r="L2878" s="146"/>
    </row>
    <row r="2879" spans="9:12" x14ac:dyDescent="0.25">
      <c r="I2879" s="146"/>
      <c r="J2879" s="146"/>
      <c r="K2879" s="146"/>
      <c r="L2879" s="146"/>
    </row>
    <row r="2880" spans="9:12" x14ac:dyDescent="0.25">
      <c r="I2880" s="146"/>
      <c r="J2880" s="146"/>
      <c r="K2880" s="146"/>
      <c r="L2880" s="146"/>
    </row>
    <row r="2881" spans="9:12" x14ac:dyDescent="0.25">
      <c r="I2881" s="146"/>
      <c r="J2881" s="146"/>
      <c r="K2881" s="146"/>
      <c r="L2881" s="146"/>
    </row>
    <row r="2882" spans="9:12" x14ac:dyDescent="0.25">
      <c r="I2882" s="146"/>
      <c r="J2882" s="146"/>
      <c r="K2882" s="146"/>
      <c r="L2882" s="146"/>
    </row>
    <row r="2883" spans="9:12" x14ac:dyDescent="0.25">
      <c r="I2883" s="146"/>
      <c r="J2883" s="146"/>
      <c r="K2883" s="146"/>
      <c r="L2883" s="146"/>
    </row>
    <row r="2884" spans="9:12" x14ac:dyDescent="0.25">
      <c r="I2884" s="146"/>
      <c r="J2884" s="146"/>
      <c r="K2884" s="146"/>
      <c r="L2884" s="146"/>
    </row>
    <row r="2885" spans="9:12" x14ac:dyDescent="0.25">
      <c r="I2885" s="146"/>
      <c r="J2885" s="146"/>
      <c r="K2885" s="146"/>
      <c r="L2885" s="146"/>
    </row>
    <row r="2886" spans="9:12" x14ac:dyDescent="0.25">
      <c r="I2886" s="146"/>
      <c r="J2886" s="146"/>
      <c r="K2886" s="146"/>
      <c r="L2886" s="146"/>
    </row>
    <row r="2887" spans="9:12" x14ac:dyDescent="0.25">
      <c r="I2887" s="146"/>
      <c r="J2887" s="146"/>
      <c r="K2887" s="146"/>
      <c r="L2887" s="146"/>
    </row>
    <row r="2888" spans="9:12" x14ac:dyDescent="0.25">
      <c r="I2888" s="146"/>
      <c r="J2888" s="146"/>
      <c r="K2888" s="146"/>
      <c r="L2888" s="146"/>
    </row>
    <row r="2889" spans="9:12" x14ac:dyDescent="0.25">
      <c r="I2889" s="146"/>
      <c r="J2889" s="146"/>
      <c r="K2889" s="146"/>
      <c r="L2889" s="146"/>
    </row>
    <row r="2890" spans="9:12" x14ac:dyDescent="0.25">
      <c r="I2890" s="146"/>
      <c r="J2890" s="146"/>
      <c r="K2890" s="146"/>
      <c r="L2890" s="146"/>
    </row>
    <row r="2891" spans="9:12" x14ac:dyDescent="0.25">
      <c r="I2891" s="146"/>
      <c r="J2891" s="146"/>
      <c r="K2891" s="146"/>
      <c r="L2891" s="146"/>
    </row>
    <row r="2892" spans="9:12" x14ac:dyDescent="0.25">
      <c r="I2892" s="146"/>
      <c r="J2892" s="146"/>
      <c r="K2892" s="146"/>
      <c r="L2892" s="146"/>
    </row>
    <row r="2893" spans="9:12" x14ac:dyDescent="0.25">
      <c r="I2893" s="146"/>
      <c r="J2893" s="146"/>
      <c r="K2893" s="146"/>
      <c r="L2893" s="146"/>
    </row>
    <row r="2894" spans="9:12" x14ac:dyDescent="0.25">
      <c r="I2894" s="146"/>
      <c r="J2894" s="146"/>
      <c r="K2894" s="146"/>
      <c r="L2894" s="146"/>
    </row>
    <row r="2895" spans="9:12" x14ac:dyDescent="0.25">
      <c r="I2895" s="146"/>
      <c r="J2895" s="146"/>
      <c r="K2895" s="146"/>
      <c r="L2895" s="146"/>
    </row>
    <row r="2896" spans="9:12" x14ac:dyDescent="0.25">
      <c r="I2896" s="146"/>
      <c r="J2896" s="146"/>
      <c r="K2896" s="146"/>
      <c r="L2896" s="146"/>
    </row>
    <row r="2897" spans="9:12" x14ac:dyDescent="0.25">
      <c r="I2897" s="146"/>
      <c r="J2897" s="146"/>
      <c r="K2897" s="146"/>
      <c r="L2897" s="146"/>
    </row>
    <row r="2898" spans="9:12" x14ac:dyDescent="0.25">
      <c r="I2898" s="146"/>
      <c r="J2898" s="146"/>
      <c r="K2898" s="146"/>
      <c r="L2898" s="146"/>
    </row>
    <row r="2899" spans="9:12" x14ac:dyDescent="0.25">
      <c r="I2899" s="146"/>
      <c r="J2899" s="146"/>
      <c r="K2899" s="146"/>
      <c r="L2899" s="146"/>
    </row>
    <row r="2900" spans="9:12" x14ac:dyDescent="0.25">
      <c r="I2900" s="146"/>
      <c r="J2900" s="146"/>
      <c r="K2900" s="146"/>
      <c r="L2900" s="146"/>
    </row>
    <row r="2901" spans="9:12" x14ac:dyDescent="0.25">
      <c r="I2901" s="146"/>
      <c r="J2901" s="146"/>
      <c r="K2901" s="146"/>
      <c r="L2901" s="146"/>
    </row>
    <row r="2902" spans="9:12" x14ac:dyDescent="0.25">
      <c r="I2902" s="146"/>
      <c r="J2902" s="146"/>
      <c r="K2902" s="146"/>
      <c r="L2902" s="146"/>
    </row>
    <row r="2903" spans="9:12" x14ac:dyDescent="0.25">
      <c r="I2903" s="146"/>
      <c r="J2903" s="146"/>
      <c r="K2903" s="146"/>
      <c r="L2903" s="146"/>
    </row>
    <row r="2904" spans="9:12" x14ac:dyDescent="0.25">
      <c r="I2904" s="146"/>
      <c r="J2904" s="146"/>
      <c r="K2904" s="146"/>
      <c r="L2904" s="146"/>
    </row>
    <row r="2905" spans="9:12" x14ac:dyDescent="0.25">
      <c r="I2905" s="146"/>
      <c r="J2905" s="146"/>
      <c r="K2905" s="146"/>
      <c r="L2905" s="146"/>
    </row>
    <row r="2906" spans="9:12" x14ac:dyDescent="0.25">
      <c r="I2906" s="146"/>
      <c r="J2906" s="146"/>
      <c r="K2906" s="146"/>
      <c r="L2906" s="146"/>
    </row>
    <row r="2907" spans="9:12" x14ac:dyDescent="0.25">
      <c r="I2907" s="146"/>
      <c r="J2907" s="146"/>
      <c r="K2907" s="146"/>
      <c r="L2907" s="146"/>
    </row>
    <row r="2908" spans="9:12" x14ac:dyDescent="0.25">
      <c r="I2908" s="146"/>
      <c r="J2908" s="146"/>
      <c r="K2908" s="146"/>
      <c r="L2908" s="146"/>
    </row>
    <row r="2909" spans="9:12" x14ac:dyDescent="0.25">
      <c r="I2909" s="146"/>
      <c r="J2909" s="146"/>
      <c r="K2909" s="146"/>
      <c r="L2909" s="146"/>
    </row>
    <row r="2910" spans="9:12" x14ac:dyDescent="0.25">
      <c r="I2910" s="146"/>
      <c r="J2910" s="146"/>
      <c r="K2910" s="146"/>
      <c r="L2910" s="146"/>
    </row>
    <row r="2911" spans="9:12" x14ac:dyDescent="0.25">
      <c r="I2911" s="146"/>
      <c r="J2911" s="146"/>
      <c r="K2911" s="146"/>
      <c r="L2911" s="146"/>
    </row>
    <row r="2912" spans="9:12" x14ac:dyDescent="0.25">
      <c r="I2912" s="146"/>
      <c r="J2912" s="146"/>
      <c r="K2912" s="146"/>
      <c r="L2912" s="146"/>
    </row>
    <row r="2913" spans="9:12" x14ac:dyDescent="0.25">
      <c r="I2913" s="146"/>
      <c r="J2913" s="146"/>
      <c r="K2913" s="146"/>
      <c r="L2913" s="146"/>
    </row>
    <row r="2914" spans="9:12" x14ac:dyDescent="0.25">
      <c r="I2914" s="146"/>
      <c r="J2914" s="146"/>
      <c r="K2914" s="146"/>
      <c r="L2914" s="146"/>
    </row>
    <row r="2915" spans="9:12" x14ac:dyDescent="0.25">
      <c r="I2915" s="146"/>
      <c r="J2915" s="146"/>
      <c r="K2915" s="146"/>
      <c r="L2915" s="146"/>
    </row>
    <row r="2916" spans="9:12" x14ac:dyDescent="0.25">
      <c r="I2916" s="146"/>
      <c r="J2916" s="146"/>
      <c r="K2916" s="146"/>
      <c r="L2916" s="146"/>
    </row>
    <row r="2917" spans="9:12" x14ac:dyDescent="0.25">
      <c r="I2917" s="146"/>
      <c r="J2917" s="146"/>
      <c r="K2917" s="146"/>
      <c r="L2917" s="146"/>
    </row>
    <row r="2918" spans="9:12" x14ac:dyDescent="0.25">
      <c r="I2918" s="146"/>
      <c r="J2918" s="146"/>
      <c r="K2918" s="146"/>
      <c r="L2918" s="146"/>
    </row>
    <row r="2919" spans="9:12" x14ac:dyDescent="0.25">
      <c r="I2919" s="146"/>
      <c r="J2919" s="146"/>
      <c r="K2919" s="146"/>
      <c r="L2919" s="146"/>
    </row>
    <row r="2920" spans="9:12" x14ac:dyDescent="0.25">
      <c r="I2920" s="146"/>
      <c r="J2920" s="146"/>
      <c r="K2920" s="146"/>
      <c r="L2920" s="146"/>
    </row>
    <row r="2921" spans="9:12" x14ac:dyDescent="0.25">
      <c r="I2921" s="146"/>
      <c r="J2921" s="146"/>
      <c r="K2921" s="146"/>
      <c r="L2921" s="146"/>
    </row>
    <row r="2922" spans="9:12" x14ac:dyDescent="0.25">
      <c r="I2922" s="146"/>
      <c r="J2922" s="146"/>
      <c r="K2922" s="146"/>
      <c r="L2922" s="146"/>
    </row>
    <row r="2923" spans="9:12" x14ac:dyDescent="0.25">
      <c r="I2923" s="146"/>
      <c r="J2923" s="146"/>
      <c r="K2923" s="146"/>
      <c r="L2923" s="146"/>
    </row>
    <row r="2924" spans="9:12" x14ac:dyDescent="0.25">
      <c r="I2924" s="146"/>
      <c r="J2924" s="146"/>
      <c r="K2924" s="146"/>
      <c r="L2924" s="146"/>
    </row>
    <row r="2925" spans="9:12" x14ac:dyDescent="0.25">
      <c r="I2925" s="146"/>
      <c r="J2925" s="146"/>
      <c r="K2925" s="146"/>
      <c r="L2925" s="146"/>
    </row>
    <row r="2926" spans="9:12" x14ac:dyDescent="0.25">
      <c r="I2926" s="146"/>
      <c r="J2926" s="146"/>
      <c r="K2926" s="146"/>
      <c r="L2926" s="146"/>
    </row>
    <row r="2927" spans="9:12" x14ac:dyDescent="0.25">
      <c r="I2927" s="146"/>
      <c r="J2927" s="146"/>
      <c r="K2927" s="146"/>
      <c r="L2927" s="146"/>
    </row>
    <row r="2928" spans="9:12" x14ac:dyDescent="0.25">
      <c r="I2928" s="146"/>
      <c r="J2928" s="146"/>
      <c r="K2928" s="146"/>
      <c r="L2928" s="146"/>
    </row>
    <row r="2929" spans="9:12" x14ac:dyDescent="0.25">
      <c r="I2929" s="146"/>
      <c r="J2929" s="146"/>
      <c r="K2929" s="146"/>
      <c r="L2929" s="146"/>
    </row>
    <row r="2930" spans="9:12" x14ac:dyDescent="0.25">
      <c r="I2930" s="146"/>
      <c r="J2930" s="146"/>
      <c r="K2930" s="146"/>
      <c r="L2930" s="146"/>
    </row>
    <row r="2931" spans="9:12" x14ac:dyDescent="0.25">
      <c r="I2931" s="146"/>
      <c r="J2931" s="146"/>
      <c r="K2931" s="146"/>
      <c r="L2931" s="146"/>
    </row>
    <row r="2932" spans="9:12" x14ac:dyDescent="0.25">
      <c r="I2932" s="146"/>
      <c r="J2932" s="146"/>
      <c r="K2932" s="146"/>
      <c r="L2932" s="146"/>
    </row>
    <row r="2933" spans="9:12" x14ac:dyDescent="0.25">
      <c r="I2933" s="146"/>
      <c r="J2933" s="146"/>
      <c r="K2933" s="146"/>
      <c r="L2933" s="146"/>
    </row>
    <row r="2934" spans="9:12" x14ac:dyDescent="0.25">
      <c r="I2934" s="146"/>
      <c r="J2934" s="146"/>
      <c r="K2934" s="146"/>
      <c r="L2934" s="146"/>
    </row>
    <row r="2935" spans="9:12" x14ac:dyDescent="0.25">
      <c r="I2935" s="146"/>
      <c r="J2935" s="146"/>
      <c r="K2935" s="146"/>
      <c r="L2935" s="146"/>
    </row>
    <row r="2936" spans="9:12" x14ac:dyDescent="0.25">
      <c r="I2936" s="146"/>
      <c r="J2936" s="146"/>
      <c r="K2936" s="146"/>
      <c r="L2936" s="146"/>
    </row>
    <row r="2937" spans="9:12" x14ac:dyDescent="0.25">
      <c r="I2937" s="146"/>
      <c r="J2937" s="146"/>
      <c r="K2937" s="146"/>
      <c r="L2937" s="146"/>
    </row>
    <row r="2938" spans="9:12" x14ac:dyDescent="0.25">
      <c r="I2938" s="146"/>
      <c r="J2938" s="146"/>
      <c r="K2938" s="146"/>
      <c r="L2938" s="146"/>
    </row>
    <row r="2939" spans="9:12" x14ac:dyDescent="0.25">
      <c r="I2939" s="146"/>
      <c r="J2939" s="146"/>
      <c r="K2939" s="146"/>
      <c r="L2939" s="146"/>
    </row>
    <row r="2940" spans="9:12" x14ac:dyDescent="0.25">
      <c r="I2940" s="146"/>
      <c r="J2940" s="146"/>
      <c r="K2940" s="146"/>
      <c r="L2940" s="146"/>
    </row>
    <row r="2941" spans="9:12" x14ac:dyDescent="0.25">
      <c r="I2941" s="146"/>
      <c r="J2941" s="146"/>
      <c r="K2941" s="146"/>
      <c r="L2941" s="146"/>
    </row>
    <row r="2942" spans="9:12" x14ac:dyDescent="0.25">
      <c r="I2942" s="146"/>
      <c r="J2942" s="146"/>
      <c r="K2942" s="146"/>
      <c r="L2942" s="146"/>
    </row>
    <row r="2943" spans="9:12" x14ac:dyDescent="0.25">
      <c r="I2943" s="146"/>
      <c r="J2943" s="146"/>
      <c r="K2943" s="146"/>
      <c r="L2943" s="146"/>
    </row>
    <row r="2944" spans="9:12" x14ac:dyDescent="0.25">
      <c r="I2944" s="146"/>
      <c r="J2944" s="146"/>
      <c r="K2944" s="146"/>
      <c r="L2944" s="146"/>
    </row>
    <row r="2945" spans="9:12" x14ac:dyDescent="0.25">
      <c r="I2945" s="146"/>
      <c r="J2945" s="146"/>
      <c r="K2945" s="146"/>
      <c r="L2945" s="146"/>
    </row>
    <row r="2946" spans="9:12" x14ac:dyDescent="0.25">
      <c r="I2946" s="146"/>
      <c r="J2946" s="146"/>
      <c r="K2946" s="146"/>
      <c r="L2946" s="146"/>
    </row>
    <row r="2947" spans="9:12" x14ac:dyDescent="0.25">
      <c r="I2947" s="146"/>
      <c r="J2947" s="146"/>
      <c r="K2947" s="146"/>
      <c r="L2947" s="146"/>
    </row>
    <row r="2948" spans="9:12" x14ac:dyDescent="0.25">
      <c r="I2948" s="146"/>
      <c r="J2948" s="146"/>
      <c r="K2948" s="146"/>
      <c r="L2948" s="146"/>
    </row>
    <row r="2949" spans="9:12" x14ac:dyDescent="0.25">
      <c r="I2949" s="146"/>
      <c r="J2949" s="146"/>
      <c r="K2949" s="146"/>
      <c r="L2949" s="146"/>
    </row>
    <row r="2950" spans="9:12" x14ac:dyDescent="0.25">
      <c r="I2950" s="146"/>
      <c r="J2950" s="146"/>
      <c r="K2950" s="146"/>
      <c r="L2950" s="146"/>
    </row>
    <row r="2951" spans="9:12" x14ac:dyDescent="0.25">
      <c r="I2951" s="146"/>
      <c r="J2951" s="146"/>
      <c r="K2951" s="146"/>
      <c r="L2951" s="146"/>
    </row>
    <row r="2952" spans="9:12" x14ac:dyDescent="0.25">
      <c r="I2952" s="146"/>
      <c r="J2952" s="146"/>
      <c r="K2952" s="146"/>
      <c r="L2952" s="146"/>
    </row>
    <row r="2953" spans="9:12" x14ac:dyDescent="0.25">
      <c r="I2953" s="146"/>
      <c r="J2953" s="146"/>
      <c r="K2953" s="146"/>
      <c r="L2953" s="146"/>
    </row>
    <row r="2954" spans="9:12" x14ac:dyDescent="0.25">
      <c r="I2954" s="146"/>
      <c r="J2954" s="146"/>
      <c r="K2954" s="146"/>
      <c r="L2954" s="146"/>
    </row>
    <row r="2955" spans="9:12" x14ac:dyDescent="0.25">
      <c r="I2955" s="146"/>
      <c r="J2955" s="146"/>
      <c r="K2955" s="146"/>
      <c r="L2955" s="146"/>
    </row>
    <row r="2956" spans="9:12" x14ac:dyDescent="0.25">
      <c r="I2956" s="146"/>
      <c r="J2956" s="146"/>
      <c r="K2956" s="146"/>
      <c r="L2956" s="146"/>
    </row>
    <row r="2957" spans="9:12" x14ac:dyDescent="0.25">
      <c r="I2957" s="146"/>
      <c r="J2957" s="146"/>
      <c r="K2957" s="146"/>
      <c r="L2957" s="146"/>
    </row>
    <row r="2958" spans="9:12" x14ac:dyDescent="0.25">
      <c r="I2958" s="146"/>
      <c r="J2958" s="146"/>
      <c r="K2958" s="146"/>
      <c r="L2958" s="146"/>
    </row>
    <row r="2959" spans="9:12" x14ac:dyDescent="0.25">
      <c r="I2959" s="146"/>
      <c r="J2959" s="146"/>
      <c r="K2959" s="146"/>
      <c r="L2959" s="146"/>
    </row>
    <row r="2960" spans="9:12" x14ac:dyDescent="0.25">
      <c r="I2960" s="146"/>
      <c r="J2960" s="146"/>
      <c r="K2960" s="146"/>
      <c r="L2960" s="146"/>
    </row>
    <row r="2961" spans="9:12" x14ac:dyDescent="0.25">
      <c r="I2961" s="146"/>
      <c r="J2961" s="146"/>
      <c r="K2961" s="146"/>
      <c r="L2961" s="146"/>
    </row>
    <row r="2962" spans="9:12" x14ac:dyDescent="0.25">
      <c r="I2962" s="146"/>
      <c r="J2962" s="146"/>
      <c r="K2962" s="146"/>
      <c r="L2962" s="146"/>
    </row>
    <row r="2963" spans="9:12" x14ac:dyDescent="0.25">
      <c r="I2963" s="146"/>
      <c r="J2963" s="146"/>
      <c r="K2963" s="146"/>
      <c r="L2963" s="146"/>
    </row>
    <row r="2964" spans="9:12" x14ac:dyDescent="0.25">
      <c r="I2964" s="146"/>
      <c r="J2964" s="146"/>
      <c r="K2964" s="146"/>
      <c r="L2964" s="146"/>
    </row>
    <row r="2965" spans="9:12" x14ac:dyDescent="0.25">
      <c r="I2965" s="146"/>
      <c r="J2965" s="146"/>
      <c r="K2965" s="146"/>
      <c r="L2965" s="146"/>
    </row>
    <row r="2966" spans="9:12" x14ac:dyDescent="0.25">
      <c r="I2966" s="146"/>
      <c r="J2966" s="146"/>
      <c r="K2966" s="146"/>
      <c r="L2966" s="146"/>
    </row>
    <row r="2967" spans="9:12" x14ac:dyDescent="0.25">
      <c r="I2967" s="146"/>
      <c r="J2967" s="146"/>
      <c r="K2967" s="146"/>
      <c r="L2967" s="146"/>
    </row>
    <row r="2968" spans="9:12" x14ac:dyDescent="0.25">
      <c r="I2968" s="146"/>
      <c r="J2968" s="146"/>
      <c r="K2968" s="146"/>
      <c r="L2968" s="146"/>
    </row>
    <row r="2969" spans="9:12" x14ac:dyDescent="0.25">
      <c r="I2969" s="146"/>
      <c r="J2969" s="146"/>
      <c r="K2969" s="146"/>
      <c r="L2969" s="146"/>
    </row>
    <row r="2970" spans="9:12" x14ac:dyDescent="0.25">
      <c r="I2970" s="146"/>
      <c r="J2970" s="146"/>
      <c r="K2970" s="146"/>
      <c r="L2970" s="146"/>
    </row>
    <row r="2971" spans="9:12" x14ac:dyDescent="0.25">
      <c r="I2971" s="146"/>
      <c r="J2971" s="146"/>
      <c r="K2971" s="146"/>
      <c r="L2971" s="146"/>
    </row>
    <row r="2972" spans="9:12" x14ac:dyDescent="0.25">
      <c r="I2972" s="146"/>
      <c r="J2972" s="146"/>
      <c r="K2972" s="146"/>
      <c r="L2972" s="146"/>
    </row>
    <row r="2973" spans="9:12" x14ac:dyDescent="0.25">
      <c r="I2973" s="146"/>
      <c r="J2973" s="146"/>
      <c r="K2973" s="146"/>
      <c r="L2973" s="146"/>
    </row>
    <row r="2974" spans="9:12" x14ac:dyDescent="0.25">
      <c r="I2974" s="146"/>
      <c r="J2974" s="146"/>
      <c r="K2974" s="146"/>
      <c r="L2974" s="146"/>
    </row>
    <row r="2975" spans="9:12" x14ac:dyDescent="0.25">
      <c r="I2975" s="146"/>
      <c r="J2975" s="146"/>
      <c r="K2975" s="146"/>
      <c r="L2975" s="146"/>
    </row>
    <row r="2976" spans="9:12" x14ac:dyDescent="0.25">
      <c r="I2976" s="146"/>
      <c r="J2976" s="146"/>
      <c r="K2976" s="146"/>
      <c r="L2976" s="146"/>
    </row>
    <row r="2977" spans="9:12" x14ac:dyDescent="0.25">
      <c r="I2977" s="146"/>
      <c r="J2977" s="146"/>
      <c r="K2977" s="146"/>
      <c r="L2977" s="146"/>
    </row>
    <row r="2978" spans="9:12" x14ac:dyDescent="0.25">
      <c r="I2978" s="146"/>
      <c r="J2978" s="146"/>
      <c r="K2978" s="146"/>
      <c r="L2978" s="146"/>
    </row>
    <row r="2979" spans="9:12" x14ac:dyDescent="0.25">
      <c r="I2979" s="146"/>
      <c r="J2979" s="146"/>
      <c r="K2979" s="146"/>
      <c r="L2979" s="146"/>
    </row>
    <row r="2980" spans="9:12" x14ac:dyDescent="0.25">
      <c r="I2980" s="146"/>
      <c r="J2980" s="146"/>
      <c r="K2980" s="146"/>
      <c r="L2980" s="146"/>
    </row>
    <row r="2981" spans="9:12" x14ac:dyDescent="0.25">
      <c r="I2981" s="146"/>
      <c r="J2981" s="146"/>
      <c r="K2981" s="146"/>
      <c r="L2981" s="146"/>
    </row>
    <row r="2982" spans="9:12" x14ac:dyDescent="0.25">
      <c r="I2982" s="146"/>
      <c r="J2982" s="146"/>
      <c r="K2982" s="146"/>
      <c r="L2982" s="146"/>
    </row>
    <row r="2983" spans="9:12" x14ac:dyDescent="0.25">
      <c r="I2983" s="146"/>
      <c r="J2983" s="146"/>
      <c r="K2983" s="146"/>
      <c r="L2983" s="146"/>
    </row>
    <row r="2984" spans="9:12" x14ac:dyDescent="0.25">
      <c r="I2984" s="146"/>
      <c r="J2984" s="146"/>
      <c r="K2984" s="146"/>
      <c r="L2984" s="146"/>
    </row>
    <row r="2985" spans="9:12" x14ac:dyDescent="0.25">
      <c r="I2985" s="146"/>
      <c r="J2985" s="146"/>
      <c r="K2985" s="146"/>
      <c r="L2985" s="146"/>
    </row>
    <row r="2986" spans="9:12" x14ac:dyDescent="0.25">
      <c r="I2986" s="146"/>
      <c r="J2986" s="146"/>
      <c r="K2986" s="146"/>
      <c r="L2986" s="146"/>
    </row>
    <row r="2987" spans="9:12" x14ac:dyDescent="0.25">
      <c r="I2987" s="146"/>
      <c r="J2987" s="146"/>
      <c r="K2987" s="146"/>
      <c r="L2987" s="146"/>
    </row>
    <row r="2988" spans="9:12" x14ac:dyDescent="0.25">
      <c r="I2988" s="146"/>
      <c r="J2988" s="146"/>
      <c r="K2988" s="146"/>
      <c r="L2988" s="146"/>
    </row>
    <row r="2989" spans="9:12" x14ac:dyDescent="0.25">
      <c r="I2989" s="146"/>
      <c r="J2989" s="146"/>
      <c r="K2989" s="146"/>
      <c r="L2989" s="146"/>
    </row>
    <row r="2990" spans="9:12" x14ac:dyDescent="0.25">
      <c r="I2990" s="146"/>
      <c r="J2990" s="146"/>
      <c r="K2990" s="146"/>
      <c r="L2990" s="146"/>
    </row>
    <row r="2991" spans="9:12" x14ac:dyDescent="0.25">
      <c r="I2991" s="146"/>
      <c r="J2991" s="146"/>
      <c r="K2991" s="146"/>
      <c r="L2991" s="146"/>
    </row>
    <row r="2992" spans="9:12" x14ac:dyDescent="0.25">
      <c r="I2992" s="146"/>
      <c r="J2992" s="146"/>
      <c r="K2992" s="146"/>
      <c r="L2992" s="146"/>
    </row>
    <row r="2993" spans="9:12" x14ac:dyDescent="0.25">
      <c r="I2993" s="146"/>
      <c r="J2993" s="146"/>
      <c r="K2993" s="146"/>
      <c r="L2993" s="146"/>
    </row>
    <row r="2994" spans="9:12" x14ac:dyDescent="0.25">
      <c r="I2994" s="146"/>
      <c r="J2994" s="146"/>
      <c r="K2994" s="146"/>
      <c r="L2994" s="146"/>
    </row>
    <row r="2995" spans="9:12" x14ac:dyDescent="0.25">
      <c r="I2995" s="146"/>
      <c r="J2995" s="146"/>
      <c r="K2995" s="146"/>
      <c r="L2995" s="146"/>
    </row>
    <row r="2996" spans="9:12" x14ac:dyDescent="0.25">
      <c r="I2996" s="146"/>
      <c r="J2996" s="146"/>
      <c r="K2996" s="146"/>
      <c r="L2996" s="146"/>
    </row>
    <row r="2997" spans="9:12" x14ac:dyDescent="0.25">
      <c r="I2997" s="146"/>
      <c r="J2997" s="146"/>
      <c r="K2997" s="146"/>
      <c r="L2997" s="146"/>
    </row>
    <row r="2998" spans="9:12" x14ac:dyDescent="0.25">
      <c r="I2998" s="146"/>
      <c r="J2998" s="146"/>
      <c r="K2998" s="146"/>
      <c r="L2998" s="146"/>
    </row>
    <row r="2999" spans="9:12" x14ac:dyDescent="0.25">
      <c r="I2999" s="146"/>
      <c r="J2999" s="146"/>
      <c r="K2999" s="146"/>
      <c r="L2999" s="146"/>
    </row>
    <row r="3000" spans="9:12" x14ac:dyDescent="0.25">
      <c r="I3000" s="146"/>
      <c r="J3000" s="146"/>
      <c r="K3000" s="146"/>
      <c r="L3000" s="146"/>
    </row>
    <row r="3001" spans="9:12" x14ac:dyDescent="0.25">
      <c r="I3001" s="146"/>
      <c r="J3001" s="146"/>
      <c r="K3001" s="146"/>
      <c r="L3001" s="146"/>
    </row>
    <row r="3002" spans="9:12" x14ac:dyDescent="0.25">
      <c r="I3002" s="146"/>
      <c r="J3002" s="146"/>
      <c r="K3002" s="146"/>
      <c r="L3002" s="146"/>
    </row>
    <row r="3003" spans="9:12" x14ac:dyDescent="0.25">
      <c r="I3003" s="146"/>
      <c r="J3003" s="146"/>
      <c r="K3003" s="146"/>
      <c r="L3003" s="146"/>
    </row>
    <row r="3004" spans="9:12" x14ac:dyDescent="0.25">
      <c r="I3004" s="146"/>
      <c r="J3004" s="146"/>
      <c r="K3004" s="146"/>
      <c r="L3004" s="146"/>
    </row>
    <row r="3005" spans="9:12" x14ac:dyDescent="0.25">
      <c r="I3005" s="146"/>
      <c r="J3005" s="146"/>
      <c r="K3005" s="146"/>
      <c r="L3005" s="146"/>
    </row>
    <row r="3006" spans="9:12" x14ac:dyDescent="0.25">
      <c r="I3006" s="146"/>
      <c r="J3006" s="146"/>
      <c r="K3006" s="146"/>
      <c r="L3006" s="146"/>
    </row>
    <row r="3007" spans="9:12" x14ac:dyDescent="0.25">
      <c r="I3007" s="146"/>
      <c r="J3007" s="146"/>
      <c r="K3007" s="146"/>
      <c r="L3007" s="146"/>
    </row>
    <row r="3008" spans="9:12" x14ac:dyDescent="0.25">
      <c r="I3008" s="146"/>
      <c r="J3008" s="146"/>
      <c r="K3008" s="146"/>
      <c r="L3008" s="146"/>
    </row>
    <row r="3009" spans="9:12" x14ac:dyDescent="0.25">
      <c r="I3009" s="146"/>
      <c r="J3009" s="146"/>
      <c r="K3009" s="146"/>
      <c r="L3009" s="146"/>
    </row>
    <row r="3010" spans="9:12" x14ac:dyDescent="0.25">
      <c r="I3010" s="146"/>
      <c r="J3010" s="146"/>
      <c r="K3010" s="146"/>
      <c r="L3010" s="146"/>
    </row>
    <row r="3011" spans="9:12" x14ac:dyDescent="0.25">
      <c r="I3011" s="146"/>
      <c r="J3011" s="146"/>
      <c r="K3011" s="146"/>
      <c r="L3011" s="146"/>
    </row>
    <row r="3012" spans="9:12" x14ac:dyDescent="0.25">
      <c r="I3012" s="146"/>
      <c r="J3012" s="146"/>
      <c r="K3012" s="146"/>
      <c r="L3012" s="146"/>
    </row>
    <row r="3013" spans="9:12" x14ac:dyDescent="0.25">
      <c r="I3013" s="146"/>
      <c r="J3013" s="146"/>
      <c r="K3013" s="146"/>
      <c r="L3013" s="146"/>
    </row>
    <row r="3014" spans="9:12" x14ac:dyDescent="0.25">
      <c r="I3014" s="146"/>
      <c r="J3014" s="146"/>
      <c r="K3014" s="146"/>
      <c r="L3014" s="146"/>
    </row>
    <row r="3015" spans="9:12" x14ac:dyDescent="0.25">
      <c r="I3015" s="146"/>
      <c r="J3015" s="146"/>
      <c r="K3015" s="146"/>
      <c r="L3015" s="146"/>
    </row>
    <row r="3016" spans="9:12" x14ac:dyDescent="0.25">
      <c r="I3016" s="146"/>
      <c r="J3016" s="146"/>
      <c r="K3016" s="146"/>
      <c r="L3016" s="146"/>
    </row>
    <row r="3017" spans="9:12" x14ac:dyDescent="0.25">
      <c r="I3017" s="146"/>
      <c r="J3017" s="146"/>
      <c r="K3017" s="146"/>
      <c r="L3017" s="146"/>
    </row>
    <row r="3018" spans="9:12" x14ac:dyDescent="0.25">
      <c r="I3018" s="146"/>
      <c r="J3018" s="146"/>
      <c r="K3018" s="146"/>
      <c r="L3018" s="146"/>
    </row>
    <row r="3019" spans="9:12" x14ac:dyDescent="0.25">
      <c r="I3019" s="146"/>
      <c r="J3019" s="146"/>
      <c r="K3019" s="146"/>
      <c r="L3019" s="146"/>
    </row>
    <row r="3020" spans="9:12" x14ac:dyDescent="0.25">
      <c r="I3020" s="146"/>
      <c r="J3020" s="146"/>
      <c r="K3020" s="146"/>
      <c r="L3020" s="146"/>
    </row>
    <row r="3021" spans="9:12" x14ac:dyDescent="0.25">
      <c r="I3021" s="146"/>
      <c r="J3021" s="146"/>
      <c r="K3021" s="146"/>
      <c r="L3021" s="146"/>
    </row>
    <row r="3022" spans="9:12" x14ac:dyDescent="0.25">
      <c r="I3022" s="146"/>
      <c r="J3022" s="146"/>
      <c r="K3022" s="146"/>
      <c r="L3022" s="146"/>
    </row>
    <row r="3023" spans="9:12" x14ac:dyDescent="0.25">
      <c r="I3023" s="146"/>
      <c r="J3023" s="146"/>
      <c r="K3023" s="146"/>
      <c r="L3023" s="146"/>
    </row>
    <row r="3024" spans="9:12" x14ac:dyDescent="0.25">
      <c r="I3024" s="146"/>
      <c r="J3024" s="146"/>
      <c r="K3024" s="146"/>
      <c r="L3024" s="146"/>
    </row>
    <row r="3025" spans="9:12" x14ac:dyDescent="0.25">
      <c r="I3025" s="146"/>
      <c r="J3025" s="146"/>
      <c r="K3025" s="146"/>
      <c r="L3025" s="146"/>
    </row>
    <row r="3026" spans="9:12" x14ac:dyDescent="0.25">
      <c r="I3026" s="146"/>
      <c r="J3026" s="146"/>
      <c r="K3026" s="146"/>
      <c r="L3026" s="146"/>
    </row>
    <row r="3027" spans="9:12" x14ac:dyDescent="0.25">
      <c r="I3027" s="146"/>
      <c r="J3027" s="146"/>
      <c r="K3027" s="146"/>
      <c r="L3027" s="146"/>
    </row>
    <row r="3028" spans="9:12" x14ac:dyDescent="0.25">
      <c r="I3028" s="146"/>
      <c r="J3028" s="146"/>
      <c r="K3028" s="146"/>
      <c r="L3028" s="146"/>
    </row>
    <row r="3029" spans="9:12" x14ac:dyDescent="0.25">
      <c r="I3029" s="146"/>
      <c r="J3029" s="146"/>
      <c r="K3029" s="146"/>
      <c r="L3029" s="146"/>
    </row>
    <row r="3030" spans="9:12" x14ac:dyDescent="0.25">
      <c r="I3030" s="146"/>
      <c r="J3030" s="146"/>
      <c r="K3030" s="146"/>
      <c r="L3030" s="146"/>
    </row>
    <row r="3031" spans="9:12" x14ac:dyDescent="0.25">
      <c r="I3031" s="146"/>
      <c r="J3031" s="146"/>
      <c r="K3031" s="146"/>
      <c r="L3031" s="146"/>
    </row>
    <row r="3032" spans="9:12" x14ac:dyDescent="0.25">
      <c r="I3032" s="146"/>
      <c r="J3032" s="146"/>
      <c r="K3032" s="146"/>
      <c r="L3032" s="146"/>
    </row>
    <row r="3033" spans="9:12" x14ac:dyDescent="0.25">
      <c r="I3033" s="146"/>
      <c r="J3033" s="146"/>
      <c r="K3033" s="146"/>
      <c r="L3033" s="146"/>
    </row>
    <row r="3034" spans="9:12" x14ac:dyDescent="0.25">
      <c r="I3034" s="146"/>
      <c r="J3034" s="146"/>
      <c r="K3034" s="146"/>
      <c r="L3034" s="146"/>
    </row>
    <row r="3035" spans="9:12" x14ac:dyDescent="0.25">
      <c r="I3035" s="146"/>
      <c r="J3035" s="146"/>
      <c r="K3035" s="146"/>
      <c r="L3035" s="146"/>
    </row>
    <row r="3036" spans="9:12" x14ac:dyDescent="0.25">
      <c r="I3036" s="146"/>
      <c r="J3036" s="146"/>
      <c r="K3036" s="146"/>
      <c r="L3036" s="146"/>
    </row>
    <row r="3037" spans="9:12" x14ac:dyDescent="0.25">
      <c r="I3037" s="146"/>
      <c r="J3037" s="146"/>
      <c r="K3037" s="146"/>
      <c r="L3037" s="146"/>
    </row>
    <row r="3038" spans="9:12" x14ac:dyDescent="0.25">
      <c r="I3038" s="146"/>
      <c r="J3038" s="146"/>
      <c r="K3038" s="146"/>
      <c r="L3038" s="146"/>
    </row>
    <row r="3039" spans="9:12" x14ac:dyDescent="0.25">
      <c r="I3039" s="146"/>
      <c r="J3039" s="146"/>
      <c r="K3039" s="146"/>
      <c r="L3039" s="146"/>
    </row>
    <row r="3040" spans="9:12" x14ac:dyDescent="0.25">
      <c r="I3040" s="146"/>
      <c r="J3040" s="146"/>
      <c r="K3040" s="146"/>
      <c r="L3040" s="146"/>
    </row>
    <row r="3041" spans="9:12" x14ac:dyDescent="0.25">
      <c r="I3041" s="146"/>
      <c r="J3041" s="146"/>
      <c r="K3041" s="146"/>
      <c r="L3041" s="146"/>
    </row>
    <row r="3042" spans="9:12" x14ac:dyDescent="0.25">
      <c r="I3042" s="146"/>
      <c r="J3042" s="146"/>
      <c r="K3042" s="146"/>
      <c r="L3042" s="146"/>
    </row>
    <row r="3043" spans="9:12" x14ac:dyDescent="0.25">
      <c r="I3043" s="146"/>
      <c r="J3043" s="146"/>
      <c r="K3043" s="146"/>
      <c r="L3043" s="146"/>
    </row>
    <row r="3044" spans="9:12" x14ac:dyDescent="0.25">
      <c r="I3044" s="146"/>
      <c r="J3044" s="146"/>
      <c r="K3044" s="146"/>
      <c r="L3044" s="146"/>
    </row>
    <row r="3045" spans="9:12" x14ac:dyDescent="0.25">
      <c r="I3045" s="146"/>
      <c r="J3045" s="146"/>
      <c r="K3045" s="146"/>
      <c r="L3045" s="146"/>
    </row>
    <row r="3046" spans="9:12" x14ac:dyDescent="0.25">
      <c r="I3046" s="146"/>
      <c r="J3046" s="146"/>
      <c r="K3046" s="146"/>
      <c r="L3046" s="146"/>
    </row>
    <row r="3047" spans="9:12" x14ac:dyDescent="0.25">
      <c r="I3047" s="146"/>
      <c r="J3047" s="146"/>
      <c r="K3047" s="146"/>
      <c r="L3047" s="146"/>
    </row>
    <row r="3048" spans="9:12" x14ac:dyDescent="0.25">
      <c r="I3048" s="146"/>
      <c r="J3048" s="146"/>
      <c r="K3048" s="146"/>
      <c r="L3048" s="146"/>
    </row>
    <row r="3049" spans="9:12" x14ac:dyDescent="0.25">
      <c r="I3049" s="146"/>
      <c r="J3049" s="146"/>
      <c r="K3049" s="146"/>
      <c r="L3049" s="146"/>
    </row>
    <row r="3050" spans="9:12" x14ac:dyDescent="0.25">
      <c r="I3050" s="146"/>
      <c r="J3050" s="146"/>
      <c r="K3050" s="146"/>
      <c r="L3050" s="146"/>
    </row>
    <row r="3051" spans="9:12" x14ac:dyDescent="0.25">
      <c r="I3051" s="146"/>
      <c r="J3051" s="146"/>
      <c r="K3051" s="146"/>
      <c r="L3051" s="146"/>
    </row>
    <row r="3052" spans="9:12" x14ac:dyDescent="0.25">
      <c r="I3052" s="146"/>
      <c r="J3052" s="146"/>
      <c r="K3052" s="146"/>
      <c r="L3052" s="146"/>
    </row>
    <row r="3053" spans="9:12" x14ac:dyDescent="0.25">
      <c r="I3053" s="146"/>
      <c r="J3053" s="146"/>
      <c r="K3053" s="146"/>
      <c r="L3053" s="146"/>
    </row>
    <row r="3054" spans="9:12" x14ac:dyDescent="0.25">
      <c r="I3054" s="146"/>
      <c r="J3054" s="146"/>
      <c r="K3054" s="146"/>
      <c r="L3054" s="146"/>
    </row>
    <row r="3055" spans="9:12" x14ac:dyDescent="0.25">
      <c r="I3055" s="146"/>
      <c r="J3055" s="146"/>
      <c r="K3055" s="146"/>
      <c r="L3055" s="146"/>
    </row>
    <row r="3056" spans="9:12" x14ac:dyDescent="0.25">
      <c r="I3056" s="146"/>
      <c r="J3056" s="146"/>
      <c r="K3056" s="146"/>
      <c r="L3056" s="146"/>
    </row>
    <row r="3057" spans="9:12" x14ac:dyDescent="0.25">
      <c r="I3057" s="146"/>
      <c r="J3057" s="146"/>
      <c r="K3057" s="146"/>
      <c r="L3057" s="146"/>
    </row>
    <row r="3058" spans="9:12" x14ac:dyDescent="0.25">
      <c r="I3058" s="146"/>
      <c r="J3058" s="146"/>
      <c r="K3058" s="146"/>
      <c r="L3058" s="146"/>
    </row>
    <row r="3059" spans="9:12" x14ac:dyDescent="0.25">
      <c r="I3059" s="146"/>
      <c r="J3059" s="146"/>
      <c r="K3059" s="146"/>
      <c r="L3059" s="146"/>
    </row>
    <row r="3060" spans="9:12" x14ac:dyDescent="0.25">
      <c r="I3060" s="146"/>
      <c r="J3060" s="146"/>
      <c r="K3060" s="146"/>
      <c r="L3060" s="146"/>
    </row>
    <row r="3061" spans="9:12" x14ac:dyDescent="0.25">
      <c r="I3061" s="146"/>
      <c r="J3061" s="146"/>
      <c r="K3061" s="146"/>
      <c r="L3061" s="146"/>
    </row>
    <row r="3062" spans="9:12" x14ac:dyDescent="0.25">
      <c r="I3062" s="146"/>
      <c r="J3062" s="146"/>
      <c r="K3062" s="146"/>
      <c r="L3062" s="146"/>
    </row>
    <row r="3063" spans="9:12" x14ac:dyDescent="0.25">
      <c r="I3063" s="146"/>
      <c r="J3063" s="146"/>
      <c r="K3063" s="146"/>
      <c r="L3063" s="146"/>
    </row>
    <row r="3064" spans="9:12" x14ac:dyDescent="0.25">
      <c r="I3064" s="146"/>
      <c r="J3064" s="146"/>
      <c r="K3064" s="146"/>
      <c r="L3064" s="146"/>
    </row>
    <row r="3065" spans="9:12" x14ac:dyDescent="0.25">
      <c r="I3065" s="146"/>
      <c r="J3065" s="146"/>
      <c r="K3065" s="146"/>
      <c r="L3065" s="146"/>
    </row>
    <row r="3066" spans="9:12" x14ac:dyDescent="0.25">
      <c r="I3066" s="146"/>
      <c r="J3066" s="146"/>
      <c r="K3066" s="146"/>
      <c r="L3066" s="146"/>
    </row>
    <row r="3067" spans="9:12" x14ac:dyDescent="0.25">
      <c r="I3067" s="146"/>
      <c r="J3067" s="146"/>
      <c r="K3067" s="146"/>
      <c r="L3067" s="146"/>
    </row>
    <row r="3068" spans="9:12" x14ac:dyDescent="0.25">
      <c r="I3068" s="146"/>
      <c r="J3068" s="146"/>
      <c r="K3068" s="146"/>
      <c r="L3068" s="146"/>
    </row>
    <row r="3069" spans="9:12" x14ac:dyDescent="0.25">
      <c r="I3069" s="146"/>
      <c r="J3069" s="146"/>
      <c r="K3069" s="146"/>
      <c r="L3069" s="146"/>
    </row>
    <row r="3070" spans="9:12" x14ac:dyDescent="0.25">
      <c r="I3070" s="146"/>
      <c r="J3070" s="146"/>
      <c r="K3070" s="146"/>
      <c r="L3070" s="146"/>
    </row>
    <row r="3071" spans="9:12" x14ac:dyDescent="0.25">
      <c r="I3071" s="146"/>
      <c r="J3071" s="146"/>
      <c r="K3071" s="146"/>
      <c r="L3071" s="146"/>
    </row>
    <row r="3072" spans="9:12" x14ac:dyDescent="0.25">
      <c r="I3072" s="146"/>
      <c r="J3072" s="146"/>
      <c r="K3072" s="146"/>
      <c r="L3072" s="146"/>
    </row>
    <row r="3073" spans="9:12" x14ac:dyDescent="0.25">
      <c r="I3073" s="146"/>
      <c r="J3073" s="146"/>
      <c r="K3073" s="146"/>
      <c r="L3073" s="146"/>
    </row>
    <row r="3074" spans="9:12" x14ac:dyDescent="0.25">
      <c r="I3074" s="146"/>
      <c r="J3074" s="146"/>
      <c r="K3074" s="146"/>
      <c r="L3074" s="146"/>
    </row>
    <row r="3075" spans="9:12" x14ac:dyDescent="0.25">
      <c r="I3075" s="146"/>
      <c r="J3075" s="146"/>
      <c r="K3075" s="146"/>
      <c r="L3075" s="146"/>
    </row>
    <row r="3076" spans="9:12" x14ac:dyDescent="0.25">
      <c r="I3076" s="146"/>
      <c r="J3076" s="146"/>
      <c r="K3076" s="146"/>
      <c r="L3076" s="146"/>
    </row>
    <row r="3077" spans="9:12" x14ac:dyDescent="0.25">
      <c r="I3077" s="146"/>
      <c r="J3077" s="146"/>
      <c r="K3077" s="146"/>
      <c r="L3077" s="146"/>
    </row>
    <row r="3078" spans="9:12" x14ac:dyDescent="0.25">
      <c r="I3078" s="146"/>
      <c r="J3078" s="146"/>
      <c r="K3078" s="146"/>
      <c r="L3078" s="146"/>
    </row>
    <row r="3079" spans="9:12" x14ac:dyDescent="0.25">
      <c r="I3079" s="146"/>
      <c r="J3079" s="146"/>
      <c r="K3079" s="146"/>
      <c r="L3079" s="146"/>
    </row>
    <row r="3080" spans="9:12" x14ac:dyDescent="0.25">
      <c r="I3080" s="146"/>
      <c r="J3080" s="146"/>
      <c r="K3080" s="146"/>
      <c r="L3080" s="146"/>
    </row>
    <row r="3081" spans="9:12" x14ac:dyDescent="0.25">
      <c r="I3081" s="146"/>
      <c r="J3081" s="146"/>
      <c r="K3081" s="146"/>
      <c r="L3081" s="146"/>
    </row>
    <row r="3082" spans="9:12" x14ac:dyDescent="0.25">
      <c r="I3082" s="146"/>
      <c r="J3082" s="146"/>
      <c r="K3082" s="146"/>
      <c r="L3082" s="146"/>
    </row>
    <row r="3083" spans="9:12" x14ac:dyDescent="0.25">
      <c r="I3083" s="146"/>
      <c r="J3083" s="146"/>
      <c r="K3083" s="146"/>
      <c r="L3083" s="146"/>
    </row>
    <row r="3084" spans="9:12" x14ac:dyDescent="0.25">
      <c r="I3084" s="146"/>
      <c r="J3084" s="146"/>
      <c r="K3084" s="146"/>
      <c r="L3084" s="146"/>
    </row>
    <row r="3085" spans="9:12" x14ac:dyDescent="0.25">
      <c r="I3085" s="146"/>
      <c r="J3085" s="146"/>
      <c r="K3085" s="146"/>
      <c r="L3085" s="146"/>
    </row>
    <row r="3086" spans="9:12" x14ac:dyDescent="0.25">
      <c r="I3086" s="146"/>
      <c r="J3086" s="146"/>
      <c r="K3086" s="146"/>
      <c r="L3086" s="146"/>
    </row>
    <row r="3087" spans="9:12" x14ac:dyDescent="0.25">
      <c r="I3087" s="146"/>
      <c r="J3087" s="146"/>
      <c r="K3087" s="146"/>
      <c r="L3087" s="146"/>
    </row>
    <row r="3088" spans="9:12" x14ac:dyDescent="0.25">
      <c r="I3088" s="146"/>
      <c r="J3088" s="146"/>
      <c r="K3088" s="146"/>
      <c r="L3088" s="146"/>
    </row>
    <row r="3089" spans="9:12" x14ac:dyDescent="0.25">
      <c r="I3089" s="146"/>
      <c r="J3089" s="146"/>
      <c r="K3089" s="146"/>
      <c r="L3089" s="146"/>
    </row>
    <row r="3090" spans="9:12" x14ac:dyDescent="0.25">
      <c r="I3090" s="146"/>
      <c r="J3090" s="146"/>
      <c r="K3090" s="146"/>
      <c r="L3090" s="146"/>
    </row>
    <row r="3091" spans="9:12" x14ac:dyDescent="0.25">
      <c r="I3091" s="146"/>
      <c r="J3091" s="146"/>
      <c r="K3091" s="146"/>
      <c r="L3091" s="146"/>
    </row>
    <row r="3092" spans="9:12" x14ac:dyDescent="0.25">
      <c r="I3092" s="146"/>
      <c r="J3092" s="146"/>
      <c r="K3092" s="146"/>
      <c r="L3092" s="146"/>
    </row>
    <row r="3093" spans="9:12" x14ac:dyDescent="0.25">
      <c r="I3093" s="146"/>
      <c r="J3093" s="146"/>
      <c r="K3093" s="146"/>
      <c r="L3093" s="146"/>
    </row>
    <row r="3094" spans="9:12" x14ac:dyDescent="0.25">
      <c r="I3094" s="146"/>
      <c r="J3094" s="146"/>
      <c r="K3094" s="146"/>
      <c r="L3094" s="146"/>
    </row>
    <row r="3095" spans="9:12" x14ac:dyDescent="0.25">
      <c r="I3095" s="146"/>
      <c r="J3095" s="146"/>
      <c r="K3095" s="146"/>
      <c r="L3095" s="146"/>
    </row>
    <row r="3096" spans="9:12" x14ac:dyDescent="0.25">
      <c r="I3096" s="146"/>
      <c r="J3096" s="146"/>
      <c r="K3096" s="146"/>
      <c r="L3096" s="146"/>
    </row>
    <row r="3097" spans="9:12" x14ac:dyDescent="0.25">
      <c r="I3097" s="146"/>
      <c r="J3097" s="146"/>
      <c r="K3097" s="146"/>
      <c r="L3097" s="146"/>
    </row>
    <row r="3098" spans="9:12" x14ac:dyDescent="0.25">
      <c r="I3098" s="146"/>
      <c r="J3098" s="146"/>
      <c r="K3098" s="146"/>
      <c r="L3098" s="146"/>
    </row>
    <row r="3099" spans="9:12" x14ac:dyDescent="0.25">
      <c r="I3099" s="146"/>
      <c r="J3099" s="146"/>
      <c r="K3099" s="146"/>
      <c r="L3099" s="146"/>
    </row>
    <row r="3100" spans="9:12" x14ac:dyDescent="0.25">
      <c r="I3100" s="146"/>
      <c r="J3100" s="146"/>
      <c r="K3100" s="146"/>
      <c r="L3100" s="146"/>
    </row>
    <row r="3101" spans="9:12" x14ac:dyDescent="0.25">
      <c r="I3101" s="146"/>
      <c r="J3101" s="146"/>
      <c r="K3101" s="146"/>
      <c r="L3101" s="146"/>
    </row>
    <row r="3102" spans="9:12" x14ac:dyDescent="0.25">
      <c r="I3102" s="146"/>
      <c r="J3102" s="146"/>
      <c r="K3102" s="146"/>
      <c r="L3102" s="146"/>
    </row>
    <row r="3103" spans="9:12" x14ac:dyDescent="0.25">
      <c r="I3103" s="146"/>
      <c r="J3103" s="146"/>
      <c r="K3103" s="146"/>
      <c r="L3103" s="146"/>
    </row>
    <row r="3104" spans="9:12" x14ac:dyDescent="0.25">
      <c r="I3104" s="146"/>
      <c r="J3104" s="146"/>
      <c r="K3104" s="146"/>
      <c r="L3104" s="146"/>
    </row>
    <row r="3105" spans="9:12" x14ac:dyDescent="0.25">
      <c r="I3105" s="146"/>
      <c r="J3105" s="146"/>
      <c r="K3105" s="146"/>
      <c r="L3105" s="146"/>
    </row>
    <row r="3106" spans="9:12" x14ac:dyDescent="0.25">
      <c r="I3106" s="146"/>
      <c r="J3106" s="146"/>
      <c r="K3106" s="146"/>
      <c r="L3106" s="146"/>
    </row>
    <row r="3107" spans="9:12" x14ac:dyDescent="0.25">
      <c r="I3107" s="146"/>
      <c r="J3107" s="146"/>
      <c r="K3107" s="146"/>
      <c r="L3107" s="146"/>
    </row>
    <row r="3108" spans="9:12" x14ac:dyDescent="0.25">
      <c r="I3108" s="146"/>
      <c r="J3108" s="146"/>
      <c r="K3108" s="146"/>
      <c r="L3108" s="146"/>
    </row>
    <row r="3109" spans="9:12" x14ac:dyDescent="0.25">
      <c r="I3109" s="146"/>
      <c r="J3109" s="146"/>
      <c r="K3109" s="146"/>
      <c r="L3109" s="146"/>
    </row>
    <row r="3110" spans="9:12" x14ac:dyDescent="0.25">
      <c r="I3110" s="146"/>
      <c r="J3110" s="146"/>
      <c r="K3110" s="146"/>
      <c r="L3110" s="146"/>
    </row>
    <row r="3111" spans="9:12" x14ac:dyDescent="0.25">
      <c r="I3111" s="146"/>
      <c r="J3111" s="146"/>
      <c r="K3111" s="146"/>
      <c r="L3111" s="146"/>
    </row>
    <row r="3112" spans="9:12" x14ac:dyDescent="0.25">
      <c r="I3112" s="146"/>
      <c r="J3112" s="146"/>
      <c r="K3112" s="146"/>
      <c r="L3112" s="146"/>
    </row>
    <row r="3113" spans="9:12" x14ac:dyDescent="0.25">
      <c r="I3113" s="146"/>
      <c r="J3113" s="146"/>
      <c r="K3113" s="146"/>
      <c r="L3113" s="146"/>
    </row>
    <row r="3114" spans="9:12" x14ac:dyDescent="0.25">
      <c r="I3114" s="146"/>
      <c r="J3114" s="146"/>
      <c r="K3114" s="146"/>
      <c r="L3114" s="146"/>
    </row>
    <row r="3115" spans="9:12" x14ac:dyDescent="0.25">
      <c r="I3115" s="146"/>
      <c r="J3115" s="146"/>
      <c r="K3115" s="146"/>
      <c r="L3115" s="146"/>
    </row>
    <row r="3116" spans="9:12" x14ac:dyDescent="0.25">
      <c r="I3116" s="146"/>
      <c r="J3116" s="146"/>
      <c r="K3116" s="146"/>
      <c r="L3116" s="146"/>
    </row>
    <row r="3117" spans="9:12" x14ac:dyDescent="0.25">
      <c r="I3117" s="146"/>
      <c r="J3117" s="146"/>
      <c r="K3117" s="146"/>
      <c r="L3117" s="146"/>
    </row>
    <row r="3118" spans="9:12" x14ac:dyDescent="0.25">
      <c r="I3118" s="146"/>
      <c r="J3118" s="146"/>
      <c r="K3118" s="146"/>
      <c r="L3118" s="146"/>
    </row>
    <row r="3119" spans="9:12" x14ac:dyDescent="0.25">
      <c r="I3119" s="146"/>
      <c r="J3119" s="146"/>
      <c r="K3119" s="146"/>
      <c r="L3119" s="146"/>
    </row>
    <row r="3120" spans="9:12" x14ac:dyDescent="0.25">
      <c r="I3120" s="146"/>
      <c r="J3120" s="146"/>
      <c r="K3120" s="146"/>
      <c r="L3120" s="146"/>
    </row>
    <row r="3121" spans="9:12" x14ac:dyDescent="0.25">
      <c r="I3121" s="146"/>
      <c r="J3121" s="146"/>
      <c r="K3121" s="146"/>
      <c r="L3121" s="146"/>
    </row>
    <row r="3122" spans="9:12" x14ac:dyDescent="0.25">
      <c r="I3122" s="146"/>
      <c r="J3122" s="146"/>
      <c r="K3122" s="146"/>
      <c r="L3122" s="146"/>
    </row>
    <row r="3123" spans="9:12" x14ac:dyDescent="0.25">
      <c r="I3123" s="146"/>
      <c r="J3123" s="146"/>
      <c r="K3123" s="146"/>
      <c r="L3123" s="146"/>
    </row>
    <row r="3124" spans="9:12" x14ac:dyDescent="0.25">
      <c r="I3124" s="146"/>
      <c r="J3124" s="146"/>
      <c r="K3124" s="146"/>
      <c r="L3124" s="146"/>
    </row>
    <row r="3125" spans="9:12" x14ac:dyDescent="0.25">
      <c r="I3125" s="146"/>
      <c r="J3125" s="146"/>
      <c r="K3125" s="146"/>
      <c r="L3125" s="146"/>
    </row>
    <row r="3126" spans="9:12" x14ac:dyDescent="0.25">
      <c r="I3126" s="146"/>
      <c r="J3126" s="146"/>
      <c r="K3126" s="146"/>
      <c r="L3126" s="146"/>
    </row>
    <row r="3127" spans="9:12" x14ac:dyDescent="0.25">
      <c r="I3127" s="146"/>
      <c r="J3127" s="146"/>
      <c r="K3127" s="146"/>
      <c r="L3127" s="146"/>
    </row>
    <row r="3128" spans="9:12" x14ac:dyDescent="0.25">
      <c r="I3128" s="146"/>
      <c r="J3128" s="146"/>
      <c r="K3128" s="146"/>
      <c r="L3128" s="146"/>
    </row>
    <row r="3129" spans="9:12" x14ac:dyDescent="0.25">
      <c r="I3129" s="146"/>
      <c r="J3129" s="146"/>
      <c r="K3129" s="146"/>
      <c r="L3129" s="146"/>
    </row>
    <row r="3130" spans="9:12" x14ac:dyDescent="0.25">
      <c r="I3130" s="146"/>
      <c r="J3130" s="146"/>
      <c r="K3130" s="146"/>
      <c r="L3130" s="146"/>
    </row>
    <row r="3131" spans="9:12" x14ac:dyDescent="0.25">
      <c r="I3131" s="146"/>
      <c r="J3131" s="146"/>
      <c r="K3131" s="146"/>
      <c r="L3131" s="146"/>
    </row>
    <row r="3132" spans="9:12" x14ac:dyDescent="0.25">
      <c r="I3132" s="146"/>
      <c r="J3132" s="146"/>
      <c r="K3132" s="146"/>
      <c r="L3132" s="146"/>
    </row>
    <row r="3133" spans="9:12" x14ac:dyDescent="0.25">
      <c r="I3133" s="146"/>
      <c r="J3133" s="146"/>
      <c r="K3133" s="146"/>
      <c r="L3133" s="146"/>
    </row>
    <row r="3134" spans="9:12" x14ac:dyDescent="0.25">
      <c r="I3134" s="146"/>
      <c r="J3134" s="146"/>
      <c r="K3134" s="146"/>
      <c r="L3134" s="146"/>
    </row>
    <row r="3135" spans="9:12" x14ac:dyDescent="0.25">
      <c r="I3135" s="146"/>
      <c r="J3135" s="146"/>
      <c r="K3135" s="146"/>
      <c r="L3135" s="146"/>
    </row>
    <row r="3136" spans="9:12" x14ac:dyDescent="0.25">
      <c r="I3136" s="146"/>
      <c r="J3136" s="146"/>
      <c r="K3136" s="146"/>
      <c r="L3136" s="146"/>
    </row>
    <row r="3137" spans="9:12" x14ac:dyDescent="0.25">
      <c r="I3137" s="146"/>
      <c r="J3137" s="146"/>
      <c r="K3137" s="146"/>
      <c r="L3137" s="146"/>
    </row>
    <row r="3138" spans="9:12" x14ac:dyDescent="0.25">
      <c r="I3138" s="146"/>
      <c r="J3138" s="146"/>
      <c r="K3138" s="146"/>
      <c r="L3138" s="146"/>
    </row>
    <row r="3139" spans="9:12" x14ac:dyDescent="0.25">
      <c r="I3139" s="146"/>
      <c r="J3139" s="146"/>
      <c r="K3139" s="146"/>
      <c r="L3139" s="146"/>
    </row>
    <row r="3140" spans="9:12" x14ac:dyDescent="0.25">
      <c r="I3140" s="146"/>
      <c r="J3140" s="146"/>
      <c r="K3140" s="146"/>
      <c r="L3140" s="146"/>
    </row>
    <row r="3141" spans="9:12" x14ac:dyDescent="0.25">
      <c r="I3141" s="146"/>
      <c r="J3141" s="146"/>
      <c r="K3141" s="146"/>
      <c r="L3141" s="146"/>
    </row>
    <row r="3142" spans="9:12" x14ac:dyDescent="0.25">
      <c r="I3142" s="146"/>
      <c r="J3142" s="146"/>
      <c r="K3142" s="146"/>
      <c r="L3142" s="146"/>
    </row>
    <row r="3143" spans="9:12" x14ac:dyDescent="0.25">
      <c r="I3143" s="146"/>
      <c r="J3143" s="146"/>
      <c r="K3143" s="146"/>
      <c r="L3143" s="146"/>
    </row>
    <row r="3144" spans="9:12" x14ac:dyDescent="0.25">
      <c r="I3144" s="146"/>
      <c r="J3144" s="146"/>
      <c r="K3144" s="146"/>
      <c r="L3144" s="146"/>
    </row>
    <row r="3145" spans="9:12" x14ac:dyDescent="0.25">
      <c r="I3145" s="146"/>
      <c r="J3145" s="146"/>
      <c r="K3145" s="146"/>
      <c r="L3145" s="146"/>
    </row>
    <row r="3146" spans="9:12" x14ac:dyDescent="0.25">
      <c r="I3146" s="146"/>
      <c r="J3146" s="146"/>
      <c r="K3146" s="146"/>
      <c r="L3146" s="146"/>
    </row>
    <row r="3147" spans="9:12" x14ac:dyDescent="0.25">
      <c r="I3147" s="146"/>
      <c r="J3147" s="146"/>
      <c r="K3147" s="146"/>
      <c r="L3147" s="146"/>
    </row>
    <row r="3148" spans="9:12" x14ac:dyDescent="0.25">
      <c r="I3148" s="146"/>
      <c r="J3148" s="146"/>
      <c r="K3148" s="146"/>
      <c r="L3148" s="146"/>
    </row>
    <row r="3149" spans="9:12" x14ac:dyDescent="0.25">
      <c r="I3149" s="146"/>
      <c r="J3149" s="146"/>
      <c r="K3149" s="146"/>
      <c r="L3149" s="146"/>
    </row>
    <row r="3150" spans="9:12" x14ac:dyDescent="0.25">
      <c r="I3150" s="146"/>
      <c r="J3150" s="146"/>
      <c r="K3150" s="146"/>
      <c r="L3150" s="146"/>
    </row>
    <row r="3151" spans="9:12" x14ac:dyDescent="0.25">
      <c r="I3151" s="146"/>
      <c r="J3151" s="146"/>
      <c r="K3151" s="146"/>
      <c r="L3151" s="146"/>
    </row>
    <row r="3152" spans="9:12" x14ac:dyDescent="0.25">
      <c r="I3152" s="146"/>
      <c r="J3152" s="146"/>
      <c r="K3152" s="146"/>
      <c r="L3152" s="146"/>
    </row>
    <row r="3153" spans="9:12" x14ac:dyDescent="0.25">
      <c r="I3153" s="146"/>
      <c r="J3153" s="146"/>
      <c r="K3153" s="146"/>
      <c r="L3153" s="146"/>
    </row>
    <row r="3154" spans="9:12" x14ac:dyDescent="0.25">
      <c r="I3154" s="146"/>
      <c r="J3154" s="146"/>
      <c r="K3154" s="146"/>
      <c r="L3154" s="146"/>
    </row>
    <row r="3155" spans="9:12" x14ac:dyDescent="0.25">
      <c r="I3155" s="146"/>
      <c r="J3155" s="146"/>
      <c r="K3155" s="146"/>
      <c r="L3155" s="146"/>
    </row>
    <row r="3156" spans="9:12" x14ac:dyDescent="0.25">
      <c r="I3156" s="146"/>
      <c r="J3156" s="146"/>
      <c r="K3156" s="146"/>
      <c r="L3156" s="146"/>
    </row>
    <row r="3157" spans="9:12" x14ac:dyDescent="0.25">
      <c r="I3157" s="146"/>
      <c r="J3157" s="146"/>
      <c r="K3157" s="146"/>
      <c r="L3157" s="146"/>
    </row>
    <row r="3158" spans="9:12" x14ac:dyDescent="0.25">
      <c r="I3158" s="146"/>
      <c r="J3158" s="146"/>
      <c r="K3158" s="146"/>
      <c r="L3158" s="146"/>
    </row>
    <row r="3159" spans="9:12" x14ac:dyDescent="0.25">
      <c r="I3159" s="146"/>
      <c r="J3159" s="146"/>
      <c r="K3159" s="146"/>
      <c r="L3159" s="146"/>
    </row>
    <row r="3160" spans="9:12" x14ac:dyDescent="0.25">
      <c r="I3160" s="146"/>
      <c r="J3160" s="146"/>
      <c r="K3160" s="146"/>
      <c r="L3160" s="146"/>
    </row>
    <row r="3161" spans="9:12" x14ac:dyDescent="0.25">
      <c r="I3161" s="146"/>
      <c r="J3161" s="146"/>
      <c r="K3161" s="146"/>
      <c r="L3161" s="146"/>
    </row>
    <row r="3162" spans="9:12" x14ac:dyDescent="0.25">
      <c r="I3162" s="146"/>
      <c r="J3162" s="146"/>
      <c r="K3162" s="146"/>
      <c r="L3162" s="146"/>
    </row>
    <row r="3163" spans="9:12" x14ac:dyDescent="0.25">
      <c r="I3163" s="146"/>
      <c r="J3163" s="146"/>
      <c r="K3163" s="146"/>
      <c r="L3163" s="146"/>
    </row>
    <row r="3164" spans="9:12" x14ac:dyDescent="0.25">
      <c r="I3164" s="146"/>
      <c r="J3164" s="146"/>
      <c r="K3164" s="146"/>
      <c r="L3164" s="146"/>
    </row>
    <row r="3165" spans="9:12" x14ac:dyDescent="0.25">
      <c r="I3165" s="146"/>
      <c r="J3165" s="146"/>
      <c r="K3165" s="146"/>
      <c r="L3165" s="146"/>
    </row>
    <row r="3166" spans="9:12" x14ac:dyDescent="0.25">
      <c r="I3166" s="146"/>
      <c r="J3166" s="146"/>
      <c r="K3166" s="146"/>
      <c r="L3166" s="146"/>
    </row>
    <row r="3167" spans="9:12" x14ac:dyDescent="0.25">
      <c r="I3167" s="146"/>
      <c r="J3167" s="146"/>
      <c r="K3167" s="146"/>
      <c r="L3167" s="146"/>
    </row>
    <row r="3168" spans="9:12" x14ac:dyDescent="0.25">
      <c r="I3168" s="146"/>
      <c r="J3168" s="146"/>
      <c r="K3168" s="146"/>
      <c r="L3168" s="146"/>
    </row>
    <row r="3169" spans="9:12" x14ac:dyDescent="0.25">
      <c r="I3169" s="146"/>
      <c r="J3169" s="146"/>
      <c r="K3169" s="146"/>
      <c r="L3169" s="146"/>
    </row>
    <row r="3170" spans="9:12" x14ac:dyDescent="0.25">
      <c r="I3170" s="146"/>
      <c r="J3170" s="146"/>
      <c r="K3170" s="146"/>
      <c r="L3170" s="146"/>
    </row>
    <row r="3171" spans="9:12" x14ac:dyDescent="0.25">
      <c r="I3171" s="146"/>
      <c r="J3171" s="146"/>
      <c r="K3171" s="146"/>
      <c r="L3171" s="146"/>
    </row>
    <row r="3172" spans="9:12" x14ac:dyDescent="0.25">
      <c r="I3172" s="146"/>
      <c r="J3172" s="146"/>
      <c r="K3172" s="146"/>
      <c r="L3172" s="146"/>
    </row>
    <row r="3173" spans="9:12" x14ac:dyDescent="0.25">
      <c r="I3173" s="146"/>
      <c r="J3173" s="146"/>
      <c r="K3173" s="146"/>
      <c r="L3173" s="146"/>
    </row>
    <row r="3174" spans="9:12" x14ac:dyDescent="0.25">
      <c r="I3174" s="146"/>
      <c r="J3174" s="146"/>
      <c r="K3174" s="146"/>
      <c r="L3174" s="146"/>
    </row>
    <row r="3175" spans="9:12" x14ac:dyDescent="0.25">
      <c r="I3175" s="146"/>
      <c r="J3175" s="146"/>
      <c r="K3175" s="146"/>
      <c r="L3175" s="146"/>
    </row>
    <row r="3176" spans="9:12" x14ac:dyDescent="0.25">
      <c r="I3176" s="146"/>
      <c r="J3176" s="146"/>
      <c r="K3176" s="146"/>
      <c r="L3176" s="146"/>
    </row>
    <row r="3177" spans="9:12" x14ac:dyDescent="0.25">
      <c r="I3177" s="146"/>
      <c r="J3177" s="146"/>
      <c r="K3177" s="146"/>
      <c r="L3177" s="146"/>
    </row>
    <row r="3178" spans="9:12" x14ac:dyDescent="0.25">
      <c r="I3178" s="146"/>
      <c r="J3178" s="146"/>
      <c r="K3178" s="146"/>
      <c r="L3178" s="146"/>
    </row>
    <row r="3179" spans="9:12" x14ac:dyDescent="0.25">
      <c r="I3179" s="146"/>
      <c r="J3179" s="146"/>
      <c r="K3179" s="146"/>
      <c r="L3179" s="146"/>
    </row>
    <row r="3180" spans="9:12" x14ac:dyDescent="0.25">
      <c r="I3180" s="146"/>
      <c r="J3180" s="146"/>
      <c r="K3180" s="146"/>
      <c r="L3180" s="146"/>
    </row>
    <row r="3181" spans="9:12" x14ac:dyDescent="0.25">
      <c r="I3181" s="146"/>
      <c r="J3181" s="146"/>
      <c r="K3181" s="146"/>
      <c r="L3181" s="146"/>
    </row>
    <row r="3182" spans="9:12" x14ac:dyDescent="0.25">
      <c r="I3182" s="146"/>
      <c r="J3182" s="146"/>
      <c r="K3182" s="146"/>
      <c r="L3182" s="146"/>
    </row>
    <row r="3183" spans="9:12" x14ac:dyDescent="0.25">
      <c r="I3183" s="146"/>
      <c r="J3183" s="146"/>
      <c r="K3183" s="146"/>
      <c r="L3183" s="146"/>
    </row>
    <row r="3184" spans="9:12" x14ac:dyDescent="0.25">
      <c r="I3184" s="146"/>
      <c r="J3184" s="146"/>
      <c r="K3184" s="146"/>
      <c r="L3184" s="146"/>
    </row>
    <row r="3185" spans="9:12" x14ac:dyDescent="0.25">
      <c r="I3185" s="146"/>
      <c r="J3185" s="146"/>
      <c r="K3185" s="146"/>
      <c r="L3185" s="146"/>
    </row>
    <row r="3186" spans="9:12" x14ac:dyDescent="0.25">
      <c r="I3186" s="146"/>
      <c r="J3186" s="146"/>
      <c r="K3186" s="146"/>
      <c r="L3186" s="146"/>
    </row>
    <row r="3187" spans="9:12" x14ac:dyDescent="0.25">
      <c r="I3187" s="146"/>
      <c r="J3187" s="146"/>
      <c r="K3187" s="146"/>
      <c r="L3187" s="146"/>
    </row>
    <row r="3188" spans="9:12" x14ac:dyDescent="0.25">
      <c r="I3188" s="146"/>
      <c r="J3188" s="146"/>
      <c r="K3188" s="146"/>
      <c r="L3188" s="146"/>
    </row>
    <row r="3189" spans="9:12" x14ac:dyDescent="0.25">
      <c r="I3189" s="146"/>
      <c r="J3189" s="146"/>
      <c r="K3189" s="146"/>
      <c r="L3189" s="146"/>
    </row>
    <row r="3190" spans="9:12" x14ac:dyDescent="0.25">
      <c r="I3190" s="146"/>
      <c r="J3190" s="146"/>
      <c r="K3190" s="146"/>
      <c r="L3190" s="146"/>
    </row>
    <row r="3191" spans="9:12" x14ac:dyDescent="0.25">
      <c r="I3191" s="146"/>
      <c r="J3191" s="146"/>
      <c r="K3191" s="146"/>
      <c r="L3191" s="146"/>
    </row>
    <row r="3192" spans="9:12" x14ac:dyDescent="0.25">
      <c r="I3192" s="146"/>
      <c r="J3192" s="146"/>
      <c r="K3192" s="146"/>
      <c r="L3192" s="146"/>
    </row>
    <row r="3193" spans="9:12" x14ac:dyDescent="0.25">
      <c r="I3193" s="146"/>
      <c r="J3193" s="146"/>
      <c r="K3193" s="146"/>
      <c r="L3193" s="146"/>
    </row>
    <row r="3194" spans="9:12" x14ac:dyDescent="0.25">
      <c r="I3194" s="146"/>
      <c r="J3194" s="146"/>
      <c r="K3194" s="146"/>
      <c r="L3194" s="146"/>
    </row>
    <row r="3195" spans="9:12" x14ac:dyDescent="0.25">
      <c r="I3195" s="146"/>
      <c r="J3195" s="146"/>
      <c r="K3195" s="146"/>
      <c r="L3195" s="146"/>
    </row>
    <row r="3196" spans="9:12" x14ac:dyDescent="0.25">
      <c r="I3196" s="146"/>
      <c r="J3196" s="146"/>
      <c r="K3196" s="146"/>
      <c r="L3196" s="146"/>
    </row>
    <row r="3197" spans="9:12" x14ac:dyDescent="0.25">
      <c r="I3197" s="146"/>
      <c r="J3197" s="146"/>
      <c r="K3197" s="146"/>
      <c r="L3197" s="146"/>
    </row>
    <row r="3198" spans="9:12" x14ac:dyDescent="0.25">
      <c r="I3198" s="146"/>
      <c r="J3198" s="146"/>
      <c r="K3198" s="146"/>
      <c r="L3198" s="146"/>
    </row>
    <row r="3199" spans="9:12" x14ac:dyDescent="0.25">
      <c r="I3199" s="146"/>
      <c r="J3199" s="146"/>
      <c r="K3199" s="146"/>
      <c r="L3199" s="146"/>
    </row>
    <row r="3200" spans="9:12" x14ac:dyDescent="0.25">
      <c r="I3200" s="146"/>
      <c r="J3200" s="146"/>
      <c r="K3200" s="146"/>
      <c r="L3200" s="146"/>
    </row>
    <row r="3201" spans="9:12" x14ac:dyDescent="0.25">
      <c r="I3201" s="146"/>
      <c r="J3201" s="146"/>
      <c r="K3201" s="146"/>
      <c r="L3201" s="146"/>
    </row>
    <row r="3202" spans="9:12" x14ac:dyDescent="0.25">
      <c r="I3202" s="146"/>
      <c r="J3202" s="146"/>
      <c r="K3202" s="146"/>
      <c r="L3202" s="146"/>
    </row>
    <row r="3203" spans="9:12" x14ac:dyDescent="0.25">
      <c r="I3203" s="146"/>
      <c r="J3203" s="146"/>
      <c r="K3203" s="146"/>
      <c r="L3203" s="146"/>
    </row>
    <row r="3204" spans="9:12" x14ac:dyDescent="0.25">
      <c r="I3204" s="146"/>
      <c r="J3204" s="146"/>
      <c r="K3204" s="146"/>
      <c r="L3204" s="146"/>
    </row>
    <row r="3205" spans="9:12" x14ac:dyDescent="0.25">
      <c r="I3205" s="146"/>
      <c r="J3205" s="146"/>
      <c r="K3205" s="146"/>
      <c r="L3205" s="146"/>
    </row>
    <row r="3206" spans="9:12" x14ac:dyDescent="0.25">
      <c r="I3206" s="146"/>
      <c r="J3206" s="146"/>
      <c r="K3206" s="146"/>
      <c r="L3206" s="146"/>
    </row>
    <row r="3207" spans="9:12" x14ac:dyDescent="0.25">
      <c r="I3207" s="146"/>
      <c r="J3207" s="146"/>
      <c r="K3207" s="146"/>
      <c r="L3207" s="146"/>
    </row>
    <row r="3208" spans="9:12" x14ac:dyDescent="0.25">
      <c r="I3208" s="146"/>
      <c r="J3208" s="146"/>
      <c r="K3208" s="146"/>
      <c r="L3208" s="146"/>
    </row>
    <row r="3209" spans="9:12" x14ac:dyDescent="0.25">
      <c r="I3209" s="146"/>
      <c r="J3209" s="146"/>
      <c r="K3209" s="146"/>
      <c r="L3209" s="146"/>
    </row>
    <row r="3210" spans="9:12" x14ac:dyDescent="0.25">
      <c r="I3210" s="146"/>
      <c r="J3210" s="146"/>
      <c r="K3210" s="146"/>
      <c r="L3210" s="146"/>
    </row>
    <row r="3211" spans="9:12" x14ac:dyDescent="0.25">
      <c r="I3211" s="146"/>
      <c r="J3211" s="146"/>
      <c r="K3211" s="146"/>
      <c r="L3211" s="146"/>
    </row>
    <row r="3212" spans="9:12" x14ac:dyDescent="0.25">
      <c r="I3212" s="146"/>
      <c r="J3212" s="146"/>
      <c r="K3212" s="146"/>
      <c r="L3212" s="146"/>
    </row>
    <row r="3213" spans="9:12" x14ac:dyDescent="0.25">
      <c r="I3213" s="146"/>
      <c r="J3213" s="146"/>
      <c r="K3213" s="146"/>
      <c r="L3213" s="146"/>
    </row>
    <row r="3214" spans="9:12" x14ac:dyDescent="0.25">
      <c r="I3214" s="146"/>
      <c r="J3214" s="146"/>
      <c r="K3214" s="146"/>
      <c r="L3214" s="146"/>
    </row>
    <row r="3215" spans="9:12" x14ac:dyDescent="0.25">
      <c r="I3215" s="146"/>
      <c r="J3215" s="146"/>
      <c r="K3215" s="146"/>
      <c r="L3215" s="146"/>
    </row>
    <row r="3216" spans="9:12" x14ac:dyDescent="0.25">
      <c r="I3216" s="146"/>
      <c r="J3216" s="146"/>
      <c r="K3216" s="146"/>
      <c r="L3216" s="146"/>
    </row>
    <row r="3217" spans="9:12" x14ac:dyDescent="0.25">
      <c r="I3217" s="146"/>
      <c r="J3217" s="146"/>
      <c r="K3217" s="146"/>
      <c r="L3217" s="146"/>
    </row>
    <row r="3218" spans="9:12" x14ac:dyDescent="0.25">
      <c r="I3218" s="146"/>
      <c r="J3218" s="146"/>
      <c r="K3218" s="146"/>
      <c r="L3218" s="146"/>
    </row>
    <row r="3219" spans="9:12" x14ac:dyDescent="0.25">
      <c r="I3219" s="146"/>
      <c r="J3219" s="146"/>
      <c r="K3219" s="146"/>
      <c r="L3219" s="146"/>
    </row>
    <row r="3220" spans="9:12" x14ac:dyDescent="0.25">
      <c r="I3220" s="146"/>
      <c r="J3220" s="146"/>
      <c r="K3220" s="146"/>
      <c r="L3220" s="146"/>
    </row>
    <row r="3221" spans="9:12" x14ac:dyDescent="0.25">
      <c r="I3221" s="146"/>
      <c r="J3221" s="146"/>
      <c r="K3221" s="146"/>
      <c r="L3221" s="146"/>
    </row>
    <row r="3222" spans="9:12" x14ac:dyDescent="0.25">
      <c r="I3222" s="146"/>
      <c r="J3222" s="146"/>
      <c r="K3222" s="146"/>
      <c r="L3222" s="146"/>
    </row>
    <row r="3223" spans="9:12" x14ac:dyDescent="0.25">
      <c r="I3223" s="146"/>
      <c r="J3223" s="146"/>
      <c r="K3223" s="146"/>
      <c r="L3223" s="146"/>
    </row>
    <row r="3224" spans="9:12" x14ac:dyDescent="0.25">
      <c r="I3224" s="146"/>
      <c r="J3224" s="146"/>
      <c r="K3224" s="146"/>
      <c r="L3224" s="146"/>
    </row>
    <row r="3225" spans="9:12" x14ac:dyDescent="0.25">
      <c r="I3225" s="146"/>
      <c r="J3225" s="146"/>
      <c r="K3225" s="146"/>
      <c r="L3225" s="146"/>
    </row>
    <row r="3226" spans="9:12" x14ac:dyDescent="0.25">
      <c r="I3226" s="146"/>
      <c r="J3226" s="146"/>
      <c r="K3226" s="146"/>
      <c r="L3226" s="146"/>
    </row>
    <row r="3227" spans="9:12" x14ac:dyDescent="0.25">
      <c r="I3227" s="146"/>
      <c r="J3227" s="146"/>
      <c r="K3227" s="146"/>
      <c r="L3227" s="146"/>
    </row>
    <row r="3228" spans="9:12" x14ac:dyDescent="0.25">
      <c r="I3228" s="146"/>
      <c r="J3228" s="146"/>
      <c r="K3228" s="146"/>
      <c r="L3228" s="146"/>
    </row>
    <row r="3229" spans="9:12" x14ac:dyDescent="0.25">
      <c r="I3229" s="146"/>
      <c r="J3229" s="146"/>
      <c r="K3229" s="146"/>
      <c r="L3229" s="146"/>
    </row>
    <row r="3230" spans="9:12" x14ac:dyDescent="0.25">
      <c r="I3230" s="146"/>
      <c r="J3230" s="146"/>
      <c r="K3230" s="146"/>
      <c r="L3230" s="146"/>
    </row>
    <row r="3231" spans="9:12" x14ac:dyDescent="0.25">
      <c r="I3231" s="146"/>
      <c r="J3231" s="146"/>
      <c r="K3231" s="146"/>
      <c r="L3231" s="146"/>
    </row>
    <row r="3232" spans="9:12" x14ac:dyDescent="0.25">
      <c r="I3232" s="146"/>
      <c r="J3232" s="146"/>
      <c r="K3232" s="146"/>
      <c r="L3232" s="146"/>
    </row>
    <row r="3233" spans="9:12" x14ac:dyDescent="0.25">
      <c r="I3233" s="146"/>
      <c r="J3233" s="146"/>
      <c r="K3233" s="146"/>
      <c r="L3233" s="146"/>
    </row>
    <row r="3234" spans="9:12" x14ac:dyDescent="0.25">
      <c r="I3234" s="146"/>
      <c r="J3234" s="146"/>
      <c r="K3234" s="146"/>
      <c r="L3234" s="146"/>
    </row>
    <row r="3235" spans="9:12" x14ac:dyDescent="0.25">
      <c r="I3235" s="146"/>
      <c r="J3235" s="146"/>
      <c r="K3235" s="146"/>
      <c r="L3235" s="146"/>
    </row>
    <row r="3236" spans="9:12" x14ac:dyDescent="0.25">
      <c r="I3236" s="146"/>
      <c r="J3236" s="146"/>
      <c r="K3236" s="146"/>
      <c r="L3236" s="146"/>
    </row>
    <row r="3237" spans="9:12" x14ac:dyDescent="0.25">
      <c r="I3237" s="146"/>
      <c r="J3237" s="146"/>
      <c r="K3237" s="146"/>
      <c r="L3237" s="146"/>
    </row>
    <row r="3238" spans="9:12" x14ac:dyDescent="0.25">
      <c r="I3238" s="146"/>
      <c r="J3238" s="146"/>
      <c r="K3238" s="146"/>
      <c r="L3238" s="146"/>
    </row>
    <row r="3239" spans="9:12" x14ac:dyDescent="0.25">
      <c r="I3239" s="146"/>
      <c r="J3239" s="146"/>
      <c r="K3239" s="146"/>
      <c r="L3239" s="146"/>
    </row>
    <row r="3240" spans="9:12" x14ac:dyDescent="0.25">
      <c r="I3240" s="146"/>
      <c r="J3240" s="146"/>
      <c r="K3240" s="146"/>
      <c r="L3240" s="146"/>
    </row>
    <row r="3241" spans="9:12" x14ac:dyDescent="0.25">
      <c r="I3241" s="146"/>
      <c r="J3241" s="146"/>
      <c r="K3241" s="146"/>
      <c r="L3241" s="146"/>
    </row>
    <row r="3242" spans="9:12" x14ac:dyDescent="0.25">
      <c r="I3242" s="146"/>
      <c r="J3242" s="146"/>
      <c r="K3242" s="146"/>
      <c r="L3242" s="146"/>
    </row>
    <row r="3243" spans="9:12" x14ac:dyDescent="0.25">
      <c r="I3243" s="146"/>
      <c r="J3243" s="146"/>
      <c r="K3243" s="146"/>
      <c r="L3243" s="146"/>
    </row>
    <row r="3244" spans="9:12" x14ac:dyDescent="0.25">
      <c r="I3244" s="146"/>
      <c r="J3244" s="146"/>
      <c r="K3244" s="146"/>
      <c r="L3244" s="146"/>
    </row>
    <row r="3245" spans="9:12" x14ac:dyDescent="0.25">
      <c r="I3245" s="146"/>
      <c r="J3245" s="146"/>
      <c r="K3245" s="146"/>
      <c r="L3245" s="146"/>
    </row>
    <row r="3246" spans="9:12" x14ac:dyDescent="0.25">
      <c r="I3246" s="146"/>
      <c r="J3246" s="146"/>
      <c r="K3246" s="146"/>
      <c r="L3246" s="146"/>
    </row>
    <row r="3247" spans="9:12" x14ac:dyDescent="0.25">
      <c r="I3247" s="146"/>
      <c r="J3247" s="146"/>
      <c r="K3247" s="146"/>
      <c r="L3247" s="146"/>
    </row>
    <row r="3248" spans="9:12" x14ac:dyDescent="0.25">
      <c r="I3248" s="146"/>
      <c r="J3248" s="146"/>
      <c r="K3248" s="146"/>
      <c r="L3248" s="146"/>
    </row>
    <row r="3249" spans="9:12" x14ac:dyDescent="0.25">
      <c r="I3249" s="146"/>
      <c r="J3249" s="146"/>
      <c r="K3249" s="146"/>
      <c r="L3249" s="146"/>
    </row>
    <row r="3250" spans="9:12" x14ac:dyDescent="0.25">
      <c r="I3250" s="146"/>
      <c r="J3250" s="146"/>
      <c r="K3250" s="146"/>
      <c r="L3250" s="146"/>
    </row>
    <row r="3251" spans="9:12" x14ac:dyDescent="0.25">
      <c r="I3251" s="146"/>
      <c r="J3251" s="146"/>
      <c r="K3251" s="146"/>
      <c r="L3251" s="146"/>
    </row>
    <row r="3252" spans="9:12" x14ac:dyDescent="0.25">
      <c r="I3252" s="146"/>
      <c r="J3252" s="146"/>
      <c r="K3252" s="146"/>
      <c r="L3252" s="146"/>
    </row>
    <row r="3253" spans="9:12" x14ac:dyDescent="0.25">
      <c r="I3253" s="146"/>
      <c r="J3253" s="146"/>
      <c r="K3253" s="146"/>
      <c r="L3253" s="146"/>
    </row>
    <row r="3254" spans="9:12" x14ac:dyDescent="0.25">
      <c r="I3254" s="146"/>
      <c r="J3254" s="146"/>
      <c r="K3254" s="146"/>
      <c r="L3254" s="146"/>
    </row>
    <row r="3255" spans="9:12" x14ac:dyDescent="0.25">
      <c r="I3255" s="146"/>
      <c r="J3255" s="146"/>
      <c r="K3255" s="146"/>
      <c r="L3255" s="146"/>
    </row>
    <row r="3256" spans="9:12" x14ac:dyDescent="0.25">
      <c r="I3256" s="146"/>
      <c r="J3256" s="146"/>
      <c r="K3256" s="146"/>
      <c r="L3256" s="146"/>
    </row>
    <row r="3257" spans="9:12" x14ac:dyDescent="0.25">
      <c r="I3257" s="146"/>
      <c r="J3257" s="146"/>
      <c r="K3257" s="146"/>
      <c r="L3257" s="146"/>
    </row>
    <row r="3258" spans="9:12" x14ac:dyDescent="0.25">
      <c r="I3258" s="146"/>
      <c r="J3258" s="146"/>
      <c r="K3258" s="146"/>
      <c r="L3258" s="146"/>
    </row>
    <row r="3259" spans="9:12" x14ac:dyDescent="0.25">
      <c r="I3259" s="146"/>
      <c r="J3259" s="146"/>
      <c r="K3259" s="146"/>
      <c r="L3259" s="146"/>
    </row>
    <row r="3260" spans="9:12" x14ac:dyDescent="0.25">
      <c r="I3260" s="146"/>
      <c r="J3260" s="146"/>
      <c r="K3260" s="146"/>
      <c r="L3260" s="146"/>
    </row>
    <row r="3261" spans="9:12" x14ac:dyDescent="0.25">
      <c r="I3261" s="146"/>
      <c r="J3261" s="146"/>
      <c r="K3261" s="146"/>
      <c r="L3261" s="146"/>
    </row>
    <row r="3262" spans="9:12" x14ac:dyDescent="0.25">
      <c r="I3262" s="146"/>
      <c r="J3262" s="146"/>
      <c r="K3262" s="146"/>
      <c r="L3262" s="146"/>
    </row>
    <row r="3263" spans="9:12" x14ac:dyDescent="0.25">
      <c r="I3263" s="146"/>
      <c r="J3263" s="146"/>
      <c r="K3263" s="146"/>
      <c r="L3263" s="146"/>
    </row>
    <row r="3264" spans="9:12" x14ac:dyDescent="0.25">
      <c r="I3264" s="146"/>
      <c r="J3264" s="146"/>
      <c r="K3264" s="146"/>
      <c r="L3264" s="146"/>
    </row>
    <row r="3265" spans="9:12" x14ac:dyDescent="0.25">
      <c r="I3265" s="146"/>
      <c r="J3265" s="146"/>
      <c r="K3265" s="146"/>
      <c r="L3265" s="146"/>
    </row>
    <row r="3266" spans="9:12" x14ac:dyDescent="0.25">
      <c r="I3266" s="146"/>
      <c r="J3266" s="146"/>
      <c r="K3266" s="146"/>
      <c r="L3266" s="146"/>
    </row>
    <row r="3267" spans="9:12" x14ac:dyDescent="0.25">
      <c r="I3267" s="146"/>
      <c r="J3267" s="146"/>
      <c r="K3267" s="146"/>
      <c r="L3267" s="146"/>
    </row>
    <row r="3268" spans="9:12" x14ac:dyDescent="0.25">
      <c r="I3268" s="146"/>
      <c r="J3268" s="146"/>
      <c r="K3268" s="146"/>
      <c r="L3268" s="146"/>
    </row>
    <row r="3269" spans="9:12" x14ac:dyDescent="0.25">
      <c r="I3269" s="146"/>
      <c r="J3269" s="146"/>
      <c r="K3269" s="146"/>
      <c r="L3269" s="146"/>
    </row>
    <row r="3270" spans="9:12" x14ac:dyDescent="0.25">
      <c r="I3270" s="146"/>
      <c r="J3270" s="146"/>
      <c r="K3270" s="146"/>
      <c r="L3270" s="146"/>
    </row>
    <row r="3271" spans="9:12" x14ac:dyDescent="0.25">
      <c r="I3271" s="146"/>
      <c r="J3271" s="146"/>
      <c r="K3271" s="146"/>
      <c r="L3271" s="146"/>
    </row>
    <row r="3272" spans="9:12" x14ac:dyDescent="0.25">
      <c r="I3272" s="146"/>
      <c r="J3272" s="146"/>
      <c r="K3272" s="146"/>
      <c r="L3272" s="146"/>
    </row>
    <row r="3273" spans="9:12" x14ac:dyDescent="0.25">
      <c r="I3273" s="146"/>
      <c r="J3273" s="146"/>
      <c r="K3273" s="146"/>
      <c r="L3273" s="146"/>
    </row>
    <row r="3274" spans="9:12" x14ac:dyDescent="0.25">
      <c r="I3274" s="146"/>
      <c r="J3274" s="146"/>
      <c r="K3274" s="146"/>
      <c r="L3274" s="146"/>
    </row>
    <row r="3275" spans="9:12" x14ac:dyDescent="0.25">
      <c r="I3275" s="146"/>
      <c r="J3275" s="146"/>
      <c r="K3275" s="146"/>
      <c r="L3275" s="146"/>
    </row>
    <row r="3276" spans="9:12" x14ac:dyDescent="0.25">
      <c r="I3276" s="146"/>
      <c r="J3276" s="146"/>
      <c r="K3276" s="146"/>
      <c r="L3276" s="146"/>
    </row>
    <row r="3277" spans="9:12" x14ac:dyDescent="0.25">
      <c r="I3277" s="146"/>
      <c r="J3277" s="146"/>
      <c r="K3277" s="146"/>
      <c r="L3277" s="146"/>
    </row>
    <row r="3278" spans="9:12" x14ac:dyDescent="0.25">
      <c r="I3278" s="146"/>
      <c r="J3278" s="146"/>
      <c r="K3278" s="146"/>
      <c r="L3278" s="146"/>
    </row>
    <row r="3279" spans="9:12" x14ac:dyDescent="0.25">
      <c r="I3279" s="146"/>
      <c r="J3279" s="146"/>
      <c r="K3279" s="146"/>
      <c r="L3279" s="146"/>
    </row>
    <row r="3280" spans="9:12" x14ac:dyDescent="0.25">
      <c r="I3280" s="146"/>
      <c r="J3280" s="146"/>
      <c r="K3280" s="146"/>
      <c r="L3280" s="146"/>
    </row>
    <row r="3281" spans="9:12" x14ac:dyDescent="0.25">
      <c r="I3281" s="146"/>
      <c r="J3281" s="146"/>
      <c r="K3281" s="146"/>
      <c r="L3281" s="146"/>
    </row>
    <row r="3282" spans="9:12" x14ac:dyDescent="0.25">
      <c r="I3282" s="146"/>
      <c r="J3282" s="146"/>
      <c r="K3282" s="146"/>
      <c r="L3282" s="146"/>
    </row>
    <row r="3283" spans="9:12" x14ac:dyDescent="0.25">
      <c r="I3283" s="146"/>
      <c r="J3283" s="146"/>
      <c r="K3283" s="146"/>
      <c r="L3283" s="146"/>
    </row>
    <row r="3284" spans="9:12" x14ac:dyDescent="0.25">
      <c r="I3284" s="146"/>
      <c r="J3284" s="146"/>
      <c r="K3284" s="146"/>
      <c r="L3284" s="146"/>
    </row>
    <row r="3285" spans="9:12" x14ac:dyDescent="0.25">
      <c r="I3285" s="146"/>
      <c r="J3285" s="146"/>
      <c r="K3285" s="146"/>
      <c r="L3285" s="146"/>
    </row>
    <row r="3286" spans="9:12" x14ac:dyDescent="0.25">
      <c r="I3286" s="146"/>
      <c r="J3286" s="146"/>
      <c r="K3286" s="146"/>
      <c r="L3286" s="146"/>
    </row>
    <row r="3287" spans="9:12" x14ac:dyDescent="0.25">
      <c r="I3287" s="146"/>
      <c r="J3287" s="146"/>
      <c r="K3287" s="146"/>
      <c r="L3287" s="146"/>
    </row>
    <row r="3288" spans="9:12" x14ac:dyDescent="0.25">
      <c r="I3288" s="146"/>
      <c r="J3288" s="146"/>
      <c r="K3288" s="146"/>
      <c r="L3288" s="146"/>
    </row>
    <row r="3289" spans="9:12" x14ac:dyDescent="0.25">
      <c r="I3289" s="146"/>
      <c r="J3289" s="146"/>
      <c r="K3289" s="146"/>
      <c r="L3289" s="146"/>
    </row>
    <row r="3290" spans="9:12" x14ac:dyDescent="0.25">
      <c r="I3290" s="146"/>
      <c r="J3290" s="146"/>
      <c r="K3290" s="146"/>
      <c r="L3290" s="146"/>
    </row>
    <row r="3291" spans="9:12" x14ac:dyDescent="0.25">
      <c r="I3291" s="146"/>
      <c r="J3291" s="146"/>
      <c r="K3291" s="146"/>
      <c r="L3291" s="146"/>
    </row>
    <row r="3292" spans="9:12" x14ac:dyDescent="0.25">
      <c r="I3292" s="146"/>
      <c r="J3292" s="146"/>
      <c r="K3292" s="146"/>
      <c r="L3292" s="146"/>
    </row>
    <row r="3293" spans="9:12" x14ac:dyDescent="0.25">
      <c r="I3293" s="146"/>
      <c r="J3293" s="146"/>
      <c r="K3293" s="146"/>
      <c r="L3293" s="146"/>
    </row>
    <row r="3294" spans="9:12" x14ac:dyDescent="0.25">
      <c r="I3294" s="146"/>
      <c r="J3294" s="146"/>
      <c r="K3294" s="146"/>
      <c r="L3294" s="146"/>
    </row>
    <row r="3295" spans="9:12" x14ac:dyDescent="0.25">
      <c r="I3295" s="146"/>
      <c r="J3295" s="146"/>
      <c r="K3295" s="146"/>
      <c r="L3295" s="146"/>
    </row>
    <row r="3296" spans="9:12" x14ac:dyDescent="0.25">
      <c r="I3296" s="146"/>
      <c r="J3296" s="146"/>
      <c r="K3296" s="146"/>
      <c r="L3296" s="146"/>
    </row>
    <row r="3297" spans="9:12" x14ac:dyDescent="0.25">
      <c r="I3297" s="146"/>
      <c r="J3297" s="146"/>
      <c r="K3297" s="146"/>
      <c r="L3297" s="146"/>
    </row>
    <row r="3298" spans="9:12" x14ac:dyDescent="0.25">
      <c r="I3298" s="146"/>
      <c r="J3298" s="146"/>
      <c r="K3298" s="146"/>
      <c r="L3298" s="146"/>
    </row>
    <row r="3299" spans="9:12" x14ac:dyDescent="0.25">
      <c r="I3299" s="146"/>
      <c r="J3299" s="146"/>
      <c r="K3299" s="146"/>
      <c r="L3299" s="146"/>
    </row>
    <row r="3300" spans="9:12" x14ac:dyDescent="0.25">
      <c r="I3300" s="146"/>
      <c r="J3300" s="146"/>
      <c r="K3300" s="146"/>
      <c r="L3300" s="146"/>
    </row>
    <row r="3301" spans="9:12" x14ac:dyDescent="0.25">
      <c r="I3301" s="146"/>
      <c r="J3301" s="146"/>
      <c r="K3301" s="146"/>
      <c r="L3301" s="146"/>
    </row>
    <row r="3302" spans="9:12" x14ac:dyDescent="0.25">
      <c r="I3302" s="146"/>
      <c r="J3302" s="146"/>
      <c r="K3302" s="146"/>
      <c r="L3302" s="146"/>
    </row>
    <row r="3303" spans="9:12" x14ac:dyDescent="0.25">
      <c r="I3303" s="146"/>
      <c r="J3303" s="146"/>
      <c r="K3303" s="146"/>
      <c r="L3303" s="146"/>
    </row>
    <row r="3304" spans="9:12" x14ac:dyDescent="0.25">
      <c r="I3304" s="146"/>
      <c r="J3304" s="146"/>
      <c r="K3304" s="146"/>
      <c r="L3304" s="146"/>
    </row>
    <row r="3305" spans="9:12" x14ac:dyDescent="0.25">
      <c r="I3305" s="146"/>
      <c r="J3305" s="146"/>
      <c r="K3305" s="146"/>
      <c r="L3305" s="146"/>
    </row>
    <row r="3306" spans="9:12" x14ac:dyDescent="0.25">
      <c r="I3306" s="146"/>
      <c r="J3306" s="146"/>
      <c r="K3306" s="146"/>
      <c r="L3306" s="146"/>
    </row>
    <row r="3307" spans="9:12" x14ac:dyDescent="0.25">
      <c r="I3307" s="146"/>
      <c r="J3307" s="146"/>
      <c r="K3307" s="146"/>
      <c r="L3307" s="146"/>
    </row>
    <row r="3308" spans="9:12" x14ac:dyDescent="0.25">
      <c r="I3308" s="146"/>
      <c r="J3308" s="146"/>
      <c r="K3308" s="146"/>
      <c r="L3308" s="146"/>
    </row>
    <row r="3309" spans="9:12" x14ac:dyDescent="0.25">
      <c r="I3309" s="146"/>
      <c r="J3309" s="146"/>
      <c r="K3309" s="146"/>
      <c r="L3309" s="146"/>
    </row>
    <row r="3310" spans="9:12" x14ac:dyDescent="0.25">
      <c r="I3310" s="146"/>
      <c r="J3310" s="146"/>
      <c r="K3310" s="146"/>
      <c r="L3310" s="146"/>
    </row>
    <row r="3311" spans="9:12" x14ac:dyDescent="0.25">
      <c r="I3311" s="146"/>
      <c r="J3311" s="146"/>
      <c r="K3311" s="146"/>
      <c r="L3311" s="146"/>
    </row>
    <row r="3312" spans="9:12" x14ac:dyDescent="0.25">
      <c r="I3312" s="146"/>
      <c r="J3312" s="146"/>
      <c r="K3312" s="146"/>
      <c r="L3312" s="146"/>
    </row>
    <row r="3313" spans="9:12" x14ac:dyDescent="0.25">
      <c r="I3313" s="146"/>
      <c r="J3313" s="146"/>
      <c r="K3313" s="146"/>
      <c r="L3313" s="146"/>
    </row>
    <row r="3314" spans="9:12" x14ac:dyDescent="0.25">
      <c r="I3314" s="146"/>
      <c r="J3314" s="146"/>
      <c r="K3314" s="146"/>
      <c r="L3314" s="146"/>
    </row>
    <row r="3315" spans="9:12" x14ac:dyDescent="0.25">
      <c r="I3315" s="146"/>
      <c r="J3315" s="146"/>
      <c r="K3315" s="146"/>
      <c r="L3315" s="146"/>
    </row>
    <row r="3316" spans="9:12" x14ac:dyDescent="0.25">
      <c r="I3316" s="146"/>
      <c r="J3316" s="146"/>
      <c r="K3316" s="146"/>
      <c r="L3316" s="146"/>
    </row>
    <row r="3317" spans="9:12" x14ac:dyDescent="0.25">
      <c r="I3317" s="146"/>
      <c r="J3317" s="146"/>
      <c r="K3317" s="146"/>
      <c r="L3317" s="146"/>
    </row>
    <row r="3318" spans="9:12" x14ac:dyDescent="0.25">
      <c r="I3318" s="146"/>
      <c r="J3318" s="146"/>
      <c r="K3318" s="146"/>
      <c r="L3318" s="146"/>
    </row>
    <row r="3319" spans="9:12" x14ac:dyDescent="0.25">
      <c r="I3319" s="146"/>
      <c r="J3319" s="146"/>
      <c r="K3319" s="146"/>
      <c r="L3319" s="146"/>
    </row>
    <row r="3320" spans="9:12" x14ac:dyDescent="0.25">
      <c r="I3320" s="146"/>
      <c r="J3320" s="146"/>
      <c r="K3320" s="146"/>
      <c r="L3320" s="146"/>
    </row>
    <row r="3321" spans="9:12" x14ac:dyDescent="0.25">
      <c r="I3321" s="146"/>
      <c r="J3321" s="146"/>
      <c r="K3321" s="146"/>
      <c r="L3321" s="146"/>
    </row>
    <row r="3322" spans="9:12" x14ac:dyDescent="0.25">
      <c r="I3322" s="146"/>
      <c r="J3322" s="146"/>
      <c r="K3322" s="146"/>
      <c r="L3322" s="146"/>
    </row>
    <row r="3323" spans="9:12" x14ac:dyDescent="0.25">
      <c r="I3323" s="146"/>
      <c r="J3323" s="146"/>
      <c r="K3323" s="146"/>
      <c r="L3323" s="146"/>
    </row>
    <row r="3324" spans="9:12" x14ac:dyDescent="0.25">
      <c r="I3324" s="146"/>
      <c r="J3324" s="146"/>
      <c r="K3324" s="146"/>
      <c r="L3324" s="146"/>
    </row>
    <row r="3325" spans="9:12" x14ac:dyDescent="0.25">
      <c r="I3325" s="146"/>
      <c r="J3325" s="146"/>
      <c r="K3325" s="146"/>
      <c r="L3325" s="146"/>
    </row>
    <row r="3326" spans="9:12" x14ac:dyDescent="0.25">
      <c r="I3326" s="146"/>
      <c r="J3326" s="146"/>
      <c r="K3326" s="146"/>
      <c r="L3326" s="146"/>
    </row>
    <row r="3327" spans="9:12" x14ac:dyDescent="0.25">
      <c r="I3327" s="146"/>
      <c r="J3327" s="146"/>
      <c r="K3327" s="146"/>
      <c r="L3327" s="146"/>
    </row>
    <row r="3328" spans="9:12" x14ac:dyDescent="0.25">
      <c r="I3328" s="146"/>
      <c r="J3328" s="146"/>
      <c r="K3328" s="146"/>
      <c r="L3328" s="146"/>
    </row>
    <row r="3329" spans="9:12" x14ac:dyDescent="0.25">
      <c r="I3329" s="146"/>
      <c r="J3329" s="146"/>
      <c r="K3329" s="146"/>
      <c r="L3329" s="146"/>
    </row>
    <row r="3330" spans="9:12" x14ac:dyDescent="0.25">
      <c r="I3330" s="146"/>
      <c r="J3330" s="146"/>
      <c r="K3330" s="146"/>
      <c r="L3330" s="146"/>
    </row>
    <row r="3331" spans="9:12" x14ac:dyDescent="0.25">
      <c r="I3331" s="146"/>
      <c r="J3331" s="146"/>
      <c r="K3331" s="146"/>
      <c r="L3331" s="146"/>
    </row>
    <row r="3332" spans="9:12" x14ac:dyDescent="0.25">
      <c r="I3332" s="146"/>
      <c r="J3332" s="146"/>
      <c r="K3332" s="146"/>
      <c r="L3332" s="146"/>
    </row>
    <row r="3333" spans="9:12" x14ac:dyDescent="0.25">
      <c r="I3333" s="146"/>
      <c r="J3333" s="146"/>
      <c r="K3333" s="146"/>
      <c r="L3333" s="146"/>
    </row>
    <row r="3334" spans="9:12" x14ac:dyDescent="0.25">
      <c r="I3334" s="146"/>
      <c r="J3334" s="146"/>
      <c r="K3334" s="146"/>
      <c r="L3334" s="146"/>
    </row>
    <row r="3335" spans="9:12" x14ac:dyDescent="0.25">
      <c r="I3335" s="146"/>
      <c r="J3335" s="146"/>
      <c r="K3335" s="146"/>
      <c r="L3335" s="146"/>
    </row>
    <row r="3336" spans="9:12" x14ac:dyDescent="0.25">
      <c r="I3336" s="146"/>
      <c r="J3336" s="146"/>
      <c r="K3336" s="146"/>
      <c r="L3336" s="146"/>
    </row>
    <row r="3337" spans="9:12" x14ac:dyDescent="0.25">
      <c r="I3337" s="146"/>
      <c r="J3337" s="146"/>
      <c r="K3337" s="146"/>
      <c r="L3337" s="146"/>
    </row>
    <row r="3338" spans="9:12" x14ac:dyDescent="0.25">
      <c r="I3338" s="146"/>
      <c r="J3338" s="146"/>
      <c r="K3338" s="146"/>
      <c r="L3338" s="146"/>
    </row>
    <row r="3339" spans="9:12" x14ac:dyDescent="0.25">
      <c r="I3339" s="146"/>
      <c r="J3339" s="146"/>
      <c r="K3339" s="146"/>
      <c r="L3339" s="146"/>
    </row>
    <row r="3340" spans="9:12" x14ac:dyDescent="0.25">
      <c r="I3340" s="146"/>
      <c r="J3340" s="146"/>
      <c r="K3340" s="146"/>
      <c r="L3340" s="146"/>
    </row>
    <row r="3341" spans="9:12" x14ac:dyDescent="0.25">
      <c r="I3341" s="146"/>
      <c r="J3341" s="146"/>
      <c r="K3341" s="146"/>
      <c r="L3341" s="146"/>
    </row>
    <row r="3342" spans="9:12" x14ac:dyDescent="0.25">
      <c r="I3342" s="146"/>
      <c r="J3342" s="146"/>
      <c r="K3342" s="146"/>
      <c r="L3342" s="146"/>
    </row>
    <row r="3343" spans="9:12" x14ac:dyDescent="0.25">
      <c r="I3343" s="146"/>
      <c r="J3343" s="146"/>
      <c r="K3343" s="146"/>
      <c r="L3343" s="146"/>
    </row>
    <row r="3344" spans="9:12" x14ac:dyDescent="0.25">
      <c r="I3344" s="146"/>
      <c r="J3344" s="146"/>
      <c r="K3344" s="146"/>
      <c r="L3344" s="146"/>
    </row>
    <row r="3345" spans="9:12" x14ac:dyDescent="0.25">
      <c r="I3345" s="146"/>
      <c r="J3345" s="146"/>
      <c r="K3345" s="146"/>
      <c r="L3345" s="146"/>
    </row>
    <row r="3346" spans="9:12" x14ac:dyDescent="0.25">
      <c r="I3346" s="146"/>
      <c r="J3346" s="146"/>
      <c r="K3346" s="146"/>
      <c r="L3346" s="146"/>
    </row>
    <row r="3347" spans="9:12" x14ac:dyDescent="0.25">
      <c r="I3347" s="146"/>
      <c r="J3347" s="146"/>
      <c r="K3347" s="146"/>
      <c r="L3347" s="146"/>
    </row>
    <row r="3348" spans="9:12" x14ac:dyDescent="0.25">
      <c r="I3348" s="146"/>
      <c r="J3348" s="146"/>
      <c r="K3348" s="146"/>
      <c r="L3348" s="146"/>
    </row>
    <row r="3349" spans="9:12" x14ac:dyDescent="0.25">
      <c r="I3349" s="146"/>
      <c r="J3349" s="146"/>
      <c r="K3349" s="146"/>
      <c r="L3349" s="146"/>
    </row>
    <row r="3350" spans="9:12" x14ac:dyDescent="0.25">
      <c r="I3350" s="146"/>
      <c r="J3350" s="146"/>
      <c r="K3350" s="146"/>
      <c r="L3350" s="146"/>
    </row>
    <row r="3351" spans="9:12" x14ac:dyDescent="0.25">
      <c r="I3351" s="146"/>
      <c r="J3351" s="146"/>
      <c r="K3351" s="146"/>
      <c r="L3351" s="146"/>
    </row>
    <row r="3352" spans="9:12" x14ac:dyDescent="0.25">
      <c r="I3352" s="146"/>
      <c r="J3352" s="146"/>
      <c r="K3352" s="146"/>
      <c r="L3352" s="146"/>
    </row>
    <row r="3353" spans="9:12" x14ac:dyDescent="0.25">
      <c r="I3353" s="146"/>
      <c r="J3353" s="146"/>
      <c r="K3353" s="146"/>
      <c r="L3353" s="146"/>
    </row>
    <row r="3354" spans="9:12" x14ac:dyDescent="0.25">
      <c r="I3354" s="146"/>
      <c r="J3354" s="146"/>
      <c r="K3354" s="146"/>
      <c r="L3354" s="146"/>
    </row>
    <row r="3355" spans="9:12" x14ac:dyDescent="0.25">
      <c r="I3355" s="146"/>
      <c r="J3355" s="146"/>
      <c r="K3355" s="146"/>
      <c r="L3355" s="146"/>
    </row>
    <row r="3356" spans="9:12" x14ac:dyDescent="0.25">
      <c r="I3356" s="146"/>
      <c r="J3356" s="146"/>
      <c r="K3356" s="146"/>
      <c r="L3356" s="146"/>
    </row>
    <row r="3357" spans="9:12" x14ac:dyDescent="0.25">
      <c r="I3357" s="146"/>
      <c r="J3357" s="146"/>
      <c r="K3357" s="146"/>
      <c r="L3357" s="146"/>
    </row>
    <row r="3358" spans="9:12" x14ac:dyDescent="0.25">
      <c r="I3358" s="146"/>
      <c r="J3358" s="146"/>
      <c r="K3358" s="146"/>
      <c r="L3358" s="146"/>
    </row>
    <row r="3359" spans="9:12" x14ac:dyDescent="0.25">
      <c r="I3359" s="146"/>
      <c r="J3359" s="146"/>
      <c r="K3359" s="146"/>
      <c r="L3359" s="146"/>
    </row>
    <row r="3360" spans="9:12" x14ac:dyDescent="0.25">
      <c r="I3360" s="146"/>
      <c r="J3360" s="146"/>
      <c r="K3360" s="146"/>
      <c r="L3360" s="146"/>
    </row>
    <row r="3361" spans="9:12" x14ac:dyDescent="0.25">
      <c r="I3361" s="146"/>
      <c r="J3361" s="146"/>
      <c r="K3361" s="146"/>
      <c r="L3361" s="146"/>
    </row>
    <row r="3362" spans="9:12" x14ac:dyDescent="0.25">
      <c r="I3362" s="146"/>
      <c r="J3362" s="146"/>
      <c r="K3362" s="146"/>
      <c r="L3362" s="146"/>
    </row>
    <row r="3363" spans="9:12" x14ac:dyDescent="0.25">
      <c r="I3363" s="146"/>
      <c r="J3363" s="146"/>
      <c r="K3363" s="146"/>
      <c r="L3363" s="146"/>
    </row>
    <row r="3364" spans="9:12" x14ac:dyDescent="0.25">
      <c r="I3364" s="146"/>
      <c r="J3364" s="146"/>
      <c r="K3364" s="146"/>
      <c r="L3364" s="146"/>
    </row>
    <row r="3365" spans="9:12" x14ac:dyDescent="0.25">
      <c r="I3365" s="146"/>
      <c r="J3365" s="146"/>
      <c r="K3365" s="146"/>
      <c r="L3365" s="146"/>
    </row>
    <row r="3366" spans="9:12" x14ac:dyDescent="0.25">
      <c r="I3366" s="146"/>
      <c r="J3366" s="146"/>
      <c r="K3366" s="146"/>
      <c r="L3366" s="146"/>
    </row>
    <row r="3367" spans="9:12" x14ac:dyDescent="0.25">
      <c r="I3367" s="146"/>
      <c r="J3367" s="146"/>
      <c r="K3367" s="146"/>
      <c r="L3367" s="146"/>
    </row>
    <row r="3368" spans="9:12" x14ac:dyDescent="0.25">
      <c r="I3368" s="146"/>
      <c r="J3368" s="146"/>
      <c r="K3368" s="146"/>
      <c r="L3368" s="146"/>
    </row>
    <row r="3369" spans="9:12" x14ac:dyDescent="0.25">
      <c r="I3369" s="146"/>
      <c r="J3369" s="146"/>
      <c r="K3369" s="146"/>
      <c r="L3369" s="146"/>
    </row>
    <row r="3370" spans="9:12" x14ac:dyDescent="0.25">
      <c r="I3370" s="146"/>
      <c r="J3370" s="146"/>
      <c r="K3370" s="146"/>
      <c r="L3370" s="146"/>
    </row>
    <row r="3371" spans="9:12" x14ac:dyDescent="0.25">
      <c r="I3371" s="146"/>
      <c r="J3371" s="146"/>
      <c r="K3371" s="146"/>
      <c r="L3371" s="146"/>
    </row>
    <row r="3372" spans="9:12" x14ac:dyDescent="0.25">
      <c r="I3372" s="146"/>
      <c r="J3372" s="146"/>
      <c r="K3372" s="146"/>
      <c r="L3372" s="146"/>
    </row>
    <row r="3373" spans="9:12" x14ac:dyDescent="0.25">
      <c r="I3373" s="146"/>
      <c r="J3373" s="146"/>
      <c r="K3373" s="146"/>
      <c r="L3373" s="146"/>
    </row>
    <row r="3374" spans="9:12" x14ac:dyDescent="0.25">
      <c r="I3374" s="146"/>
      <c r="J3374" s="146"/>
      <c r="K3374" s="146"/>
      <c r="L3374" s="146"/>
    </row>
    <row r="3375" spans="9:12" x14ac:dyDescent="0.25">
      <c r="I3375" s="146"/>
      <c r="J3375" s="146"/>
      <c r="K3375" s="146"/>
      <c r="L3375" s="146"/>
    </row>
    <row r="3376" spans="9:12" x14ac:dyDescent="0.25">
      <c r="I3376" s="146"/>
      <c r="J3376" s="146"/>
      <c r="K3376" s="146"/>
      <c r="L3376" s="146"/>
    </row>
    <row r="3377" spans="9:12" x14ac:dyDescent="0.25">
      <c r="I3377" s="146"/>
      <c r="J3377" s="146"/>
      <c r="K3377" s="146"/>
      <c r="L3377" s="146"/>
    </row>
    <row r="3378" spans="9:12" x14ac:dyDescent="0.25">
      <c r="I3378" s="146"/>
      <c r="J3378" s="146"/>
      <c r="K3378" s="146"/>
      <c r="L3378" s="146"/>
    </row>
    <row r="3379" spans="9:12" x14ac:dyDescent="0.25">
      <c r="I3379" s="146"/>
      <c r="J3379" s="146"/>
      <c r="K3379" s="146"/>
      <c r="L3379" s="146"/>
    </row>
    <row r="3380" spans="9:12" x14ac:dyDescent="0.25">
      <c r="I3380" s="146"/>
      <c r="J3380" s="146"/>
      <c r="K3380" s="146"/>
      <c r="L3380" s="146"/>
    </row>
    <row r="3381" spans="9:12" x14ac:dyDescent="0.25">
      <c r="I3381" s="146"/>
      <c r="J3381" s="146"/>
      <c r="K3381" s="146"/>
      <c r="L3381" s="146"/>
    </row>
    <row r="3382" spans="9:12" x14ac:dyDescent="0.25">
      <c r="I3382" s="146"/>
      <c r="J3382" s="146"/>
      <c r="K3382" s="146"/>
      <c r="L3382" s="146"/>
    </row>
    <row r="3383" spans="9:12" x14ac:dyDescent="0.25">
      <c r="I3383" s="146"/>
      <c r="J3383" s="146"/>
      <c r="K3383" s="146"/>
      <c r="L3383" s="146"/>
    </row>
    <row r="3384" spans="9:12" x14ac:dyDescent="0.25">
      <c r="I3384" s="146"/>
      <c r="J3384" s="146"/>
      <c r="K3384" s="146"/>
      <c r="L3384" s="146"/>
    </row>
    <row r="3385" spans="9:12" x14ac:dyDescent="0.25">
      <c r="I3385" s="146"/>
      <c r="J3385" s="146"/>
      <c r="K3385" s="146"/>
      <c r="L3385" s="146"/>
    </row>
    <row r="3386" spans="9:12" x14ac:dyDescent="0.25">
      <c r="I3386" s="146"/>
      <c r="J3386" s="146"/>
      <c r="K3386" s="146"/>
      <c r="L3386" s="146"/>
    </row>
    <row r="3387" spans="9:12" x14ac:dyDescent="0.25">
      <c r="I3387" s="146"/>
      <c r="J3387" s="146"/>
      <c r="K3387" s="146"/>
      <c r="L3387" s="146"/>
    </row>
    <row r="3388" spans="9:12" x14ac:dyDescent="0.25">
      <c r="I3388" s="146"/>
      <c r="J3388" s="146"/>
      <c r="K3388" s="146"/>
      <c r="L3388" s="146"/>
    </row>
    <row r="3389" spans="9:12" x14ac:dyDescent="0.25">
      <c r="I3389" s="146"/>
      <c r="J3389" s="146"/>
      <c r="K3389" s="146"/>
      <c r="L3389" s="146"/>
    </row>
    <row r="3390" spans="9:12" x14ac:dyDescent="0.25">
      <c r="I3390" s="146"/>
      <c r="J3390" s="146"/>
      <c r="K3390" s="146"/>
      <c r="L3390" s="146"/>
    </row>
    <row r="3391" spans="9:12" x14ac:dyDescent="0.25">
      <c r="I3391" s="146"/>
      <c r="J3391" s="146"/>
      <c r="K3391" s="146"/>
      <c r="L3391" s="146"/>
    </row>
    <row r="3392" spans="9:12" x14ac:dyDescent="0.25">
      <c r="I3392" s="146"/>
      <c r="J3392" s="146"/>
      <c r="K3392" s="146"/>
      <c r="L3392" s="146"/>
    </row>
    <row r="3393" spans="9:12" x14ac:dyDescent="0.25">
      <c r="I3393" s="146"/>
      <c r="J3393" s="146"/>
      <c r="K3393" s="146"/>
      <c r="L3393" s="146"/>
    </row>
    <row r="3394" spans="9:12" x14ac:dyDescent="0.25">
      <c r="I3394" s="146"/>
      <c r="J3394" s="146"/>
      <c r="K3394" s="146"/>
      <c r="L3394" s="146"/>
    </row>
    <row r="3395" spans="9:12" x14ac:dyDescent="0.25">
      <c r="I3395" s="146"/>
      <c r="J3395" s="146"/>
      <c r="K3395" s="146"/>
      <c r="L3395" s="146"/>
    </row>
    <row r="3396" spans="9:12" x14ac:dyDescent="0.25">
      <c r="I3396" s="146"/>
      <c r="J3396" s="146"/>
      <c r="K3396" s="146"/>
      <c r="L3396" s="146"/>
    </row>
    <row r="3397" spans="9:12" x14ac:dyDescent="0.25">
      <c r="I3397" s="146"/>
      <c r="J3397" s="146"/>
      <c r="K3397" s="146"/>
      <c r="L3397" s="146"/>
    </row>
    <row r="3398" spans="9:12" x14ac:dyDescent="0.25">
      <c r="I3398" s="146"/>
      <c r="J3398" s="146"/>
      <c r="K3398" s="146"/>
      <c r="L3398" s="146"/>
    </row>
    <row r="3399" spans="9:12" x14ac:dyDescent="0.25">
      <c r="I3399" s="146"/>
      <c r="J3399" s="146"/>
      <c r="K3399" s="146"/>
      <c r="L3399" s="146"/>
    </row>
    <row r="3400" spans="9:12" x14ac:dyDescent="0.25">
      <c r="I3400" s="146"/>
      <c r="J3400" s="146"/>
      <c r="K3400" s="146"/>
      <c r="L3400" s="146"/>
    </row>
    <row r="3401" spans="9:12" x14ac:dyDescent="0.25">
      <c r="I3401" s="146"/>
      <c r="J3401" s="146"/>
      <c r="K3401" s="146"/>
      <c r="L3401" s="146"/>
    </row>
    <row r="3402" spans="9:12" x14ac:dyDescent="0.25">
      <c r="I3402" s="146"/>
      <c r="J3402" s="146"/>
      <c r="K3402" s="146"/>
      <c r="L3402" s="146"/>
    </row>
    <row r="3403" spans="9:12" x14ac:dyDescent="0.25">
      <c r="I3403" s="146"/>
      <c r="J3403" s="146"/>
      <c r="K3403" s="146"/>
      <c r="L3403" s="146"/>
    </row>
    <row r="3404" spans="9:12" x14ac:dyDescent="0.25">
      <c r="I3404" s="146"/>
      <c r="J3404" s="146"/>
      <c r="K3404" s="146"/>
      <c r="L3404" s="146"/>
    </row>
    <row r="3405" spans="9:12" x14ac:dyDescent="0.25">
      <c r="I3405" s="146"/>
      <c r="J3405" s="146"/>
      <c r="K3405" s="146"/>
      <c r="L3405" s="146"/>
    </row>
    <row r="3406" spans="9:12" x14ac:dyDescent="0.25">
      <c r="I3406" s="146"/>
      <c r="J3406" s="146"/>
      <c r="K3406" s="146"/>
      <c r="L3406" s="146"/>
    </row>
    <row r="3407" spans="9:12" x14ac:dyDescent="0.25">
      <c r="I3407" s="146"/>
      <c r="J3407" s="146"/>
      <c r="K3407" s="146"/>
      <c r="L3407" s="146"/>
    </row>
    <row r="3408" spans="9:12" x14ac:dyDescent="0.25">
      <c r="I3408" s="146"/>
      <c r="J3408" s="146"/>
      <c r="K3408" s="146"/>
      <c r="L3408" s="146"/>
    </row>
    <row r="3409" spans="9:12" x14ac:dyDescent="0.25">
      <c r="I3409" s="146"/>
      <c r="J3409" s="146"/>
      <c r="K3409" s="146"/>
      <c r="L3409" s="146"/>
    </row>
    <row r="3410" spans="9:12" x14ac:dyDescent="0.25">
      <c r="I3410" s="146"/>
      <c r="J3410" s="146"/>
      <c r="K3410" s="146"/>
      <c r="L3410" s="146"/>
    </row>
    <row r="3411" spans="9:12" x14ac:dyDescent="0.25">
      <c r="I3411" s="146"/>
      <c r="J3411" s="146"/>
      <c r="K3411" s="146"/>
      <c r="L3411" s="146"/>
    </row>
    <row r="3412" spans="9:12" x14ac:dyDescent="0.25">
      <c r="I3412" s="146"/>
      <c r="J3412" s="146"/>
      <c r="K3412" s="146"/>
      <c r="L3412" s="146"/>
    </row>
    <row r="3413" spans="9:12" x14ac:dyDescent="0.25">
      <c r="I3413" s="146"/>
      <c r="J3413" s="146"/>
      <c r="K3413" s="146"/>
      <c r="L3413" s="146"/>
    </row>
    <row r="3414" spans="9:12" x14ac:dyDescent="0.25">
      <c r="I3414" s="146"/>
      <c r="J3414" s="146"/>
      <c r="K3414" s="146"/>
      <c r="L3414" s="146"/>
    </row>
    <row r="3415" spans="9:12" x14ac:dyDescent="0.25">
      <c r="I3415" s="146"/>
      <c r="J3415" s="146"/>
      <c r="K3415" s="146"/>
      <c r="L3415" s="146"/>
    </row>
    <row r="3416" spans="9:12" x14ac:dyDescent="0.25">
      <c r="I3416" s="146"/>
      <c r="J3416" s="146"/>
      <c r="K3416" s="146"/>
      <c r="L3416" s="146"/>
    </row>
    <row r="3417" spans="9:12" x14ac:dyDescent="0.25">
      <c r="I3417" s="146"/>
      <c r="J3417" s="146"/>
      <c r="K3417" s="146"/>
      <c r="L3417" s="146"/>
    </row>
    <row r="3418" spans="9:12" x14ac:dyDescent="0.25">
      <c r="I3418" s="146"/>
      <c r="J3418" s="146"/>
      <c r="K3418" s="146"/>
      <c r="L3418" s="146"/>
    </row>
    <row r="3419" spans="9:12" x14ac:dyDescent="0.25">
      <c r="I3419" s="146"/>
      <c r="J3419" s="146"/>
      <c r="K3419" s="146"/>
      <c r="L3419" s="146"/>
    </row>
    <row r="3420" spans="9:12" x14ac:dyDescent="0.25">
      <c r="I3420" s="146"/>
      <c r="J3420" s="146"/>
      <c r="K3420" s="146"/>
      <c r="L3420" s="146"/>
    </row>
    <row r="3421" spans="9:12" x14ac:dyDescent="0.25">
      <c r="I3421" s="146"/>
      <c r="J3421" s="146"/>
      <c r="K3421" s="146"/>
      <c r="L3421" s="146"/>
    </row>
    <row r="3422" spans="9:12" x14ac:dyDescent="0.25">
      <c r="I3422" s="146"/>
      <c r="J3422" s="146"/>
      <c r="K3422" s="146"/>
      <c r="L3422" s="146"/>
    </row>
    <row r="3423" spans="9:12" x14ac:dyDescent="0.25">
      <c r="I3423" s="146"/>
      <c r="J3423" s="146"/>
      <c r="K3423" s="146"/>
      <c r="L3423" s="146"/>
    </row>
    <row r="3424" spans="9:12" x14ac:dyDescent="0.25">
      <c r="I3424" s="146"/>
      <c r="J3424" s="146"/>
      <c r="K3424" s="146"/>
      <c r="L3424" s="146"/>
    </row>
    <row r="3425" spans="9:12" x14ac:dyDescent="0.25">
      <c r="I3425" s="146"/>
      <c r="J3425" s="146"/>
      <c r="K3425" s="146"/>
      <c r="L3425" s="146"/>
    </row>
    <row r="3426" spans="9:12" x14ac:dyDescent="0.25">
      <c r="I3426" s="146"/>
      <c r="J3426" s="146"/>
      <c r="K3426" s="146"/>
      <c r="L3426" s="146"/>
    </row>
    <row r="3427" spans="9:12" x14ac:dyDescent="0.25">
      <c r="I3427" s="146"/>
      <c r="J3427" s="146"/>
      <c r="K3427" s="146"/>
      <c r="L3427" s="146"/>
    </row>
    <row r="3428" spans="9:12" x14ac:dyDescent="0.25">
      <c r="I3428" s="146"/>
      <c r="J3428" s="146"/>
      <c r="K3428" s="146"/>
      <c r="L3428" s="146"/>
    </row>
    <row r="3429" spans="9:12" x14ac:dyDescent="0.25">
      <c r="I3429" s="146"/>
      <c r="J3429" s="146"/>
      <c r="K3429" s="146"/>
      <c r="L3429" s="146"/>
    </row>
    <row r="3430" spans="9:12" x14ac:dyDescent="0.25">
      <c r="I3430" s="146"/>
      <c r="J3430" s="146"/>
      <c r="K3430" s="146"/>
      <c r="L3430" s="146"/>
    </row>
    <row r="3431" spans="9:12" x14ac:dyDescent="0.25">
      <c r="I3431" s="146"/>
      <c r="J3431" s="146"/>
      <c r="K3431" s="146"/>
      <c r="L3431" s="146"/>
    </row>
    <row r="3432" spans="9:12" x14ac:dyDescent="0.25">
      <c r="I3432" s="146"/>
      <c r="J3432" s="146"/>
      <c r="K3432" s="146"/>
      <c r="L3432" s="146"/>
    </row>
    <row r="3433" spans="9:12" x14ac:dyDescent="0.25">
      <c r="I3433" s="146"/>
      <c r="J3433" s="146"/>
      <c r="K3433" s="146"/>
      <c r="L3433" s="146"/>
    </row>
    <row r="3434" spans="9:12" x14ac:dyDescent="0.25">
      <c r="I3434" s="146"/>
      <c r="J3434" s="146"/>
      <c r="K3434" s="146"/>
      <c r="L3434" s="146"/>
    </row>
    <row r="3435" spans="9:12" x14ac:dyDescent="0.25">
      <c r="I3435" s="146"/>
      <c r="J3435" s="146"/>
      <c r="K3435" s="146"/>
      <c r="L3435" s="146"/>
    </row>
    <row r="3436" spans="9:12" x14ac:dyDescent="0.25">
      <c r="I3436" s="146"/>
      <c r="J3436" s="146"/>
      <c r="K3436" s="146"/>
      <c r="L3436" s="146"/>
    </row>
    <row r="3437" spans="9:12" x14ac:dyDescent="0.25">
      <c r="I3437" s="146"/>
      <c r="J3437" s="146"/>
      <c r="K3437" s="146"/>
      <c r="L3437" s="146"/>
    </row>
    <row r="3438" spans="9:12" x14ac:dyDescent="0.25">
      <c r="I3438" s="146"/>
      <c r="J3438" s="146"/>
      <c r="K3438" s="146"/>
      <c r="L3438" s="146"/>
    </row>
    <row r="3439" spans="9:12" x14ac:dyDescent="0.25">
      <c r="I3439" s="146"/>
      <c r="J3439" s="146"/>
      <c r="K3439" s="146"/>
      <c r="L3439" s="146"/>
    </row>
    <row r="3440" spans="9:12" x14ac:dyDescent="0.25">
      <c r="I3440" s="146"/>
      <c r="J3440" s="146"/>
      <c r="K3440" s="146"/>
      <c r="L3440" s="146"/>
    </row>
    <row r="3441" spans="9:12" x14ac:dyDescent="0.25">
      <c r="I3441" s="146"/>
      <c r="J3441" s="146"/>
      <c r="K3441" s="146"/>
      <c r="L3441" s="146"/>
    </row>
    <row r="3442" spans="9:12" x14ac:dyDescent="0.25">
      <c r="I3442" s="146"/>
      <c r="J3442" s="146"/>
      <c r="K3442" s="146"/>
      <c r="L3442" s="146"/>
    </row>
    <row r="3443" spans="9:12" x14ac:dyDescent="0.25">
      <c r="I3443" s="146"/>
      <c r="J3443" s="146"/>
      <c r="K3443" s="146"/>
      <c r="L3443" s="146"/>
    </row>
    <row r="3444" spans="9:12" x14ac:dyDescent="0.25">
      <c r="I3444" s="146"/>
      <c r="J3444" s="146"/>
      <c r="K3444" s="146"/>
      <c r="L3444" s="146"/>
    </row>
    <row r="3445" spans="9:12" x14ac:dyDescent="0.25">
      <c r="I3445" s="146"/>
      <c r="J3445" s="146"/>
      <c r="K3445" s="146"/>
      <c r="L3445" s="146"/>
    </row>
    <row r="3446" spans="9:12" x14ac:dyDescent="0.25">
      <c r="I3446" s="146"/>
      <c r="J3446" s="146"/>
      <c r="K3446" s="146"/>
      <c r="L3446" s="146"/>
    </row>
    <row r="3447" spans="9:12" x14ac:dyDescent="0.25">
      <c r="I3447" s="146"/>
      <c r="J3447" s="146"/>
      <c r="K3447" s="146"/>
      <c r="L3447" s="146"/>
    </row>
    <row r="3448" spans="9:12" x14ac:dyDescent="0.25">
      <c r="I3448" s="146"/>
      <c r="J3448" s="146"/>
      <c r="K3448" s="146"/>
      <c r="L3448" s="146"/>
    </row>
    <row r="3449" spans="9:12" x14ac:dyDescent="0.25">
      <c r="I3449" s="146"/>
      <c r="J3449" s="146"/>
      <c r="K3449" s="146"/>
      <c r="L3449" s="146"/>
    </row>
    <row r="3450" spans="9:12" x14ac:dyDescent="0.25">
      <c r="I3450" s="146"/>
      <c r="J3450" s="146"/>
      <c r="K3450" s="146"/>
      <c r="L3450" s="146"/>
    </row>
    <row r="3451" spans="9:12" x14ac:dyDescent="0.25">
      <c r="I3451" s="146"/>
      <c r="J3451" s="146"/>
      <c r="K3451" s="146"/>
      <c r="L3451" s="146"/>
    </row>
    <row r="3452" spans="9:12" x14ac:dyDescent="0.25">
      <c r="I3452" s="146"/>
      <c r="J3452" s="146"/>
      <c r="K3452" s="146"/>
      <c r="L3452" s="146"/>
    </row>
    <row r="3453" spans="9:12" x14ac:dyDescent="0.25">
      <c r="I3453" s="146"/>
      <c r="J3453" s="146"/>
      <c r="K3453" s="146"/>
      <c r="L3453" s="146"/>
    </row>
    <row r="3454" spans="9:12" x14ac:dyDescent="0.25">
      <c r="I3454" s="146"/>
      <c r="J3454" s="146"/>
      <c r="K3454" s="146"/>
      <c r="L3454" s="146"/>
    </row>
    <row r="3455" spans="9:12" x14ac:dyDescent="0.25">
      <c r="I3455" s="146"/>
      <c r="J3455" s="146"/>
      <c r="K3455" s="146"/>
      <c r="L3455" s="146"/>
    </row>
    <row r="3456" spans="9:12" x14ac:dyDescent="0.25">
      <c r="I3456" s="146"/>
      <c r="J3456" s="146"/>
      <c r="K3456" s="146"/>
      <c r="L3456" s="146"/>
    </row>
    <row r="3457" spans="9:12" x14ac:dyDescent="0.25">
      <c r="I3457" s="146"/>
      <c r="J3457" s="146"/>
      <c r="K3457" s="146"/>
      <c r="L3457" s="146"/>
    </row>
    <row r="3458" spans="9:12" x14ac:dyDescent="0.25">
      <c r="I3458" s="146"/>
      <c r="J3458" s="146"/>
      <c r="K3458" s="146"/>
      <c r="L3458" s="146"/>
    </row>
    <row r="3459" spans="9:12" x14ac:dyDescent="0.25">
      <c r="I3459" s="146"/>
      <c r="J3459" s="146"/>
      <c r="K3459" s="146"/>
      <c r="L3459" s="146"/>
    </row>
    <row r="3460" spans="9:12" x14ac:dyDescent="0.25">
      <c r="I3460" s="146"/>
      <c r="J3460" s="146"/>
      <c r="K3460" s="146"/>
      <c r="L3460" s="146"/>
    </row>
    <row r="3461" spans="9:12" x14ac:dyDescent="0.25">
      <c r="I3461" s="146"/>
      <c r="J3461" s="146"/>
      <c r="K3461" s="146"/>
      <c r="L3461" s="146"/>
    </row>
    <row r="3462" spans="9:12" x14ac:dyDescent="0.25">
      <c r="I3462" s="146"/>
      <c r="J3462" s="146"/>
      <c r="K3462" s="146"/>
      <c r="L3462" s="146"/>
    </row>
    <row r="3463" spans="9:12" x14ac:dyDescent="0.25">
      <c r="I3463" s="146"/>
      <c r="J3463" s="146"/>
      <c r="K3463" s="146"/>
      <c r="L3463" s="146"/>
    </row>
    <row r="3464" spans="9:12" x14ac:dyDescent="0.25">
      <c r="I3464" s="146"/>
      <c r="J3464" s="146"/>
      <c r="K3464" s="146"/>
      <c r="L3464" s="146"/>
    </row>
    <row r="3465" spans="9:12" x14ac:dyDescent="0.25">
      <c r="I3465" s="146"/>
      <c r="J3465" s="146"/>
      <c r="K3465" s="146"/>
      <c r="L3465" s="146"/>
    </row>
    <row r="3466" spans="9:12" x14ac:dyDescent="0.25">
      <c r="I3466" s="146"/>
      <c r="J3466" s="146"/>
      <c r="K3466" s="146"/>
      <c r="L3466" s="146"/>
    </row>
    <row r="3467" spans="9:12" x14ac:dyDescent="0.25">
      <c r="I3467" s="146"/>
      <c r="J3467" s="146"/>
      <c r="K3467" s="146"/>
      <c r="L3467" s="146"/>
    </row>
    <row r="3468" spans="9:12" x14ac:dyDescent="0.25">
      <c r="I3468" s="146"/>
      <c r="J3468" s="146"/>
      <c r="K3468" s="146"/>
      <c r="L3468" s="146"/>
    </row>
    <row r="3469" spans="9:12" x14ac:dyDescent="0.25">
      <c r="I3469" s="146"/>
      <c r="J3469" s="146"/>
      <c r="K3469" s="146"/>
      <c r="L3469" s="146"/>
    </row>
    <row r="3470" spans="9:12" x14ac:dyDescent="0.25">
      <c r="I3470" s="146"/>
      <c r="J3470" s="146"/>
      <c r="K3470" s="146"/>
      <c r="L3470" s="146"/>
    </row>
    <row r="3471" spans="9:12" x14ac:dyDescent="0.25">
      <c r="I3471" s="146"/>
      <c r="J3471" s="146"/>
      <c r="K3471" s="146"/>
      <c r="L3471" s="146"/>
    </row>
    <row r="3472" spans="9:12" x14ac:dyDescent="0.25">
      <c r="I3472" s="146"/>
      <c r="J3472" s="146"/>
      <c r="K3472" s="146"/>
      <c r="L3472" s="146"/>
    </row>
    <row r="3473" spans="9:12" x14ac:dyDescent="0.25">
      <c r="I3473" s="146"/>
      <c r="J3473" s="146"/>
      <c r="K3473" s="146"/>
      <c r="L3473" s="146"/>
    </row>
    <row r="3474" spans="9:12" x14ac:dyDescent="0.25">
      <c r="I3474" s="146"/>
      <c r="J3474" s="146"/>
      <c r="K3474" s="146"/>
      <c r="L3474" s="146"/>
    </row>
    <row r="3475" spans="9:12" x14ac:dyDescent="0.25">
      <c r="I3475" s="146"/>
      <c r="J3475" s="146"/>
      <c r="K3475" s="146"/>
      <c r="L3475" s="146"/>
    </row>
    <row r="3476" spans="9:12" x14ac:dyDescent="0.25">
      <c r="I3476" s="146"/>
      <c r="J3476" s="146"/>
      <c r="K3476" s="146"/>
      <c r="L3476" s="146"/>
    </row>
    <row r="3477" spans="9:12" x14ac:dyDescent="0.25">
      <c r="I3477" s="146"/>
      <c r="J3477" s="146"/>
      <c r="K3477" s="146"/>
      <c r="L3477" s="146"/>
    </row>
    <row r="3478" spans="9:12" x14ac:dyDescent="0.25">
      <c r="I3478" s="146"/>
      <c r="J3478" s="146"/>
      <c r="K3478" s="146"/>
      <c r="L3478" s="146"/>
    </row>
    <row r="3479" spans="9:12" x14ac:dyDescent="0.25">
      <c r="I3479" s="146"/>
      <c r="J3479" s="146"/>
      <c r="K3479" s="146"/>
      <c r="L3479" s="146"/>
    </row>
    <row r="3480" spans="9:12" x14ac:dyDescent="0.25">
      <c r="I3480" s="146"/>
      <c r="J3480" s="146"/>
      <c r="K3480" s="146"/>
      <c r="L3480" s="146"/>
    </row>
    <row r="3481" spans="9:12" x14ac:dyDescent="0.25">
      <c r="I3481" s="146"/>
      <c r="J3481" s="146"/>
      <c r="K3481" s="146"/>
      <c r="L3481" s="146"/>
    </row>
    <row r="3482" spans="9:12" x14ac:dyDescent="0.25">
      <c r="I3482" s="146"/>
      <c r="J3482" s="146"/>
      <c r="K3482" s="146"/>
      <c r="L3482" s="146"/>
    </row>
    <row r="3483" spans="9:12" x14ac:dyDescent="0.25">
      <c r="I3483" s="146"/>
      <c r="J3483" s="146"/>
      <c r="K3483" s="146"/>
      <c r="L3483" s="146"/>
    </row>
    <row r="3484" spans="9:12" x14ac:dyDescent="0.25">
      <c r="I3484" s="146"/>
      <c r="J3484" s="146"/>
      <c r="K3484" s="146"/>
      <c r="L3484" s="146"/>
    </row>
    <row r="3485" spans="9:12" x14ac:dyDescent="0.25">
      <c r="I3485" s="146"/>
      <c r="J3485" s="146"/>
      <c r="K3485" s="146"/>
      <c r="L3485" s="146"/>
    </row>
    <row r="3486" spans="9:12" x14ac:dyDescent="0.25">
      <c r="I3486" s="146"/>
      <c r="J3486" s="146"/>
      <c r="K3486" s="146"/>
      <c r="L3486" s="146"/>
    </row>
    <row r="3487" spans="9:12" x14ac:dyDescent="0.25">
      <c r="I3487" s="146"/>
      <c r="J3487" s="146"/>
      <c r="K3487" s="146"/>
      <c r="L3487" s="146"/>
    </row>
    <row r="3488" spans="9:12" x14ac:dyDescent="0.25">
      <c r="I3488" s="146"/>
      <c r="J3488" s="146"/>
      <c r="K3488" s="146"/>
      <c r="L3488" s="146"/>
    </row>
    <row r="3489" spans="9:12" x14ac:dyDescent="0.25">
      <c r="I3489" s="146"/>
      <c r="J3489" s="146"/>
      <c r="K3489" s="146"/>
      <c r="L3489" s="146"/>
    </row>
    <row r="3490" spans="9:12" x14ac:dyDescent="0.25">
      <c r="I3490" s="146"/>
      <c r="J3490" s="146"/>
      <c r="K3490" s="146"/>
      <c r="L3490" s="146"/>
    </row>
    <row r="3491" spans="9:12" x14ac:dyDescent="0.25">
      <c r="I3491" s="146"/>
      <c r="J3491" s="146"/>
      <c r="K3491" s="146"/>
      <c r="L3491" s="146"/>
    </row>
    <row r="3492" spans="9:12" x14ac:dyDescent="0.25">
      <c r="I3492" s="146"/>
      <c r="J3492" s="146"/>
      <c r="K3492" s="146"/>
      <c r="L3492" s="146"/>
    </row>
    <row r="3493" spans="9:12" x14ac:dyDescent="0.25">
      <c r="I3493" s="146"/>
      <c r="J3493" s="146"/>
      <c r="K3493" s="146"/>
      <c r="L3493" s="146"/>
    </row>
    <row r="3494" spans="9:12" x14ac:dyDescent="0.25">
      <c r="I3494" s="146"/>
      <c r="J3494" s="146"/>
      <c r="K3494" s="146"/>
      <c r="L3494" s="146"/>
    </row>
    <row r="3495" spans="9:12" x14ac:dyDescent="0.25">
      <c r="I3495" s="146"/>
      <c r="J3495" s="146"/>
      <c r="K3495" s="146"/>
      <c r="L3495" s="146"/>
    </row>
    <row r="3496" spans="9:12" x14ac:dyDescent="0.25">
      <c r="I3496" s="146"/>
      <c r="J3496" s="146"/>
      <c r="K3496" s="146"/>
      <c r="L3496" s="146"/>
    </row>
    <row r="3497" spans="9:12" x14ac:dyDescent="0.25">
      <c r="I3497" s="146"/>
      <c r="J3497" s="146"/>
      <c r="K3497" s="146"/>
      <c r="L3497" s="146"/>
    </row>
    <row r="3498" spans="9:12" x14ac:dyDescent="0.25">
      <c r="I3498" s="146"/>
      <c r="J3498" s="146"/>
      <c r="K3498" s="146"/>
      <c r="L3498" s="146"/>
    </row>
    <row r="3499" spans="9:12" x14ac:dyDescent="0.25">
      <c r="I3499" s="146"/>
      <c r="J3499" s="146"/>
      <c r="K3499" s="146"/>
      <c r="L3499" s="146"/>
    </row>
    <row r="3500" spans="9:12" x14ac:dyDescent="0.25">
      <c r="I3500" s="146"/>
      <c r="J3500" s="146"/>
      <c r="K3500" s="146"/>
      <c r="L3500" s="146"/>
    </row>
    <row r="3501" spans="9:12" x14ac:dyDescent="0.25">
      <c r="I3501" s="146"/>
      <c r="J3501" s="146"/>
      <c r="K3501" s="146"/>
      <c r="L3501" s="146"/>
    </row>
    <row r="3502" spans="9:12" x14ac:dyDescent="0.25">
      <c r="I3502" s="146"/>
      <c r="J3502" s="146"/>
      <c r="K3502" s="146"/>
      <c r="L3502" s="146"/>
    </row>
    <row r="3503" spans="9:12" x14ac:dyDescent="0.25">
      <c r="I3503" s="146"/>
      <c r="J3503" s="146"/>
      <c r="K3503" s="146"/>
      <c r="L3503" s="146"/>
    </row>
    <row r="3504" spans="9:12" x14ac:dyDescent="0.25">
      <c r="I3504" s="146"/>
      <c r="J3504" s="146"/>
      <c r="K3504" s="146"/>
      <c r="L3504" s="146"/>
    </row>
    <row r="3505" spans="9:12" x14ac:dyDescent="0.25">
      <c r="I3505" s="146"/>
      <c r="J3505" s="146"/>
      <c r="K3505" s="146"/>
      <c r="L3505" s="146"/>
    </row>
    <row r="3506" spans="9:12" x14ac:dyDescent="0.25">
      <c r="I3506" s="146"/>
      <c r="J3506" s="146"/>
      <c r="K3506" s="146"/>
      <c r="L3506" s="146"/>
    </row>
    <row r="3507" spans="9:12" x14ac:dyDescent="0.25">
      <c r="I3507" s="146"/>
      <c r="J3507" s="146"/>
      <c r="K3507" s="146"/>
      <c r="L3507" s="146"/>
    </row>
    <row r="3508" spans="9:12" x14ac:dyDescent="0.25">
      <c r="I3508" s="146"/>
      <c r="J3508" s="146"/>
      <c r="K3508" s="146"/>
      <c r="L3508" s="146"/>
    </row>
    <row r="3509" spans="9:12" x14ac:dyDescent="0.25">
      <c r="I3509" s="146"/>
      <c r="J3509" s="146"/>
      <c r="K3509" s="146"/>
      <c r="L3509" s="146"/>
    </row>
    <row r="3510" spans="9:12" x14ac:dyDescent="0.25">
      <c r="I3510" s="146"/>
      <c r="J3510" s="146"/>
      <c r="K3510" s="146"/>
      <c r="L3510" s="146"/>
    </row>
    <row r="3511" spans="9:12" x14ac:dyDescent="0.25">
      <c r="I3511" s="146"/>
      <c r="J3511" s="146"/>
      <c r="K3511" s="146"/>
      <c r="L3511" s="146"/>
    </row>
    <row r="3512" spans="9:12" x14ac:dyDescent="0.25">
      <c r="I3512" s="146"/>
      <c r="J3512" s="146"/>
      <c r="K3512" s="146"/>
      <c r="L3512" s="146"/>
    </row>
    <row r="3513" spans="9:12" x14ac:dyDescent="0.25">
      <c r="I3513" s="146"/>
      <c r="J3513" s="146"/>
      <c r="K3513" s="146"/>
      <c r="L3513" s="146"/>
    </row>
    <row r="3514" spans="9:12" x14ac:dyDescent="0.25">
      <c r="I3514" s="146"/>
      <c r="J3514" s="146"/>
      <c r="K3514" s="146"/>
      <c r="L3514" s="146"/>
    </row>
    <row r="3515" spans="9:12" x14ac:dyDescent="0.25">
      <c r="I3515" s="146"/>
      <c r="J3515" s="146"/>
      <c r="K3515" s="146"/>
      <c r="L3515" s="146"/>
    </row>
    <row r="3516" spans="9:12" x14ac:dyDescent="0.25">
      <c r="I3516" s="146"/>
      <c r="J3516" s="146"/>
      <c r="K3516" s="146"/>
      <c r="L3516" s="146"/>
    </row>
    <row r="3517" spans="9:12" x14ac:dyDescent="0.25">
      <c r="I3517" s="146"/>
      <c r="J3517" s="146"/>
      <c r="K3517" s="146"/>
      <c r="L3517" s="146"/>
    </row>
    <row r="3518" spans="9:12" x14ac:dyDescent="0.25">
      <c r="I3518" s="146"/>
      <c r="J3518" s="146"/>
      <c r="K3518" s="146"/>
      <c r="L3518" s="146"/>
    </row>
    <row r="3519" spans="9:12" x14ac:dyDescent="0.25">
      <c r="I3519" s="146"/>
      <c r="J3519" s="146"/>
      <c r="K3519" s="146"/>
      <c r="L3519" s="146"/>
    </row>
    <row r="3520" spans="9:12" x14ac:dyDescent="0.25">
      <c r="I3520" s="146"/>
      <c r="J3520" s="146"/>
      <c r="K3520" s="146"/>
      <c r="L3520" s="146"/>
    </row>
    <row r="3521" spans="9:12" x14ac:dyDescent="0.25">
      <c r="I3521" s="146"/>
      <c r="J3521" s="146"/>
      <c r="K3521" s="146"/>
      <c r="L3521" s="146"/>
    </row>
    <row r="3522" spans="9:12" x14ac:dyDescent="0.25">
      <c r="I3522" s="146"/>
      <c r="J3522" s="146"/>
      <c r="K3522" s="146"/>
      <c r="L3522" s="146"/>
    </row>
    <row r="3523" spans="9:12" x14ac:dyDescent="0.25">
      <c r="I3523" s="146"/>
      <c r="J3523" s="146"/>
      <c r="K3523" s="146"/>
      <c r="L3523" s="146"/>
    </row>
    <row r="3524" spans="9:12" x14ac:dyDescent="0.25">
      <c r="I3524" s="146"/>
      <c r="J3524" s="146"/>
      <c r="K3524" s="146"/>
      <c r="L3524" s="146"/>
    </row>
    <row r="3525" spans="9:12" x14ac:dyDescent="0.25">
      <c r="I3525" s="146"/>
      <c r="J3525" s="146"/>
      <c r="K3525" s="146"/>
      <c r="L3525" s="146"/>
    </row>
    <row r="3526" spans="9:12" x14ac:dyDescent="0.25">
      <c r="I3526" s="146"/>
      <c r="J3526" s="146"/>
      <c r="K3526" s="146"/>
      <c r="L3526" s="146"/>
    </row>
    <row r="3527" spans="9:12" x14ac:dyDescent="0.25">
      <c r="I3527" s="146"/>
      <c r="J3527" s="146"/>
      <c r="K3527" s="146"/>
      <c r="L3527" s="146"/>
    </row>
    <row r="3528" spans="9:12" x14ac:dyDescent="0.25">
      <c r="I3528" s="146"/>
      <c r="J3528" s="146"/>
      <c r="K3528" s="146"/>
      <c r="L3528" s="146"/>
    </row>
    <row r="3529" spans="9:12" x14ac:dyDescent="0.25">
      <c r="I3529" s="146"/>
      <c r="J3529" s="146"/>
      <c r="K3529" s="146"/>
      <c r="L3529" s="146"/>
    </row>
    <row r="3530" spans="9:12" x14ac:dyDescent="0.25">
      <c r="I3530" s="146"/>
      <c r="J3530" s="146"/>
      <c r="K3530" s="146"/>
      <c r="L3530" s="146"/>
    </row>
    <row r="3531" spans="9:12" x14ac:dyDescent="0.25">
      <c r="I3531" s="146"/>
      <c r="J3531" s="146"/>
      <c r="K3531" s="146"/>
      <c r="L3531" s="146"/>
    </row>
    <row r="3532" spans="9:12" x14ac:dyDescent="0.25">
      <c r="I3532" s="146"/>
      <c r="J3532" s="146"/>
      <c r="K3532" s="146"/>
      <c r="L3532" s="146"/>
    </row>
    <row r="3533" spans="9:12" x14ac:dyDescent="0.25">
      <c r="I3533" s="146"/>
      <c r="J3533" s="146"/>
      <c r="K3533" s="146"/>
      <c r="L3533" s="146"/>
    </row>
    <row r="3534" spans="9:12" x14ac:dyDescent="0.25">
      <c r="I3534" s="146"/>
      <c r="J3534" s="146"/>
      <c r="K3534" s="146"/>
      <c r="L3534" s="146"/>
    </row>
    <row r="3535" spans="9:12" x14ac:dyDescent="0.25">
      <c r="I3535" s="146"/>
      <c r="J3535" s="146"/>
      <c r="K3535" s="146"/>
      <c r="L3535" s="146"/>
    </row>
    <row r="3536" spans="9:12" x14ac:dyDescent="0.25">
      <c r="I3536" s="146"/>
      <c r="J3536" s="146"/>
      <c r="K3536" s="146"/>
      <c r="L3536" s="146"/>
    </row>
    <row r="3537" spans="9:12" x14ac:dyDescent="0.25">
      <c r="I3537" s="146"/>
      <c r="J3537" s="146"/>
      <c r="K3537" s="146"/>
      <c r="L3537" s="146"/>
    </row>
    <row r="3538" spans="9:12" x14ac:dyDescent="0.25">
      <c r="I3538" s="146"/>
      <c r="J3538" s="146"/>
      <c r="K3538" s="146"/>
      <c r="L3538" s="146"/>
    </row>
    <row r="3539" spans="9:12" x14ac:dyDescent="0.25">
      <c r="I3539" s="146"/>
      <c r="J3539" s="146"/>
      <c r="K3539" s="146"/>
      <c r="L3539" s="146"/>
    </row>
    <row r="3540" spans="9:12" x14ac:dyDescent="0.25">
      <c r="I3540" s="146"/>
      <c r="J3540" s="146"/>
      <c r="K3540" s="146"/>
      <c r="L3540" s="146"/>
    </row>
    <row r="3541" spans="9:12" x14ac:dyDescent="0.25">
      <c r="I3541" s="146"/>
      <c r="J3541" s="146"/>
      <c r="K3541" s="146"/>
      <c r="L3541" s="146"/>
    </row>
    <row r="3542" spans="9:12" x14ac:dyDescent="0.25">
      <c r="I3542" s="146"/>
      <c r="J3542" s="146"/>
      <c r="K3542" s="146"/>
      <c r="L3542" s="146"/>
    </row>
    <row r="3543" spans="9:12" x14ac:dyDescent="0.25">
      <c r="I3543" s="146"/>
      <c r="J3543" s="146"/>
      <c r="K3543" s="146"/>
      <c r="L3543" s="146"/>
    </row>
    <row r="3544" spans="9:12" x14ac:dyDescent="0.25">
      <c r="I3544" s="146"/>
      <c r="J3544" s="146"/>
      <c r="K3544" s="146"/>
      <c r="L3544" s="146"/>
    </row>
    <row r="3545" spans="9:12" x14ac:dyDescent="0.25">
      <c r="I3545" s="146"/>
      <c r="J3545" s="146"/>
      <c r="K3545" s="146"/>
      <c r="L3545" s="146"/>
    </row>
    <row r="3546" spans="9:12" x14ac:dyDescent="0.25">
      <c r="I3546" s="146"/>
      <c r="J3546" s="146"/>
      <c r="K3546" s="146"/>
      <c r="L3546" s="146"/>
    </row>
    <row r="3547" spans="9:12" x14ac:dyDescent="0.25">
      <c r="I3547" s="146"/>
      <c r="J3547" s="146"/>
      <c r="K3547" s="146"/>
      <c r="L3547" s="146"/>
    </row>
    <row r="3548" spans="9:12" x14ac:dyDescent="0.25">
      <c r="I3548" s="146"/>
      <c r="J3548" s="146"/>
      <c r="K3548" s="146"/>
      <c r="L3548" s="146"/>
    </row>
    <row r="3549" spans="9:12" x14ac:dyDescent="0.25">
      <c r="I3549" s="146"/>
      <c r="J3549" s="146"/>
      <c r="K3549" s="146"/>
      <c r="L3549" s="146"/>
    </row>
    <row r="3550" spans="9:12" x14ac:dyDescent="0.25">
      <c r="I3550" s="146"/>
      <c r="J3550" s="146"/>
      <c r="K3550" s="146"/>
      <c r="L3550" s="146"/>
    </row>
    <row r="3551" spans="9:12" x14ac:dyDescent="0.25">
      <c r="I3551" s="146"/>
      <c r="J3551" s="146"/>
      <c r="K3551" s="146"/>
      <c r="L3551" s="146"/>
    </row>
    <row r="3552" spans="9:12" x14ac:dyDescent="0.25">
      <c r="I3552" s="146"/>
      <c r="J3552" s="146"/>
      <c r="K3552" s="146"/>
      <c r="L3552" s="146"/>
    </row>
    <row r="3553" spans="9:12" x14ac:dyDescent="0.25">
      <c r="I3553" s="146"/>
      <c r="J3553" s="146"/>
      <c r="K3553" s="146"/>
      <c r="L3553" s="146"/>
    </row>
    <row r="3554" spans="9:12" x14ac:dyDescent="0.25">
      <c r="I3554" s="146"/>
      <c r="J3554" s="146"/>
      <c r="K3554" s="146"/>
      <c r="L3554" s="146"/>
    </row>
    <row r="3555" spans="9:12" x14ac:dyDescent="0.25">
      <c r="I3555" s="146"/>
      <c r="J3555" s="146"/>
      <c r="K3555" s="146"/>
      <c r="L3555" s="146"/>
    </row>
    <row r="3556" spans="9:12" x14ac:dyDescent="0.25">
      <c r="I3556" s="146"/>
      <c r="J3556" s="146"/>
      <c r="K3556" s="146"/>
      <c r="L3556" s="146"/>
    </row>
    <row r="3557" spans="9:12" x14ac:dyDescent="0.25">
      <c r="I3557" s="146"/>
      <c r="J3557" s="146"/>
      <c r="K3557" s="146"/>
      <c r="L3557" s="146"/>
    </row>
    <row r="3558" spans="9:12" x14ac:dyDescent="0.25">
      <c r="I3558" s="146"/>
      <c r="J3558" s="146"/>
      <c r="K3558" s="146"/>
      <c r="L3558" s="146"/>
    </row>
    <row r="3559" spans="9:12" x14ac:dyDescent="0.25">
      <c r="I3559" s="146"/>
      <c r="J3559" s="146"/>
      <c r="K3559" s="146"/>
      <c r="L3559" s="146"/>
    </row>
    <row r="3560" spans="9:12" x14ac:dyDescent="0.25">
      <c r="I3560" s="146"/>
      <c r="J3560" s="146"/>
      <c r="K3560" s="146"/>
      <c r="L3560" s="146"/>
    </row>
    <row r="3561" spans="9:12" x14ac:dyDescent="0.25">
      <c r="I3561" s="146"/>
      <c r="J3561" s="146"/>
      <c r="K3561" s="146"/>
      <c r="L3561" s="146"/>
    </row>
    <row r="3562" spans="9:12" x14ac:dyDescent="0.25">
      <c r="I3562" s="146"/>
      <c r="J3562" s="146"/>
      <c r="K3562" s="146"/>
      <c r="L3562" s="146"/>
    </row>
    <row r="3563" spans="9:12" x14ac:dyDescent="0.25">
      <c r="I3563" s="146"/>
      <c r="J3563" s="146"/>
      <c r="K3563" s="146"/>
      <c r="L3563" s="146"/>
    </row>
    <row r="3564" spans="9:12" x14ac:dyDescent="0.25">
      <c r="I3564" s="146"/>
      <c r="J3564" s="146"/>
      <c r="K3564" s="146"/>
      <c r="L3564" s="146"/>
    </row>
    <row r="3565" spans="9:12" x14ac:dyDescent="0.25">
      <c r="I3565" s="146"/>
      <c r="J3565" s="146"/>
      <c r="K3565" s="146"/>
      <c r="L3565" s="146"/>
    </row>
    <row r="3566" spans="9:12" x14ac:dyDescent="0.25">
      <c r="I3566" s="146"/>
      <c r="J3566" s="146"/>
      <c r="K3566" s="146"/>
      <c r="L3566" s="146"/>
    </row>
    <row r="3567" spans="9:12" x14ac:dyDescent="0.25">
      <c r="I3567" s="146"/>
      <c r="J3567" s="146"/>
      <c r="K3567" s="146"/>
      <c r="L3567" s="146"/>
    </row>
    <row r="3568" spans="9:12" x14ac:dyDescent="0.25">
      <c r="I3568" s="146"/>
      <c r="J3568" s="146"/>
      <c r="K3568" s="146"/>
      <c r="L3568" s="146"/>
    </row>
    <row r="3569" spans="9:12" x14ac:dyDescent="0.25">
      <c r="I3569" s="146"/>
      <c r="J3569" s="146"/>
      <c r="K3569" s="146"/>
      <c r="L3569" s="146"/>
    </row>
    <row r="3570" spans="9:12" x14ac:dyDescent="0.25">
      <c r="I3570" s="146"/>
      <c r="J3570" s="146"/>
      <c r="K3570" s="146"/>
      <c r="L3570" s="146"/>
    </row>
    <row r="3571" spans="9:12" x14ac:dyDescent="0.25">
      <c r="I3571" s="146"/>
      <c r="J3571" s="146"/>
      <c r="K3571" s="146"/>
      <c r="L3571" s="146"/>
    </row>
    <row r="3572" spans="9:12" x14ac:dyDescent="0.25">
      <c r="I3572" s="146"/>
      <c r="J3572" s="146"/>
      <c r="K3572" s="146"/>
      <c r="L3572" s="146"/>
    </row>
    <row r="3573" spans="9:12" x14ac:dyDescent="0.25">
      <c r="I3573" s="146"/>
      <c r="J3573" s="146"/>
      <c r="K3573" s="146"/>
      <c r="L3573" s="146"/>
    </row>
    <row r="3574" spans="9:12" x14ac:dyDescent="0.25">
      <c r="I3574" s="146"/>
      <c r="J3574" s="146"/>
      <c r="K3574" s="146"/>
      <c r="L3574" s="146"/>
    </row>
    <row r="3575" spans="9:12" x14ac:dyDescent="0.25">
      <c r="I3575" s="146"/>
      <c r="J3575" s="146"/>
      <c r="K3575" s="146"/>
      <c r="L3575" s="146"/>
    </row>
    <row r="3576" spans="9:12" x14ac:dyDescent="0.25">
      <c r="I3576" s="146"/>
      <c r="J3576" s="146"/>
      <c r="K3576" s="146"/>
      <c r="L3576" s="146"/>
    </row>
    <row r="3577" spans="9:12" x14ac:dyDescent="0.25">
      <c r="I3577" s="146"/>
      <c r="J3577" s="146"/>
      <c r="K3577" s="146"/>
      <c r="L3577" s="146"/>
    </row>
    <row r="3578" spans="9:12" x14ac:dyDescent="0.25">
      <c r="I3578" s="146"/>
      <c r="J3578" s="146"/>
      <c r="K3578" s="146"/>
      <c r="L3578" s="146"/>
    </row>
    <row r="3579" spans="9:12" x14ac:dyDescent="0.25">
      <c r="I3579" s="146"/>
      <c r="J3579" s="146"/>
      <c r="K3579" s="146"/>
      <c r="L3579" s="146"/>
    </row>
    <row r="3580" spans="9:12" x14ac:dyDescent="0.25">
      <c r="I3580" s="146"/>
      <c r="J3580" s="146"/>
      <c r="K3580" s="146"/>
      <c r="L3580" s="146"/>
    </row>
    <row r="3581" spans="9:12" x14ac:dyDescent="0.25">
      <c r="I3581" s="146"/>
      <c r="J3581" s="146"/>
      <c r="K3581" s="146"/>
      <c r="L3581" s="146"/>
    </row>
    <row r="3582" spans="9:12" x14ac:dyDescent="0.25">
      <c r="I3582" s="146"/>
      <c r="J3582" s="146"/>
      <c r="K3582" s="146"/>
      <c r="L3582" s="146"/>
    </row>
    <row r="3583" spans="9:12" x14ac:dyDescent="0.25">
      <c r="I3583" s="146"/>
      <c r="J3583" s="146"/>
      <c r="K3583" s="146"/>
      <c r="L3583" s="146"/>
    </row>
    <row r="3584" spans="9:12" x14ac:dyDescent="0.25">
      <c r="I3584" s="146"/>
      <c r="J3584" s="146"/>
      <c r="K3584" s="146"/>
      <c r="L3584" s="146"/>
    </row>
    <row r="3585" spans="9:12" x14ac:dyDescent="0.25">
      <c r="I3585" s="146"/>
      <c r="J3585" s="146"/>
      <c r="K3585" s="146"/>
      <c r="L3585" s="146"/>
    </row>
    <row r="3586" spans="9:12" x14ac:dyDescent="0.25">
      <c r="I3586" s="146"/>
      <c r="J3586" s="146"/>
      <c r="K3586" s="146"/>
      <c r="L3586" s="146"/>
    </row>
    <row r="3587" spans="9:12" x14ac:dyDescent="0.25">
      <c r="I3587" s="146"/>
      <c r="J3587" s="146"/>
      <c r="K3587" s="146"/>
      <c r="L3587" s="146"/>
    </row>
    <row r="3588" spans="9:12" x14ac:dyDescent="0.25">
      <c r="I3588" s="146"/>
      <c r="J3588" s="146"/>
      <c r="K3588" s="146"/>
      <c r="L3588" s="146"/>
    </row>
    <row r="3589" spans="9:12" x14ac:dyDescent="0.25">
      <c r="I3589" s="146"/>
      <c r="J3589" s="146"/>
      <c r="K3589" s="146"/>
      <c r="L3589" s="146"/>
    </row>
    <row r="3590" spans="9:12" x14ac:dyDescent="0.25">
      <c r="I3590" s="146"/>
      <c r="J3590" s="146"/>
      <c r="K3590" s="146"/>
      <c r="L3590" s="146"/>
    </row>
    <row r="3591" spans="9:12" x14ac:dyDescent="0.25">
      <c r="I3591" s="146"/>
      <c r="J3591" s="146"/>
      <c r="K3591" s="146"/>
      <c r="L3591" s="146"/>
    </row>
    <row r="3592" spans="9:12" x14ac:dyDescent="0.25">
      <c r="I3592" s="146"/>
      <c r="J3592" s="146"/>
      <c r="K3592" s="146"/>
      <c r="L3592" s="146"/>
    </row>
    <row r="3593" spans="9:12" x14ac:dyDescent="0.25">
      <c r="I3593" s="146"/>
      <c r="J3593" s="146"/>
      <c r="K3593" s="146"/>
      <c r="L3593" s="146"/>
    </row>
    <row r="3594" spans="9:12" x14ac:dyDescent="0.25">
      <c r="I3594" s="146"/>
      <c r="J3594" s="146"/>
      <c r="K3594" s="146"/>
      <c r="L3594" s="146"/>
    </row>
    <row r="3595" spans="9:12" x14ac:dyDescent="0.25">
      <c r="I3595" s="146"/>
      <c r="J3595" s="146"/>
      <c r="K3595" s="146"/>
      <c r="L3595" s="146"/>
    </row>
    <row r="3596" spans="9:12" x14ac:dyDescent="0.25">
      <c r="I3596" s="146"/>
      <c r="J3596" s="146"/>
      <c r="K3596" s="146"/>
      <c r="L3596" s="146"/>
    </row>
    <row r="3597" spans="9:12" x14ac:dyDescent="0.25">
      <c r="I3597" s="146"/>
      <c r="J3597" s="146"/>
      <c r="K3597" s="146"/>
      <c r="L3597" s="146"/>
    </row>
    <row r="3598" spans="9:12" x14ac:dyDescent="0.25">
      <c r="I3598" s="146"/>
      <c r="J3598" s="146"/>
      <c r="K3598" s="146"/>
      <c r="L3598" s="146"/>
    </row>
    <row r="3599" spans="9:12" x14ac:dyDescent="0.25">
      <c r="I3599" s="146"/>
      <c r="J3599" s="146"/>
      <c r="K3599" s="146"/>
      <c r="L3599" s="146"/>
    </row>
    <row r="3600" spans="9:12" x14ac:dyDescent="0.25">
      <c r="I3600" s="146"/>
      <c r="J3600" s="146"/>
      <c r="K3600" s="146"/>
      <c r="L3600" s="146"/>
    </row>
    <row r="3601" spans="9:12" x14ac:dyDescent="0.25">
      <c r="I3601" s="146"/>
      <c r="J3601" s="146"/>
      <c r="K3601" s="146"/>
      <c r="L3601" s="146"/>
    </row>
    <row r="3602" spans="9:12" x14ac:dyDescent="0.25">
      <c r="I3602" s="146"/>
      <c r="J3602" s="146"/>
      <c r="K3602" s="146"/>
      <c r="L3602" s="146"/>
    </row>
    <row r="3603" spans="9:12" x14ac:dyDescent="0.25">
      <c r="I3603" s="146"/>
      <c r="J3603" s="146"/>
      <c r="K3603" s="146"/>
      <c r="L3603" s="146"/>
    </row>
    <row r="3604" spans="9:12" x14ac:dyDescent="0.25">
      <c r="I3604" s="146"/>
      <c r="J3604" s="146"/>
      <c r="K3604" s="146"/>
      <c r="L3604" s="146"/>
    </row>
    <row r="3605" spans="9:12" x14ac:dyDescent="0.25">
      <c r="I3605" s="146"/>
      <c r="J3605" s="146"/>
      <c r="K3605" s="146"/>
      <c r="L3605" s="146"/>
    </row>
    <row r="3606" spans="9:12" x14ac:dyDescent="0.25">
      <c r="I3606" s="146"/>
      <c r="J3606" s="146"/>
      <c r="K3606" s="146"/>
      <c r="L3606" s="146"/>
    </row>
    <row r="3607" spans="9:12" x14ac:dyDescent="0.25">
      <c r="I3607" s="146"/>
      <c r="J3607" s="146"/>
      <c r="K3607" s="146"/>
      <c r="L3607" s="146"/>
    </row>
    <row r="3608" spans="9:12" x14ac:dyDescent="0.25">
      <c r="I3608" s="146"/>
      <c r="J3608" s="146"/>
      <c r="K3608" s="146"/>
      <c r="L3608" s="146"/>
    </row>
    <row r="3609" spans="9:12" x14ac:dyDescent="0.25">
      <c r="I3609" s="146"/>
      <c r="J3609" s="146"/>
      <c r="K3609" s="146"/>
      <c r="L3609" s="146"/>
    </row>
    <row r="3610" spans="9:12" x14ac:dyDescent="0.25">
      <c r="I3610" s="146"/>
      <c r="J3610" s="146"/>
      <c r="K3610" s="146"/>
      <c r="L3610" s="146"/>
    </row>
    <row r="3611" spans="9:12" x14ac:dyDescent="0.25">
      <c r="I3611" s="146"/>
      <c r="J3611" s="146"/>
      <c r="K3611" s="146"/>
      <c r="L3611" s="146"/>
    </row>
    <row r="3612" spans="9:12" x14ac:dyDescent="0.25">
      <c r="I3612" s="146"/>
      <c r="J3612" s="146"/>
      <c r="K3612" s="146"/>
      <c r="L3612" s="146"/>
    </row>
    <row r="3613" spans="9:12" x14ac:dyDescent="0.25">
      <c r="I3613" s="146"/>
      <c r="J3613" s="146"/>
      <c r="K3613" s="146"/>
      <c r="L3613" s="146"/>
    </row>
    <row r="3614" spans="9:12" x14ac:dyDescent="0.25">
      <c r="I3614" s="146"/>
      <c r="J3614" s="146"/>
      <c r="K3614" s="146"/>
      <c r="L3614" s="146"/>
    </row>
    <row r="3615" spans="9:12" x14ac:dyDescent="0.25">
      <c r="I3615" s="146"/>
      <c r="J3615" s="146"/>
      <c r="K3615" s="146"/>
      <c r="L3615" s="146"/>
    </row>
    <row r="3616" spans="9:12" x14ac:dyDescent="0.25">
      <c r="I3616" s="146"/>
      <c r="J3616" s="146"/>
      <c r="K3616" s="146"/>
      <c r="L3616" s="146"/>
    </row>
    <row r="3617" spans="9:12" x14ac:dyDescent="0.25">
      <c r="I3617" s="146"/>
      <c r="J3617" s="146"/>
      <c r="K3617" s="146"/>
      <c r="L3617" s="146"/>
    </row>
    <row r="3618" spans="9:12" x14ac:dyDescent="0.25">
      <c r="I3618" s="146"/>
      <c r="J3618" s="146"/>
      <c r="K3618" s="146"/>
      <c r="L3618" s="146"/>
    </row>
    <row r="3619" spans="9:12" x14ac:dyDescent="0.25">
      <c r="I3619" s="146"/>
      <c r="J3619" s="146"/>
      <c r="K3619" s="146"/>
      <c r="L3619" s="146"/>
    </row>
    <row r="3620" spans="9:12" x14ac:dyDescent="0.25">
      <c r="I3620" s="146"/>
      <c r="J3620" s="146"/>
      <c r="K3620" s="146"/>
      <c r="L3620" s="146"/>
    </row>
    <row r="3621" spans="9:12" x14ac:dyDescent="0.25">
      <c r="I3621" s="146"/>
      <c r="J3621" s="146"/>
      <c r="K3621" s="146"/>
      <c r="L3621" s="146"/>
    </row>
    <row r="3622" spans="9:12" x14ac:dyDescent="0.25">
      <c r="I3622" s="146"/>
      <c r="J3622" s="146"/>
      <c r="K3622" s="146"/>
      <c r="L3622" s="146"/>
    </row>
    <row r="3623" spans="9:12" x14ac:dyDescent="0.25">
      <c r="I3623" s="146"/>
      <c r="J3623" s="146"/>
      <c r="K3623" s="146"/>
      <c r="L3623" s="146"/>
    </row>
    <row r="3624" spans="9:12" x14ac:dyDescent="0.25">
      <c r="I3624" s="146"/>
      <c r="J3624" s="146"/>
      <c r="K3624" s="146"/>
      <c r="L3624" s="146"/>
    </row>
    <row r="3625" spans="9:12" x14ac:dyDescent="0.25">
      <c r="I3625" s="146"/>
      <c r="J3625" s="146"/>
      <c r="K3625" s="146"/>
      <c r="L3625" s="146"/>
    </row>
    <row r="3626" spans="9:12" x14ac:dyDescent="0.25">
      <c r="I3626" s="146"/>
      <c r="J3626" s="146"/>
      <c r="K3626" s="146"/>
      <c r="L3626" s="146"/>
    </row>
    <row r="3627" spans="9:12" x14ac:dyDescent="0.25">
      <c r="I3627" s="146"/>
      <c r="J3627" s="146"/>
      <c r="K3627" s="146"/>
      <c r="L3627" s="146"/>
    </row>
    <row r="3628" spans="9:12" x14ac:dyDescent="0.25">
      <c r="I3628" s="146"/>
      <c r="J3628" s="146"/>
      <c r="K3628" s="146"/>
      <c r="L3628" s="146"/>
    </row>
    <row r="3629" spans="9:12" x14ac:dyDescent="0.25">
      <c r="I3629" s="146"/>
      <c r="J3629" s="146"/>
      <c r="K3629" s="146"/>
      <c r="L3629" s="146"/>
    </row>
    <row r="3630" spans="9:12" x14ac:dyDescent="0.25">
      <c r="I3630" s="146"/>
      <c r="J3630" s="146"/>
      <c r="K3630" s="146"/>
      <c r="L3630" s="146"/>
    </row>
    <row r="3631" spans="9:12" x14ac:dyDescent="0.25">
      <c r="I3631" s="146"/>
      <c r="J3631" s="146"/>
      <c r="K3631" s="146"/>
      <c r="L3631" s="146"/>
    </row>
    <row r="3632" spans="9:12" x14ac:dyDescent="0.25">
      <c r="I3632" s="146"/>
      <c r="J3632" s="146"/>
      <c r="K3632" s="146"/>
      <c r="L3632" s="146"/>
    </row>
    <row r="3633" spans="9:12" x14ac:dyDescent="0.25">
      <c r="I3633" s="146"/>
      <c r="J3633" s="146"/>
      <c r="K3633" s="146"/>
      <c r="L3633" s="146"/>
    </row>
    <row r="3634" spans="9:12" x14ac:dyDescent="0.25">
      <c r="I3634" s="146"/>
      <c r="J3634" s="146"/>
      <c r="K3634" s="146"/>
      <c r="L3634" s="146"/>
    </row>
    <row r="3635" spans="9:12" x14ac:dyDescent="0.25">
      <c r="I3635" s="146"/>
      <c r="J3635" s="146"/>
      <c r="K3635" s="146"/>
      <c r="L3635" s="146"/>
    </row>
    <row r="3636" spans="9:12" x14ac:dyDescent="0.25">
      <c r="I3636" s="146"/>
      <c r="J3636" s="146"/>
      <c r="K3636" s="146"/>
      <c r="L3636" s="146"/>
    </row>
    <row r="3637" spans="9:12" x14ac:dyDescent="0.25">
      <c r="I3637" s="146"/>
      <c r="J3637" s="146"/>
      <c r="K3637" s="146"/>
      <c r="L3637" s="146"/>
    </row>
    <row r="3638" spans="9:12" x14ac:dyDescent="0.25">
      <c r="I3638" s="146"/>
      <c r="J3638" s="146"/>
      <c r="K3638" s="146"/>
      <c r="L3638" s="146"/>
    </row>
    <row r="3639" spans="9:12" x14ac:dyDescent="0.25">
      <c r="I3639" s="146"/>
      <c r="J3639" s="146"/>
      <c r="K3639" s="146"/>
      <c r="L3639" s="146"/>
    </row>
    <row r="3640" spans="9:12" x14ac:dyDescent="0.25">
      <c r="I3640" s="146"/>
      <c r="J3640" s="146"/>
      <c r="K3640" s="146"/>
      <c r="L3640" s="146"/>
    </row>
    <row r="3641" spans="9:12" x14ac:dyDescent="0.25">
      <c r="I3641" s="146"/>
      <c r="J3641" s="146"/>
      <c r="K3641" s="146"/>
      <c r="L3641" s="146"/>
    </row>
    <row r="3642" spans="9:12" x14ac:dyDescent="0.25">
      <c r="I3642" s="146"/>
      <c r="J3642" s="146"/>
      <c r="K3642" s="146"/>
      <c r="L3642" s="146"/>
    </row>
    <row r="3643" spans="9:12" x14ac:dyDescent="0.25">
      <c r="I3643" s="146"/>
      <c r="J3643" s="146"/>
      <c r="K3643" s="146"/>
      <c r="L3643" s="146"/>
    </row>
    <row r="3644" spans="9:12" x14ac:dyDescent="0.25">
      <c r="I3644" s="146"/>
      <c r="J3644" s="146"/>
      <c r="K3644" s="146"/>
      <c r="L3644" s="146"/>
    </row>
    <row r="3645" spans="9:12" x14ac:dyDescent="0.25">
      <c r="I3645" s="146"/>
      <c r="J3645" s="146"/>
      <c r="K3645" s="146"/>
      <c r="L3645" s="146"/>
    </row>
    <row r="3646" spans="9:12" x14ac:dyDescent="0.25">
      <c r="I3646" s="146"/>
      <c r="J3646" s="146"/>
      <c r="K3646" s="146"/>
      <c r="L3646" s="146"/>
    </row>
    <row r="3647" spans="9:12" x14ac:dyDescent="0.25">
      <c r="I3647" s="146"/>
      <c r="J3647" s="146"/>
      <c r="K3647" s="146"/>
      <c r="L3647" s="146"/>
    </row>
    <row r="3648" spans="9:12" x14ac:dyDescent="0.25">
      <c r="I3648" s="146"/>
      <c r="J3648" s="146"/>
      <c r="K3648" s="146"/>
      <c r="L3648" s="146"/>
    </row>
    <row r="3649" spans="9:12" x14ac:dyDescent="0.25">
      <c r="I3649" s="146"/>
      <c r="J3649" s="146"/>
      <c r="K3649" s="146"/>
      <c r="L3649" s="146"/>
    </row>
    <row r="3650" spans="9:12" x14ac:dyDescent="0.25">
      <c r="I3650" s="146"/>
      <c r="J3650" s="146"/>
      <c r="K3650" s="146"/>
      <c r="L3650" s="146"/>
    </row>
    <row r="3651" spans="9:12" x14ac:dyDescent="0.25">
      <c r="I3651" s="146"/>
      <c r="J3651" s="146"/>
      <c r="K3651" s="146"/>
      <c r="L3651" s="146"/>
    </row>
    <row r="3652" spans="9:12" x14ac:dyDescent="0.25">
      <c r="I3652" s="146"/>
      <c r="J3652" s="146"/>
      <c r="K3652" s="146"/>
      <c r="L3652" s="146"/>
    </row>
    <row r="3653" spans="9:12" x14ac:dyDescent="0.25">
      <c r="I3653" s="146"/>
      <c r="J3653" s="146"/>
      <c r="K3653" s="146"/>
      <c r="L3653" s="146"/>
    </row>
    <row r="3654" spans="9:12" x14ac:dyDescent="0.25">
      <c r="I3654" s="146"/>
      <c r="J3654" s="146"/>
      <c r="K3654" s="146"/>
      <c r="L3654" s="146"/>
    </row>
    <row r="3655" spans="9:12" x14ac:dyDescent="0.25">
      <c r="I3655" s="146"/>
      <c r="J3655" s="146"/>
      <c r="K3655" s="146"/>
      <c r="L3655" s="146"/>
    </row>
    <row r="3656" spans="9:12" x14ac:dyDescent="0.25">
      <c r="I3656" s="146"/>
      <c r="J3656" s="146"/>
      <c r="K3656" s="146"/>
      <c r="L3656" s="146"/>
    </row>
    <row r="3657" spans="9:12" x14ac:dyDescent="0.25">
      <c r="I3657" s="146"/>
      <c r="J3657" s="146"/>
      <c r="K3657" s="146"/>
      <c r="L3657" s="146"/>
    </row>
    <row r="3658" spans="9:12" x14ac:dyDescent="0.25">
      <c r="I3658" s="146"/>
      <c r="J3658" s="146"/>
      <c r="K3658" s="146"/>
      <c r="L3658" s="146"/>
    </row>
    <row r="3659" spans="9:12" x14ac:dyDescent="0.25">
      <c r="I3659" s="146"/>
      <c r="J3659" s="146"/>
      <c r="K3659" s="146"/>
      <c r="L3659" s="146"/>
    </row>
    <row r="3660" spans="9:12" x14ac:dyDescent="0.25">
      <c r="I3660" s="146"/>
      <c r="J3660" s="146"/>
      <c r="K3660" s="146"/>
      <c r="L3660" s="146"/>
    </row>
    <row r="3661" spans="9:12" x14ac:dyDescent="0.25">
      <c r="I3661" s="146"/>
      <c r="J3661" s="146"/>
      <c r="K3661" s="146"/>
      <c r="L3661" s="146"/>
    </row>
    <row r="3662" spans="9:12" x14ac:dyDescent="0.25">
      <c r="I3662" s="146"/>
      <c r="J3662" s="146"/>
      <c r="K3662" s="146"/>
      <c r="L3662" s="146"/>
    </row>
    <row r="3663" spans="9:12" x14ac:dyDescent="0.25">
      <c r="I3663" s="146"/>
      <c r="J3663" s="146"/>
      <c r="K3663" s="146"/>
      <c r="L3663" s="146"/>
    </row>
    <row r="3664" spans="9:12" x14ac:dyDescent="0.25">
      <c r="I3664" s="146"/>
      <c r="J3664" s="146"/>
      <c r="K3664" s="146"/>
      <c r="L3664" s="146"/>
    </row>
    <row r="3665" spans="9:12" x14ac:dyDescent="0.25">
      <c r="I3665" s="146"/>
      <c r="J3665" s="146"/>
      <c r="K3665" s="146"/>
      <c r="L3665" s="146"/>
    </row>
    <row r="3666" spans="9:12" x14ac:dyDescent="0.25">
      <c r="I3666" s="146"/>
      <c r="J3666" s="146"/>
      <c r="K3666" s="146"/>
      <c r="L3666" s="146"/>
    </row>
    <row r="3667" spans="9:12" x14ac:dyDescent="0.25">
      <c r="I3667" s="146"/>
      <c r="J3667" s="146"/>
      <c r="K3667" s="146"/>
      <c r="L3667" s="146"/>
    </row>
    <row r="3668" spans="9:12" x14ac:dyDescent="0.25">
      <c r="I3668" s="146"/>
      <c r="J3668" s="146"/>
      <c r="K3668" s="146"/>
      <c r="L3668" s="146"/>
    </row>
    <row r="3669" spans="9:12" x14ac:dyDescent="0.25">
      <c r="I3669" s="146"/>
      <c r="J3669" s="146"/>
      <c r="K3669" s="146"/>
      <c r="L3669" s="146"/>
    </row>
    <row r="3670" spans="9:12" x14ac:dyDescent="0.25">
      <c r="I3670" s="146"/>
      <c r="J3670" s="146"/>
      <c r="K3670" s="146"/>
      <c r="L3670" s="146"/>
    </row>
    <row r="3671" spans="9:12" x14ac:dyDescent="0.25">
      <c r="I3671" s="146"/>
      <c r="J3671" s="146"/>
      <c r="K3671" s="146"/>
      <c r="L3671" s="146"/>
    </row>
    <row r="3672" spans="9:12" x14ac:dyDescent="0.25">
      <c r="I3672" s="146"/>
      <c r="J3672" s="146"/>
      <c r="K3672" s="146"/>
      <c r="L3672" s="146"/>
    </row>
    <row r="3673" spans="9:12" x14ac:dyDescent="0.25">
      <c r="I3673" s="146"/>
      <c r="J3673" s="146"/>
      <c r="K3673" s="146"/>
      <c r="L3673" s="146"/>
    </row>
    <row r="3674" spans="9:12" x14ac:dyDescent="0.25">
      <c r="I3674" s="146"/>
      <c r="J3674" s="146"/>
      <c r="K3674" s="146"/>
      <c r="L3674" s="146"/>
    </row>
    <row r="3675" spans="9:12" x14ac:dyDescent="0.25">
      <c r="I3675" s="146"/>
      <c r="J3675" s="146"/>
      <c r="K3675" s="146"/>
      <c r="L3675" s="146"/>
    </row>
    <row r="3676" spans="9:12" x14ac:dyDescent="0.25">
      <c r="I3676" s="146"/>
      <c r="J3676" s="146"/>
      <c r="K3676" s="146"/>
      <c r="L3676" s="146"/>
    </row>
    <row r="3677" spans="9:12" x14ac:dyDescent="0.25">
      <c r="I3677" s="146"/>
      <c r="J3677" s="146"/>
      <c r="K3677" s="146"/>
      <c r="L3677" s="146"/>
    </row>
    <row r="3678" spans="9:12" x14ac:dyDescent="0.25">
      <c r="I3678" s="146"/>
      <c r="J3678" s="146"/>
      <c r="K3678" s="146"/>
      <c r="L3678" s="146"/>
    </row>
    <row r="3679" spans="9:12" x14ac:dyDescent="0.25">
      <c r="I3679" s="146"/>
      <c r="J3679" s="146"/>
      <c r="K3679" s="146"/>
      <c r="L3679" s="146"/>
    </row>
    <row r="3680" spans="9:12" x14ac:dyDescent="0.25">
      <c r="I3680" s="146"/>
      <c r="J3680" s="146"/>
      <c r="K3680" s="146"/>
      <c r="L3680" s="146"/>
    </row>
    <row r="3681" spans="9:12" x14ac:dyDescent="0.25">
      <c r="I3681" s="146"/>
      <c r="J3681" s="146"/>
      <c r="K3681" s="146"/>
      <c r="L3681" s="146"/>
    </row>
    <row r="3682" spans="9:12" x14ac:dyDescent="0.25">
      <c r="I3682" s="146"/>
      <c r="J3682" s="146"/>
      <c r="K3682" s="146"/>
      <c r="L3682" s="146"/>
    </row>
    <row r="3683" spans="9:12" x14ac:dyDescent="0.25">
      <c r="I3683" s="146"/>
      <c r="J3683" s="146"/>
      <c r="K3683" s="146"/>
      <c r="L3683" s="146"/>
    </row>
    <row r="3684" spans="9:12" x14ac:dyDescent="0.25">
      <c r="I3684" s="146"/>
      <c r="J3684" s="146"/>
      <c r="K3684" s="146"/>
      <c r="L3684" s="146"/>
    </row>
    <row r="3685" spans="9:12" x14ac:dyDescent="0.25">
      <c r="I3685" s="146"/>
      <c r="J3685" s="146"/>
      <c r="K3685" s="146"/>
      <c r="L3685" s="146"/>
    </row>
    <row r="3686" spans="9:12" x14ac:dyDescent="0.25">
      <c r="I3686" s="146"/>
      <c r="J3686" s="146"/>
      <c r="K3686" s="146"/>
      <c r="L3686" s="146"/>
    </row>
    <row r="3687" spans="9:12" x14ac:dyDescent="0.25">
      <c r="I3687" s="146"/>
      <c r="J3687" s="146"/>
      <c r="K3687" s="146"/>
      <c r="L3687" s="146"/>
    </row>
    <row r="3688" spans="9:12" x14ac:dyDescent="0.25">
      <c r="I3688" s="146"/>
      <c r="J3688" s="146"/>
      <c r="K3688" s="146"/>
      <c r="L3688" s="146"/>
    </row>
    <row r="3689" spans="9:12" x14ac:dyDescent="0.25">
      <c r="I3689" s="146"/>
      <c r="J3689" s="146"/>
      <c r="K3689" s="146"/>
      <c r="L3689" s="146"/>
    </row>
    <row r="3690" spans="9:12" x14ac:dyDescent="0.25">
      <c r="I3690" s="146"/>
      <c r="J3690" s="146"/>
      <c r="K3690" s="146"/>
      <c r="L3690" s="146"/>
    </row>
    <row r="3691" spans="9:12" x14ac:dyDescent="0.25">
      <c r="I3691" s="146"/>
      <c r="J3691" s="146"/>
      <c r="K3691" s="146"/>
      <c r="L3691" s="146"/>
    </row>
    <row r="3692" spans="9:12" x14ac:dyDescent="0.25">
      <c r="I3692" s="146"/>
      <c r="J3692" s="146"/>
      <c r="K3692" s="146"/>
      <c r="L3692" s="146"/>
    </row>
    <row r="3693" spans="9:12" x14ac:dyDescent="0.25">
      <c r="I3693" s="146"/>
      <c r="J3693" s="146"/>
      <c r="K3693" s="146"/>
      <c r="L3693" s="146"/>
    </row>
    <row r="3694" spans="9:12" x14ac:dyDescent="0.25">
      <c r="I3694" s="146"/>
      <c r="J3694" s="146"/>
      <c r="K3694" s="146"/>
      <c r="L3694" s="146"/>
    </row>
    <row r="3695" spans="9:12" x14ac:dyDescent="0.25">
      <c r="I3695" s="146"/>
      <c r="J3695" s="146"/>
      <c r="K3695" s="146"/>
      <c r="L3695" s="146"/>
    </row>
    <row r="3696" spans="9:12" x14ac:dyDescent="0.25">
      <c r="I3696" s="146"/>
      <c r="J3696" s="146"/>
      <c r="K3696" s="146"/>
      <c r="L3696" s="146"/>
    </row>
    <row r="3697" spans="9:12" x14ac:dyDescent="0.25">
      <c r="I3697" s="146"/>
      <c r="J3697" s="146"/>
      <c r="K3697" s="146"/>
      <c r="L3697" s="146"/>
    </row>
    <row r="3698" spans="9:12" x14ac:dyDescent="0.25">
      <c r="I3698" s="146"/>
      <c r="J3698" s="146"/>
      <c r="K3698" s="146"/>
      <c r="L3698" s="146"/>
    </row>
    <row r="3699" spans="9:12" x14ac:dyDescent="0.25">
      <c r="I3699" s="146"/>
      <c r="J3699" s="146"/>
      <c r="K3699" s="146"/>
      <c r="L3699" s="146"/>
    </row>
    <row r="3700" spans="9:12" x14ac:dyDescent="0.25">
      <c r="I3700" s="146"/>
      <c r="J3700" s="146"/>
      <c r="K3700" s="146"/>
      <c r="L3700" s="146"/>
    </row>
    <row r="3701" spans="9:12" x14ac:dyDescent="0.25">
      <c r="I3701" s="146"/>
      <c r="J3701" s="146"/>
      <c r="K3701" s="146"/>
      <c r="L3701" s="146"/>
    </row>
    <row r="3702" spans="9:12" x14ac:dyDescent="0.25">
      <c r="I3702" s="146"/>
      <c r="J3702" s="146"/>
      <c r="K3702" s="146"/>
      <c r="L3702" s="146"/>
    </row>
    <row r="3703" spans="9:12" x14ac:dyDescent="0.25">
      <c r="I3703" s="146"/>
      <c r="J3703" s="146"/>
      <c r="K3703" s="146"/>
      <c r="L3703" s="146"/>
    </row>
    <row r="3704" spans="9:12" x14ac:dyDescent="0.25">
      <c r="I3704" s="146"/>
      <c r="J3704" s="146"/>
      <c r="K3704" s="146"/>
      <c r="L3704" s="146"/>
    </row>
    <row r="3705" spans="9:12" x14ac:dyDescent="0.25">
      <c r="I3705" s="146"/>
      <c r="J3705" s="146"/>
      <c r="K3705" s="146"/>
      <c r="L3705" s="146"/>
    </row>
    <row r="3706" spans="9:12" x14ac:dyDescent="0.25">
      <c r="I3706" s="146"/>
      <c r="J3706" s="146"/>
      <c r="K3706" s="146"/>
      <c r="L3706" s="146"/>
    </row>
    <row r="3707" spans="9:12" x14ac:dyDescent="0.25">
      <c r="I3707" s="146"/>
      <c r="J3707" s="146"/>
      <c r="K3707" s="146"/>
      <c r="L3707" s="146"/>
    </row>
    <row r="3708" spans="9:12" x14ac:dyDescent="0.25">
      <c r="I3708" s="146"/>
      <c r="J3708" s="146"/>
      <c r="K3708" s="146"/>
      <c r="L3708" s="146"/>
    </row>
    <row r="3709" spans="9:12" x14ac:dyDescent="0.25">
      <c r="I3709" s="146"/>
      <c r="J3709" s="146"/>
      <c r="K3709" s="146"/>
      <c r="L3709" s="146"/>
    </row>
    <row r="3710" spans="9:12" x14ac:dyDescent="0.25">
      <c r="I3710" s="146"/>
      <c r="J3710" s="146"/>
      <c r="K3710" s="146"/>
      <c r="L3710" s="146"/>
    </row>
    <row r="3711" spans="9:12" x14ac:dyDescent="0.25">
      <c r="I3711" s="146"/>
      <c r="J3711" s="146"/>
      <c r="K3711" s="146"/>
      <c r="L3711" s="146"/>
    </row>
    <row r="3712" spans="9:12" x14ac:dyDescent="0.25">
      <c r="I3712" s="146"/>
      <c r="J3712" s="146"/>
      <c r="K3712" s="146"/>
      <c r="L3712" s="146"/>
    </row>
    <row r="3713" spans="9:12" x14ac:dyDescent="0.25">
      <c r="I3713" s="146"/>
      <c r="J3713" s="146"/>
      <c r="K3713" s="146"/>
      <c r="L3713" s="146"/>
    </row>
    <row r="3714" spans="9:12" x14ac:dyDescent="0.25">
      <c r="I3714" s="146"/>
      <c r="J3714" s="146"/>
      <c r="K3714" s="146"/>
      <c r="L3714" s="146"/>
    </row>
    <row r="3715" spans="9:12" x14ac:dyDescent="0.25">
      <c r="I3715" s="146"/>
      <c r="J3715" s="146"/>
      <c r="K3715" s="146"/>
      <c r="L3715" s="146"/>
    </row>
    <row r="3716" spans="9:12" x14ac:dyDescent="0.25">
      <c r="I3716" s="146"/>
      <c r="J3716" s="146"/>
      <c r="K3716" s="146"/>
      <c r="L3716" s="146"/>
    </row>
    <row r="3717" spans="9:12" x14ac:dyDescent="0.25">
      <c r="I3717" s="146"/>
      <c r="J3717" s="146"/>
      <c r="K3717" s="146"/>
      <c r="L3717" s="146"/>
    </row>
    <row r="3718" spans="9:12" x14ac:dyDescent="0.25">
      <c r="I3718" s="146"/>
      <c r="J3718" s="146"/>
      <c r="K3718" s="146"/>
      <c r="L3718" s="146"/>
    </row>
    <row r="3719" spans="9:12" x14ac:dyDescent="0.25">
      <c r="I3719" s="146"/>
      <c r="J3719" s="146"/>
      <c r="K3719" s="146"/>
      <c r="L3719" s="146"/>
    </row>
    <row r="3720" spans="9:12" x14ac:dyDescent="0.25">
      <c r="I3720" s="146"/>
      <c r="J3720" s="146"/>
      <c r="K3720" s="146"/>
      <c r="L3720" s="146"/>
    </row>
    <row r="3721" spans="9:12" x14ac:dyDescent="0.25">
      <c r="I3721" s="146"/>
      <c r="J3721" s="146"/>
      <c r="K3721" s="146"/>
      <c r="L3721" s="146"/>
    </row>
    <row r="3722" spans="9:12" x14ac:dyDescent="0.25">
      <c r="I3722" s="146"/>
      <c r="J3722" s="146"/>
      <c r="K3722" s="146"/>
      <c r="L3722" s="146"/>
    </row>
    <row r="3723" spans="9:12" x14ac:dyDescent="0.25">
      <c r="I3723" s="146"/>
      <c r="J3723" s="146"/>
      <c r="K3723" s="146"/>
      <c r="L3723" s="146"/>
    </row>
    <row r="3724" spans="9:12" x14ac:dyDescent="0.25">
      <c r="I3724" s="146"/>
      <c r="J3724" s="146"/>
      <c r="K3724" s="146"/>
      <c r="L3724" s="146"/>
    </row>
    <row r="3725" spans="9:12" x14ac:dyDescent="0.25">
      <c r="I3725" s="146"/>
      <c r="J3725" s="146"/>
      <c r="K3725" s="146"/>
      <c r="L3725" s="146"/>
    </row>
    <row r="3726" spans="9:12" x14ac:dyDescent="0.25">
      <c r="I3726" s="146"/>
      <c r="J3726" s="146"/>
      <c r="K3726" s="146"/>
      <c r="L3726" s="146"/>
    </row>
    <row r="3727" spans="9:12" x14ac:dyDescent="0.25">
      <c r="I3727" s="146"/>
      <c r="J3727" s="146"/>
      <c r="K3727" s="146"/>
      <c r="L3727" s="146"/>
    </row>
    <row r="3728" spans="9:12" x14ac:dyDescent="0.25">
      <c r="I3728" s="146"/>
      <c r="J3728" s="146"/>
      <c r="K3728" s="146"/>
      <c r="L3728" s="146"/>
    </row>
    <row r="3729" spans="9:12" x14ac:dyDescent="0.25">
      <c r="I3729" s="146"/>
      <c r="J3729" s="146"/>
      <c r="K3729" s="146"/>
      <c r="L3729" s="146"/>
    </row>
    <row r="3730" spans="9:12" x14ac:dyDescent="0.25">
      <c r="I3730" s="146"/>
      <c r="J3730" s="146"/>
      <c r="K3730" s="146"/>
      <c r="L3730" s="146"/>
    </row>
    <row r="3731" spans="9:12" x14ac:dyDescent="0.25">
      <c r="I3731" s="146"/>
      <c r="J3731" s="146"/>
      <c r="K3731" s="146"/>
      <c r="L3731" s="146"/>
    </row>
    <row r="3732" spans="9:12" x14ac:dyDescent="0.25">
      <c r="I3732" s="146"/>
      <c r="J3732" s="146"/>
      <c r="K3732" s="146"/>
      <c r="L3732" s="146"/>
    </row>
    <row r="3733" spans="9:12" x14ac:dyDescent="0.25">
      <c r="I3733" s="146"/>
      <c r="J3733" s="146"/>
      <c r="K3733" s="146"/>
      <c r="L3733" s="146"/>
    </row>
    <row r="3734" spans="9:12" x14ac:dyDescent="0.25">
      <c r="I3734" s="146"/>
      <c r="J3734" s="146"/>
      <c r="K3734" s="146"/>
      <c r="L3734" s="146"/>
    </row>
    <row r="3735" spans="9:12" x14ac:dyDescent="0.25">
      <c r="I3735" s="146"/>
      <c r="J3735" s="146"/>
      <c r="K3735" s="146"/>
      <c r="L3735" s="146"/>
    </row>
    <row r="3736" spans="9:12" x14ac:dyDescent="0.25">
      <c r="I3736" s="146"/>
      <c r="J3736" s="146"/>
      <c r="K3736" s="146"/>
      <c r="L3736" s="146"/>
    </row>
    <row r="3737" spans="9:12" x14ac:dyDescent="0.25">
      <c r="I3737" s="146"/>
      <c r="J3737" s="146"/>
      <c r="K3737" s="146"/>
      <c r="L3737" s="146"/>
    </row>
    <row r="3738" spans="9:12" x14ac:dyDescent="0.25">
      <c r="I3738" s="146"/>
      <c r="J3738" s="146"/>
      <c r="K3738" s="146"/>
      <c r="L3738" s="146"/>
    </row>
    <row r="3739" spans="9:12" x14ac:dyDescent="0.25">
      <c r="I3739" s="146"/>
      <c r="J3739" s="146"/>
      <c r="K3739" s="146"/>
      <c r="L3739" s="146"/>
    </row>
    <row r="3740" spans="9:12" x14ac:dyDescent="0.25">
      <c r="I3740" s="146"/>
      <c r="J3740" s="146"/>
      <c r="K3740" s="146"/>
      <c r="L3740" s="146"/>
    </row>
    <row r="3741" spans="9:12" x14ac:dyDescent="0.25">
      <c r="I3741" s="146"/>
      <c r="J3741" s="146"/>
      <c r="K3741" s="146"/>
      <c r="L3741" s="146"/>
    </row>
    <row r="3742" spans="9:12" x14ac:dyDescent="0.25">
      <c r="I3742" s="146"/>
      <c r="J3742" s="146"/>
      <c r="K3742" s="146"/>
      <c r="L3742" s="146"/>
    </row>
    <row r="3743" spans="9:12" x14ac:dyDescent="0.25">
      <c r="I3743" s="146"/>
      <c r="J3743" s="146"/>
      <c r="K3743" s="146"/>
      <c r="L3743" s="146"/>
    </row>
    <row r="3744" spans="9:12" x14ac:dyDescent="0.25">
      <c r="I3744" s="146"/>
      <c r="J3744" s="146"/>
      <c r="K3744" s="146"/>
      <c r="L3744" s="146"/>
    </row>
    <row r="3745" spans="9:12" x14ac:dyDescent="0.25">
      <c r="I3745" s="146"/>
      <c r="J3745" s="146"/>
      <c r="K3745" s="146"/>
      <c r="L3745" s="146"/>
    </row>
    <row r="3746" spans="9:12" x14ac:dyDescent="0.25">
      <c r="I3746" s="146"/>
      <c r="J3746" s="146"/>
      <c r="K3746" s="146"/>
      <c r="L3746" s="146"/>
    </row>
    <row r="3747" spans="9:12" x14ac:dyDescent="0.25">
      <c r="I3747" s="146"/>
      <c r="J3747" s="146"/>
      <c r="K3747" s="146"/>
      <c r="L3747" s="146"/>
    </row>
    <row r="3748" spans="9:12" x14ac:dyDescent="0.25">
      <c r="I3748" s="146"/>
      <c r="J3748" s="146"/>
      <c r="K3748" s="146"/>
      <c r="L3748" s="146"/>
    </row>
    <row r="3749" spans="9:12" x14ac:dyDescent="0.25">
      <c r="I3749" s="146"/>
      <c r="J3749" s="146"/>
      <c r="K3749" s="146"/>
      <c r="L3749" s="146"/>
    </row>
    <row r="3750" spans="9:12" x14ac:dyDescent="0.25">
      <c r="I3750" s="146"/>
      <c r="J3750" s="146"/>
      <c r="K3750" s="146"/>
      <c r="L3750" s="146"/>
    </row>
    <row r="3751" spans="9:12" x14ac:dyDescent="0.25">
      <c r="I3751" s="146"/>
      <c r="J3751" s="146"/>
      <c r="K3751" s="146"/>
      <c r="L3751" s="146"/>
    </row>
    <row r="3752" spans="9:12" x14ac:dyDescent="0.25">
      <c r="I3752" s="146"/>
      <c r="J3752" s="146"/>
      <c r="K3752" s="146"/>
      <c r="L3752" s="146"/>
    </row>
    <row r="3753" spans="9:12" x14ac:dyDescent="0.25">
      <c r="I3753" s="146"/>
      <c r="J3753" s="146"/>
      <c r="K3753" s="146"/>
      <c r="L3753" s="146"/>
    </row>
    <row r="3754" spans="9:12" x14ac:dyDescent="0.25">
      <c r="I3754" s="146"/>
      <c r="J3754" s="146"/>
      <c r="K3754" s="146"/>
      <c r="L3754" s="146"/>
    </row>
    <row r="3755" spans="9:12" x14ac:dyDescent="0.25">
      <c r="I3755" s="146"/>
      <c r="J3755" s="146"/>
      <c r="K3755" s="146"/>
      <c r="L3755" s="146"/>
    </row>
    <row r="3756" spans="9:12" x14ac:dyDescent="0.25">
      <c r="I3756" s="146"/>
      <c r="J3756" s="146"/>
      <c r="K3756" s="146"/>
      <c r="L3756" s="146"/>
    </row>
    <row r="3757" spans="9:12" x14ac:dyDescent="0.25">
      <c r="I3757" s="146"/>
      <c r="J3757" s="146"/>
      <c r="K3757" s="146"/>
      <c r="L3757" s="146"/>
    </row>
    <row r="3758" spans="9:12" x14ac:dyDescent="0.25">
      <c r="I3758" s="146"/>
      <c r="J3758" s="146"/>
      <c r="K3758" s="146"/>
      <c r="L3758" s="146"/>
    </row>
    <row r="3759" spans="9:12" x14ac:dyDescent="0.25">
      <c r="I3759" s="146"/>
      <c r="J3759" s="146"/>
      <c r="K3759" s="146"/>
      <c r="L3759" s="146"/>
    </row>
    <row r="3760" spans="9:12" x14ac:dyDescent="0.25">
      <c r="I3760" s="146"/>
      <c r="J3760" s="146"/>
      <c r="K3760" s="146"/>
      <c r="L3760" s="146"/>
    </row>
    <row r="3761" spans="9:12" x14ac:dyDescent="0.25">
      <c r="I3761" s="146"/>
      <c r="J3761" s="146"/>
      <c r="K3761" s="146"/>
      <c r="L3761" s="146"/>
    </row>
    <row r="3762" spans="9:12" x14ac:dyDescent="0.25">
      <c r="I3762" s="146"/>
      <c r="J3762" s="146"/>
      <c r="K3762" s="146"/>
      <c r="L3762" s="146"/>
    </row>
    <row r="3763" spans="9:12" x14ac:dyDescent="0.25">
      <c r="I3763" s="146"/>
      <c r="J3763" s="146"/>
      <c r="K3763" s="146"/>
      <c r="L3763" s="146"/>
    </row>
    <row r="3764" spans="9:12" x14ac:dyDescent="0.25">
      <c r="I3764" s="146"/>
      <c r="J3764" s="146"/>
      <c r="K3764" s="146"/>
      <c r="L3764" s="146"/>
    </row>
    <row r="3765" spans="9:12" x14ac:dyDescent="0.25">
      <c r="I3765" s="146"/>
      <c r="J3765" s="146"/>
      <c r="K3765" s="146"/>
      <c r="L3765" s="146"/>
    </row>
    <row r="3766" spans="9:12" x14ac:dyDescent="0.25">
      <c r="I3766" s="146"/>
      <c r="J3766" s="146"/>
      <c r="K3766" s="146"/>
      <c r="L3766" s="146"/>
    </row>
    <row r="3767" spans="9:12" x14ac:dyDescent="0.25">
      <c r="I3767" s="146"/>
      <c r="J3767" s="146"/>
      <c r="K3767" s="146"/>
      <c r="L3767" s="146"/>
    </row>
    <row r="3768" spans="9:12" x14ac:dyDescent="0.25">
      <c r="I3768" s="146"/>
      <c r="J3768" s="146"/>
      <c r="K3768" s="146"/>
      <c r="L3768" s="146"/>
    </row>
    <row r="3769" spans="9:12" x14ac:dyDescent="0.25">
      <c r="I3769" s="146"/>
      <c r="J3769" s="146"/>
      <c r="K3769" s="146"/>
      <c r="L3769" s="146"/>
    </row>
    <row r="3770" spans="9:12" x14ac:dyDescent="0.25">
      <c r="I3770" s="146"/>
      <c r="J3770" s="146"/>
      <c r="K3770" s="146"/>
      <c r="L3770" s="146"/>
    </row>
    <row r="3771" spans="9:12" x14ac:dyDescent="0.25">
      <c r="I3771" s="146"/>
      <c r="J3771" s="146"/>
      <c r="K3771" s="146"/>
      <c r="L3771" s="146"/>
    </row>
    <row r="3772" spans="9:12" x14ac:dyDescent="0.25">
      <c r="I3772" s="146"/>
      <c r="J3772" s="146"/>
      <c r="K3772" s="146"/>
      <c r="L3772" s="146"/>
    </row>
    <row r="3773" spans="9:12" x14ac:dyDescent="0.25">
      <c r="I3773" s="146"/>
      <c r="J3773" s="146"/>
      <c r="K3773" s="146"/>
      <c r="L3773" s="146"/>
    </row>
    <row r="3774" spans="9:12" x14ac:dyDescent="0.25">
      <c r="I3774" s="146"/>
      <c r="J3774" s="146"/>
      <c r="K3774" s="146"/>
      <c r="L3774" s="146"/>
    </row>
    <row r="3775" spans="9:12" x14ac:dyDescent="0.25">
      <c r="I3775" s="146"/>
      <c r="J3775" s="146"/>
      <c r="K3775" s="146"/>
      <c r="L3775" s="146"/>
    </row>
    <row r="3776" spans="9:12" x14ac:dyDescent="0.25">
      <c r="I3776" s="146"/>
      <c r="J3776" s="146"/>
      <c r="K3776" s="146"/>
      <c r="L3776" s="146"/>
    </row>
    <row r="3777" spans="9:12" x14ac:dyDescent="0.25">
      <c r="I3777" s="146"/>
      <c r="J3777" s="146"/>
      <c r="K3777" s="146"/>
      <c r="L3777" s="146"/>
    </row>
    <row r="3778" spans="9:12" x14ac:dyDescent="0.25">
      <c r="I3778" s="146"/>
      <c r="J3778" s="146"/>
      <c r="K3778" s="146"/>
      <c r="L3778" s="146"/>
    </row>
    <row r="3779" spans="9:12" x14ac:dyDescent="0.25">
      <c r="I3779" s="146"/>
      <c r="J3779" s="146"/>
      <c r="K3779" s="146"/>
      <c r="L3779" s="146"/>
    </row>
    <row r="3780" spans="9:12" x14ac:dyDescent="0.25">
      <c r="I3780" s="146"/>
      <c r="J3780" s="146"/>
      <c r="K3780" s="146"/>
      <c r="L3780" s="146"/>
    </row>
    <row r="3781" spans="9:12" x14ac:dyDescent="0.25">
      <c r="I3781" s="146"/>
      <c r="J3781" s="146"/>
      <c r="K3781" s="146"/>
      <c r="L3781" s="146"/>
    </row>
    <row r="3782" spans="9:12" x14ac:dyDescent="0.25">
      <c r="I3782" s="146"/>
      <c r="J3782" s="146"/>
      <c r="K3782" s="146"/>
      <c r="L3782" s="146"/>
    </row>
    <row r="3783" spans="9:12" x14ac:dyDescent="0.25">
      <c r="I3783" s="146"/>
      <c r="J3783" s="146"/>
      <c r="K3783" s="146"/>
      <c r="L3783" s="146"/>
    </row>
    <row r="3784" spans="9:12" x14ac:dyDescent="0.25">
      <c r="I3784" s="146"/>
      <c r="J3784" s="146"/>
      <c r="K3784" s="146"/>
      <c r="L3784" s="146"/>
    </row>
    <row r="3785" spans="9:12" x14ac:dyDescent="0.25">
      <c r="I3785" s="146"/>
      <c r="J3785" s="146"/>
      <c r="K3785" s="146"/>
      <c r="L3785" s="146"/>
    </row>
    <row r="3786" spans="9:12" x14ac:dyDescent="0.25">
      <c r="I3786" s="146"/>
      <c r="J3786" s="146"/>
      <c r="K3786" s="146"/>
      <c r="L3786" s="146"/>
    </row>
    <row r="3787" spans="9:12" x14ac:dyDescent="0.25">
      <c r="I3787" s="146"/>
      <c r="J3787" s="146"/>
      <c r="K3787" s="146"/>
      <c r="L3787" s="146"/>
    </row>
    <row r="3788" spans="9:12" x14ac:dyDescent="0.25">
      <c r="I3788" s="146"/>
      <c r="J3788" s="146"/>
      <c r="K3788" s="146"/>
      <c r="L3788" s="146"/>
    </row>
    <row r="3789" spans="9:12" x14ac:dyDescent="0.25">
      <c r="I3789" s="146"/>
      <c r="J3789" s="146"/>
      <c r="K3789" s="146"/>
      <c r="L3789" s="146"/>
    </row>
    <row r="3790" spans="9:12" x14ac:dyDescent="0.25">
      <c r="I3790" s="146"/>
      <c r="J3790" s="146"/>
      <c r="K3790" s="146"/>
      <c r="L3790" s="146"/>
    </row>
    <row r="3791" spans="9:12" x14ac:dyDescent="0.25">
      <c r="I3791" s="146"/>
      <c r="J3791" s="146"/>
      <c r="K3791" s="146"/>
      <c r="L3791" s="146"/>
    </row>
    <row r="3792" spans="9:12" x14ac:dyDescent="0.25">
      <c r="I3792" s="146"/>
      <c r="J3792" s="146"/>
      <c r="K3792" s="146"/>
      <c r="L3792" s="146"/>
    </row>
    <row r="3793" spans="9:12" x14ac:dyDescent="0.25">
      <c r="I3793" s="146"/>
      <c r="J3793" s="146"/>
      <c r="K3793" s="146"/>
      <c r="L3793" s="146"/>
    </row>
    <row r="3794" spans="9:12" x14ac:dyDescent="0.25">
      <c r="I3794" s="146"/>
      <c r="J3794" s="146"/>
      <c r="K3794" s="146"/>
      <c r="L3794" s="146"/>
    </row>
    <row r="3795" spans="9:12" x14ac:dyDescent="0.25">
      <c r="I3795" s="146"/>
      <c r="J3795" s="146"/>
      <c r="K3795" s="146"/>
      <c r="L3795" s="146"/>
    </row>
    <row r="3796" spans="9:12" x14ac:dyDescent="0.25">
      <c r="I3796" s="146"/>
      <c r="J3796" s="146"/>
      <c r="K3796" s="146"/>
      <c r="L3796" s="146"/>
    </row>
    <row r="3797" spans="9:12" x14ac:dyDescent="0.25">
      <c r="I3797" s="146"/>
      <c r="J3797" s="146"/>
      <c r="K3797" s="146"/>
      <c r="L3797" s="146"/>
    </row>
    <row r="3798" spans="9:12" x14ac:dyDescent="0.25">
      <c r="I3798" s="146"/>
      <c r="J3798" s="146"/>
      <c r="K3798" s="146"/>
      <c r="L3798" s="146"/>
    </row>
    <row r="3799" spans="9:12" x14ac:dyDescent="0.25">
      <c r="I3799" s="146"/>
      <c r="J3799" s="146"/>
      <c r="K3799" s="146"/>
      <c r="L3799" s="146"/>
    </row>
    <row r="3800" spans="9:12" x14ac:dyDescent="0.25">
      <c r="I3800" s="146"/>
      <c r="J3800" s="146"/>
      <c r="K3800" s="146"/>
      <c r="L3800" s="146"/>
    </row>
    <row r="3801" spans="9:12" x14ac:dyDescent="0.25">
      <c r="I3801" s="146"/>
      <c r="J3801" s="146"/>
      <c r="K3801" s="146"/>
      <c r="L3801" s="146"/>
    </row>
    <row r="3802" spans="9:12" x14ac:dyDescent="0.25">
      <c r="I3802" s="146"/>
      <c r="J3802" s="146"/>
      <c r="K3802" s="146"/>
      <c r="L3802" s="146"/>
    </row>
    <row r="3803" spans="9:12" x14ac:dyDescent="0.25">
      <c r="I3803" s="146"/>
      <c r="J3803" s="146"/>
      <c r="K3803" s="146"/>
      <c r="L3803" s="146"/>
    </row>
    <row r="3804" spans="9:12" x14ac:dyDescent="0.25">
      <c r="I3804" s="146"/>
      <c r="J3804" s="146"/>
      <c r="K3804" s="146"/>
      <c r="L3804" s="146"/>
    </row>
    <row r="3805" spans="9:12" x14ac:dyDescent="0.25">
      <c r="I3805" s="146"/>
      <c r="J3805" s="146"/>
      <c r="K3805" s="146"/>
      <c r="L3805" s="146"/>
    </row>
    <row r="3806" spans="9:12" x14ac:dyDescent="0.25">
      <c r="I3806" s="146"/>
      <c r="J3806" s="146"/>
      <c r="K3806" s="146"/>
      <c r="L3806" s="146"/>
    </row>
    <row r="3807" spans="9:12" x14ac:dyDescent="0.25">
      <c r="I3807" s="146"/>
      <c r="J3807" s="146"/>
      <c r="K3807" s="146"/>
      <c r="L3807" s="146"/>
    </row>
    <row r="3808" spans="9:12" x14ac:dyDescent="0.25">
      <c r="I3808" s="146"/>
      <c r="J3808" s="146"/>
      <c r="K3808" s="146"/>
      <c r="L3808" s="146"/>
    </row>
    <row r="3809" spans="9:12" x14ac:dyDescent="0.25">
      <c r="I3809" s="146"/>
      <c r="J3809" s="146"/>
      <c r="K3809" s="146"/>
      <c r="L3809" s="146"/>
    </row>
    <row r="3810" spans="9:12" x14ac:dyDescent="0.25">
      <c r="I3810" s="146"/>
      <c r="J3810" s="146"/>
      <c r="K3810" s="146"/>
      <c r="L3810" s="146"/>
    </row>
    <row r="3811" spans="9:12" x14ac:dyDescent="0.25">
      <c r="I3811" s="146"/>
      <c r="J3811" s="146"/>
      <c r="K3811" s="146"/>
      <c r="L3811" s="146"/>
    </row>
    <row r="3812" spans="9:12" x14ac:dyDescent="0.25">
      <c r="I3812" s="146"/>
      <c r="J3812" s="146"/>
      <c r="K3812" s="146"/>
      <c r="L3812" s="146"/>
    </row>
    <row r="3813" spans="9:12" x14ac:dyDescent="0.25">
      <c r="I3813" s="146"/>
      <c r="J3813" s="146"/>
      <c r="K3813" s="146"/>
      <c r="L3813" s="146"/>
    </row>
    <row r="3814" spans="9:12" x14ac:dyDescent="0.25">
      <c r="I3814" s="146"/>
      <c r="J3814" s="146"/>
      <c r="K3814" s="146"/>
      <c r="L3814" s="146"/>
    </row>
    <row r="3815" spans="9:12" x14ac:dyDescent="0.25">
      <c r="I3815" s="146"/>
      <c r="J3815" s="146"/>
      <c r="K3815" s="146"/>
      <c r="L3815" s="146"/>
    </row>
    <row r="3816" spans="9:12" x14ac:dyDescent="0.25">
      <c r="I3816" s="146"/>
      <c r="J3816" s="146"/>
      <c r="K3816" s="146"/>
      <c r="L3816" s="146"/>
    </row>
    <row r="3817" spans="9:12" x14ac:dyDescent="0.25">
      <c r="I3817" s="146"/>
      <c r="J3817" s="146"/>
      <c r="K3817" s="146"/>
      <c r="L3817" s="146"/>
    </row>
    <row r="3818" spans="9:12" x14ac:dyDescent="0.25">
      <c r="I3818" s="146"/>
      <c r="J3818" s="146"/>
      <c r="K3818" s="146"/>
      <c r="L3818" s="146"/>
    </row>
    <row r="3819" spans="9:12" x14ac:dyDescent="0.25">
      <c r="I3819" s="146"/>
      <c r="J3819" s="146"/>
      <c r="K3819" s="146"/>
      <c r="L3819" s="146"/>
    </row>
    <row r="3820" spans="9:12" x14ac:dyDescent="0.25">
      <c r="I3820" s="146"/>
      <c r="J3820" s="146"/>
      <c r="K3820" s="146"/>
      <c r="L3820" s="146"/>
    </row>
    <row r="3821" spans="9:12" x14ac:dyDescent="0.25">
      <c r="I3821" s="146"/>
      <c r="J3821" s="146"/>
      <c r="K3821" s="146"/>
      <c r="L3821" s="146"/>
    </row>
    <row r="3822" spans="9:12" x14ac:dyDescent="0.25">
      <c r="I3822" s="146"/>
      <c r="J3822" s="146"/>
      <c r="K3822" s="146"/>
      <c r="L3822" s="146"/>
    </row>
    <row r="3823" spans="9:12" x14ac:dyDescent="0.25">
      <c r="I3823" s="146"/>
      <c r="J3823" s="146"/>
      <c r="K3823" s="146"/>
      <c r="L3823" s="146"/>
    </row>
    <row r="3824" spans="9:12" x14ac:dyDescent="0.25">
      <c r="I3824" s="146"/>
      <c r="J3824" s="146"/>
      <c r="K3824" s="146"/>
      <c r="L3824" s="146"/>
    </row>
    <row r="3825" spans="9:12" x14ac:dyDescent="0.25">
      <c r="I3825" s="146"/>
      <c r="J3825" s="146"/>
      <c r="K3825" s="146"/>
      <c r="L3825" s="146"/>
    </row>
    <row r="3826" spans="9:12" x14ac:dyDescent="0.25">
      <c r="I3826" s="146"/>
      <c r="J3826" s="146"/>
      <c r="K3826" s="146"/>
      <c r="L3826" s="146"/>
    </row>
    <row r="3827" spans="9:12" x14ac:dyDescent="0.25">
      <c r="I3827" s="146"/>
      <c r="J3827" s="146"/>
      <c r="K3827" s="146"/>
      <c r="L3827" s="146"/>
    </row>
    <row r="3828" spans="9:12" x14ac:dyDescent="0.25">
      <c r="I3828" s="146"/>
      <c r="J3828" s="146"/>
      <c r="K3828" s="146"/>
      <c r="L3828" s="146"/>
    </row>
    <row r="3829" spans="9:12" x14ac:dyDescent="0.25">
      <c r="I3829" s="146"/>
      <c r="J3829" s="146"/>
      <c r="K3829" s="146"/>
      <c r="L3829" s="146"/>
    </row>
    <row r="3830" spans="9:12" x14ac:dyDescent="0.25">
      <c r="I3830" s="146"/>
      <c r="J3830" s="146"/>
      <c r="K3830" s="146"/>
      <c r="L3830" s="146"/>
    </row>
    <row r="3831" spans="9:12" x14ac:dyDescent="0.25">
      <c r="I3831" s="146"/>
      <c r="J3831" s="146"/>
      <c r="K3831" s="146"/>
      <c r="L3831" s="146"/>
    </row>
    <row r="3832" spans="9:12" x14ac:dyDescent="0.25">
      <c r="I3832" s="146"/>
      <c r="J3832" s="146"/>
      <c r="K3832" s="146"/>
      <c r="L3832" s="146"/>
    </row>
    <row r="3833" spans="9:12" x14ac:dyDescent="0.25">
      <c r="I3833" s="146"/>
      <c r="J3833" s="146"/>
      <c r="K3833" s="146"/>
      <c r="L3833" s="146"/>
    </row>
    <row r="3834" spans="9:12" x14ac:dyDescent="0.25">
      <c r="I3834" s="146"/>
      <c r="J3834" s="146"/>
      <c r="K3834" s="146"/>
      <c r="L3834" s="146"/>
    </row>
    <row r="3835" spans="9:12" x14ac:dyDescent="0.25">
      <c r="I3835" s="146"/>
      <c r="J3835" s="146"/>
      <c r="K3835" s="146"/>
      <c r="L3835" s="146"/>
    </row>
    <row r="3836" spans="9:12" x14ac:dyDescent="0.25">
      <c r="I3836" s="146"/>
      <c r="J3836" s="146"/>
      <c r="K3836" s="146"/>
      <c r="L3836" s="146"/>
    </row>
    <row r="3837" spans="9:12" x14ac:dyDescent="0.25">
      <c r="I3837" s="146"/>
      <c r="J3837" s="146"/>
      <c r="K3837" s="146"/>
      <c r="L3837" s="146"/>
    </row>
    <row r="3838" spans="9:12" x14ac:dyDescent="0.25">
      <c r="I3838" s="146"/>
      <c r="J3838" s="146"/>
      <c r="K3838" s="146"/>
      <c r="L3838" s="146"/>
    </row>
    <row r="3839" spans="9:12" x14ac:dyDescent="0.25">
      <c r="I3839" s="146"/>
      <c r="J3839" s="146"/>
      <c r="K3839" s="146"/>
      <c r="L3839" s="146"/>
    </row>
    <row r="3840" spans="9:12" x14ac:dyDescent="0.25">
      <c r="I3840" s="146"/>
      <c r="J3840" s="146"/>
      <c r="K3840" s="146"/>
      <c r="L3840" s="146"/>
    </row>
    <row r="3841" spans="9:12" x14ac:dyDescent="0.25">
      <c r="I3841" s="146"/>
      <c r="J3841" s="146"/>
      <c r="K3841" s="146"/>
      <c r="L3841" s="146"/>
    </row>
    <row r="3842" spans="9:12" x14ac:dyDescent="0.25">
      <c r="I3842" s="146"/>
      <c r="J3842" s="146"/>
      <c r="K3842" s="146"/>
      <c r="L3842" s="146"/>
    </row>
    <row r="3843" spans="9:12" x14ac:dyDescent="0.25">
      <c r="I3843" s="146"/>
      <c r="J3843" s="146"/>
      <c r="K3843" s="146"/>
      <c r="L3843" s="146"/>
    </row>
    <row r="3844" spans="9:12" x14ac:dyDescent="0.25">
      <c r="I3844" s="146"/>
      <c r="J3844" s="146"/>
      <c r="K3844" s="146"/>
      <c r="L3844" s="146"/>
    </row>
    <row r="3845" spans="9:12" x14ac:dyDescent="0.25">
      <c r="I3845" s="146"/>
      <c r="J3845" s="146"/>
      <c r="K3845" s="146"/>
      <c r="L3845" s="146"/>
    </row>
    <row r="3846" spans="9:12" x14ac:dyDescent="0.25">
      <c r="I3846" s="146"/>
      <c r="J3846" s="146"/>
      <c r="K3846" s="146"/>
      <c r="L3846" s="146"/>
    </row>
    <row r="3847" spans="9:12" x14ac:dyDescent="0.25">
      <c r="I3847" s="146"/>
      <c r="J3847" s="146"/>
      <c r="K3847" s="146"/>
      <c r="L3847" s="146"/>
    </row>
    <row r="3848" spans="9:12" x14ac:dyDescent="0.25">
      <c r="I3848" s="146"/>
      <c r="J3848" s="146"/>
      <c r="K3848" s="146"/>
      <c r="L3848" s="146"/>
    </row>
    <row r="3849" spans="9:12" x14ac:dyDescent="0.25">
      <c r="I3849" s="146"/>
      <c r="J3849" s="146"/>
      <c r="K3849" s="146"/>
      <c r="L3849" s="146"/>
    </row>
    <row r="3850" spans="9:12" x14ac:dyDescent="0.25">
      <c r="I3850" s="146"/>
      <c r="J3850" s="146"/>
      <c r="K3850" s="146"/>
      <c r="L3850" s="146"/>
    </row>
    <row r="3851" spans="9:12" x14ac:dyDescent="0.25">
      <c r="I3851" s="146"/>
      <c r="J3851" s="146"/>
      <c r="K3851" s="146"/>
      <c r="L3851" s="146"/>
    </row>
    <row r="3852" spans="9:12" x14ac:dyDescent="0.25">
      <c r="I3852" s="146"/>
      <c r="J3852" s="146"/>
      <c r="K3852" s="146"/>
      <c r="L3852" s="146"/>
    </row>
    <row r="3853" spans="9:12" x14ac:dyDescent="0.25">
      <c r="I3853" s="146"/>
      <c r="J3853" s="146"/>
      <c r="K3853" s="146"/>
      <c r="L3853" s="146"/>
    </row>
    <row r="3854" spans="9:12" x14ac:dyDescent="0.25">
      <c r="I3854" s="146"/>
      <c r="J3854" s="146"/>
      <c r="K3854" s="146"/>
      <c r="L3854" s="146"/>
    </row>
    <row r="3855" spans="9:12" x14ac:dyDescent="0.25">
      <c r="I3855" s="146"/>
      <c r="J3855" s="146"/>
      <c r="K3855" s="146"/>
      <c r="L3855" s="146"/>
    </row>
    <row r="3856" spans="9:12" x14ac:dyDescent="0.25">
      <c r="I3856" s="146"/>
      <c r="J3856" s="146"/>
      <c r="K3856" s="146"/>
      <c r="L3856" s="146"/>
    </row>
    <row r="3857" spans="9:12" x14ac:dyDescent="0.25">
      <c r="I3857" s="146"/>
      <c r="J3857" s="146"/>
      <c r="K3857" s="146"/>
      <c r="L3857" s="146"/>
    </row>
    <row r="3858" spans="9:12" x14ac:dyDescent="0.25">
      <c r="I3858" s="146"/>
      <c r="J3858" s="146"/>
      <c r="K3858" s="146"/>
      <c r="L3858" s="146"/>
    </row>
    <row r="3859" spans="9:12" x14ac:dyDescent="0.25">
      <c r="I3859" s="146"/>
      <c r="J3859" s="146"/>
      <c r="K3859" s="146"/>
      <c r="L3859" s="146"/>
    </row>
    <row r="3860" spans="9:12" x14ac:dyDescent="0.25">
      <c r="I3860" s="146"/>
      <c r="J3860" s="146"/>
      <c r="K3860" s="146"/>
      <c r="L3860" s="146"/>
    </row>
    <row r="3861" spans="9:12" x14ac:dyDescent="0.25">
      <c r="I3861" s="146"/>
      <c r="J3861" s="146"/>
      <c r="K3861" s="146"/>
      <c r="L3861" s="146"/>
    </row>
    <row r="3862" spans="9:12" x14ac:dyDescent="0.25">
      <c r="I3862" s="146"/>
      <c r="J3862" s="146"/>
      <c r="K3862" s="146"/>
      <c r="L3862" s="146"/>
    </row>
    <row r="3863" spans="9:12" x14ac:dyDescent="0.25">
      <c r="I3863" s="146"/>
      <c r="J3863" s="146"/>
      <c r="K3863" s="146"/>
      <c r="L3863" s="146"/>
    </row>
    <row r="3864" spans="9:12" x14ac:dyDescent="0.25">
      <c r="I3864" s="146"/>
      <c r="J3864" s="146"/>
      <c r="K3864" s="146"/>
      <c r="L3864" s="146"/>
    </row>
    <row r="3865" spans="9:12" x14ac:dyDescent="0.25">
      <c r="I3865" s="146"/>
      <c r="J3865" s="146"/>
      <c r="K3865" s="146"/>
      <c r="L3865" s="146"/>
    </row>
    <row r="3866" spans="9:12" x14ac:dyDescent="0.25">
      <c r="I3866" s="146"/>
      <c r="J3866" s="146"/>
      <c r="K3866" s="146"/>
      <c r="L3866" s="146"/>
    </row>
    <row r="3867" spans="9:12" x14ac:dyDescent="0.25">
      <c r="I3867" s="146"/>
      <c r="J3867" s="146"/>
      <c r="K3867" s="146"/>
      <c r="L3867" s="146"/>
    </row>
    <row r="3868" spans="9:12" x14ac:dyDescent="0.25">
      <c r="I3868" s="146"/>
      <c r="J3868" s="146"/>
      <c r="K3868" s="146"/>
      <c r="L3868" s="146"/>
    </row>
    <row r="3869" spans="9:12" x14ac:dyDescent="0.25">
      <c r="I3869" s="146"/>
      <c r="J3869" s="146"/>
      <c r="K3869" s="146"/>
      <c r="L3869" s="146"/>
    </row>
    <row r="3870" spans="9:12" x14ac:dyDescent="0.25">
      <c r="I3870" s="146"/>
      <c r="J3870" s="146"/>
      <c r="K3870" s="146"/>
      <c r="L3870" s="146"/>
    </row>
    <row r="3871" spans="9:12" x14ac:dyDescent="0.25">
      <c r="I3871" s="146"/>
      <c r="J3871" s="146"/>
      <c r="K3871" s="146"/>
      <c r="L3871" s="146"/>
    </row>
    <row r="3872" spans="9:12" x14ac:dyDescent="0.25">
      <c r="I3872" s="146"/>
      <c r="J3872" s="146"/>
      <c r="K3872" s="146"/>
      <c r="L3872" s="146"/>
    </row>
    <row r="3873" spans="9:12" x14ac:dyDescent="0.25">
      <c r="I3873" s="146"/>
      <c r="J3873" s="146"/>
      <c r="K3873" s="146"/>
      <c r="L3873" s="146"/>
    </row>
    <row r="3874" spans="9:12" x14ac:dyDescent="0.25">
      <c r="I3874" s="146"/>
      <c r="J3874" s="146"/>
      <c r="K3874" s="146"/>
      <c r="L3874" s="146"/>
    </row>
    <row r="3875" spans="9:12" x14ac:dyDescent="0.25">
      <c r="I3875" s="146"/>
      <c r="J3875" s="146"/>
      <c r="K3875" s="146"/>
      <c r="L3875" s="146"/>
    </row>
    <row r="3876" spans="9:12" x14ac:dyDescent="0.25">
      <c r="I3876" s="146"/>
      <c r="J3876" s="146"/>
      <c r="K3876" s="146"/>
      <c r="L3876" s="146"/>
    </row>
    <row r="3877" spans="9:12" x14ac:dyDescent="0.25">
      <c r="I3877" s="146"/>
      <c r="J3877" s="146"/>
      <c r="K3877" s="146"/>
      <c r="L3877" s="146"/>
    </row>
    <row r="3878" spans="9:12" x14ac:dyDescent="0.25">
      <c r="I3878" s="146"/>
      <c r="J3878" s="146"/>
      <c r="K3878" s="146"/>
      <c r="L3878" s="146"/>
    </row>
    <row r="3879" spans="9:12" x14ac:dyDescent="0.25">
      <c r="I3879" s="146"/>
      <c r="J3879" s="146"/>
      <c r="K3879" s="146"/>
      <c r="L3879" s="146"/>
    </row>
    <row r="3880" spans="9:12" x14ac:dyDescent="0.25">
      <c r="I3880" s="146"/>
      <c r="J3880" s="146"/>
      <c r="K3880" s="146"/>
      <c r="L3880" s="146"/>
    </row>
    <row r="3881" spans="9:12" x14ac:dyDescent="0.25">
      <c r="I3881" s="146"/>
      <c r="J3881" s="146"/>
      <c r="K3881" s="146"/>
      <c r="L3881" s="146"/>
    </row>
    <row r="3882" spans="9:12" x14ac:dyDescent="0.25">
      <c r="I3882" s="146"/>
      <c r="J3882" s="146"/>
      <c r="K3882" s="146"/>
      <c r="L3882" s="146"/>
    </row>
    <row r="3883" spans="9:12" x14ac:dyDescent="0.25">
      <c r="I3883" s="146"/>
      <c r="J3883" s="146"/>
      <c r="K3883" s="146"/>
      <c r="L3883" s="146"/>
    </row>
    <row r="3884" spans="9:12" x14ac:dyDescent="0.25">
      <c r="I3884" s="146"/>
      <c r="J3884" s="146"/>
      <c r="K3884" s="146"/>
      <c r="L3884" s="146"/>
    </row>
    <row r="3885" spans="9:12" x14ac:dyDescent="0.25">
      <c r="I3885" s="146"/>
      <c r="J3885" s="146"/>
      <c r="K3885" s="146"/>
      <c r="L3885" s="146"/>
    </row>
    <row r="3886" spans="9:12" x14ac:dyDescent="0.25">
      <c r="I3886" s="146"/>
      <c r="J3886" s="146"/>
      <c r="K3886" s="146"/>
      <c r="L3886" s="146"/>
    </row>
    <row r="3887" spans="9:12" x14ac:dyDescent="0.25">
      <c r="I3887" s="146"/>
      <c r="J3887" s="146"/>
      <c r="K3887" s="146"/>
      <c r="L3887" s="146"/>
    </row>
    <row r="3888" spans="9:12" x14ac:dyDescent="0.25">
      <c r="I3888" s="146"/>
      <c r="J3888" s="146"/>
      <c r="K3888" s="146"/>
      <c r="L3888" s="146"/>
    </row>
    <row r="3889" spans="9:12" x14ac:dyDescent="0.25">
      <c r="I3889" s="146"/>
      <c r="J3889" s="146"/>
      <c r="K3889" s="146"/>
      <c r="L3889" s="146"/>
    </row>
    <row r="3890" spans="9:12" x14ac:dyDescent="0.25">
      <c r="I3890" s="146"/>
      <c r="J3890" s="146"/>
      <c r="K3890" s="146"/>
      <c r="L3890" s="146"/>
    </row>
    <row r="3891" spans="9:12" x14ac:dyDescent="0.25">
      <c r="I3891" s="146"/>
      <c r="J3891" s="146"/>
      <c r="K3891" s="146"/>
      <c r="L3891" s="146"/>
    </row>
    <row r="3892" spans="9:12" x14ac:dyDescent="0.25">
      <c r="I3892" s="146"/>
      <c r="J3892" s="146"/>
      <c r="K3892" s="146"/>
      <c r="L3892" s="146"/>
    </row>
    <row r="3893" spans="9:12" x14ac:dyDescent="0.25">
      <c r="I3893" s="146"/>
      <c r="J3893" s="146"/>
      <c r="K3893" s="146"/>
      <c r="L3893" s="146"/>
    </row>
    <row r="3894" spans="9:12" x14ac:dyDescent="0.25">
      <c r="I3894" s="146"/>
      <c r="J3894" s="146"/>
      <c r="K3894" s="146"/>
      <c r="L3894" s="146"/>
    </row>
    <row r="3895" spans="9:12" x14ac:dyDescent="0.25">
      <c r="I3895" s="146"/>
      <c r="J3895" s="146"/>
      <c r="K3895" s="146"/>
      <c r="L3895" s="146"/>
    </row>
    <row r="3896" spans="9:12" x14ac:dyDescent="0.25">
      <c r="I3896" s="146"/>
      <c r="J3896" s="146"/>
      <c r="K3896" s="146"/>
      <c r="L3896" s="146"/>
    </row>
    <row r="3897" spans="9:12" x14ac:dyDescent="0.25">
      <c r="I3897" s="146"/>
      <c r="J3897" s="146"/>
      <c r="K3897" s="146"/>
      <c r="L3897" s="146"/>
    </row>
    <row r="3898" spans="9:12" x14ac:dyDescent="0.25">
      <c r="I3898" s="146"/>
      <c r="J3898" s="146"/>
      <c r="K3898" s="146"/>
      <c r="L3898" s="146"/>
    </row>
    <row r="3899" spans="9:12" x14ac:dyDescent="0.25">
      <c r="I3899" s="146"/>
      <c r="J3899" s="146"/>
      <c r="K3899" s="146"/>
      <c r="L3899" s="146"/>
    </row>
    <row r="3900" spans="9:12" x14ac:dyDescent="0.25">
      <c r="I3900" s="146"/>
      <c r="J3900" s="146"/>
      <c r="K3900" s="146"/>
      <c r="L3900" s="146"/>
    </row>
    <row r="3901" spans="9:12" x14ac:dyDescent="0.25">
      <c r="I3901" s="146"/>
      <c r="J3901" s="146"/>
      <c r="K3901" s="146"/>
      <c r="L3901" s="146"/>
    </row>
    <row r="3902" spans="9:12" x14ac:dyDescent="0.25">
      <c r="I3902" s="146"/>
      <c r="J3902" s="146"/>
      <c r="K3902" s="146"/>
      <c r="L3902" s="146"/>
    </row>
    <row r="3903" spans="9:12" x14ac:dyDescent="0.25">
      <c r="I3903" s="146"/>
      <c r="J3903" s="146"/>
      <c r="K3903" s="146"/>
      <c r="L3903" s="146"/>
    </row>
    <row r="3904" spans="9:12" x14ac:dyDescent="0.25">
      <c r="I3904" s="146"/>
      <c r="J3904" s="146"/>
      <c r="K3904" s="146"/>
      <c r="L3904" s="146"/>
    </row>
    <row r="3905" spans="9:12" x14ac:dyDescent="0.25">
      <c r="I3905" s="146"/>
      <c r="J3905" s="146"/>
      <c r="K3905" s="146"/>
      <c r="L3905" s="146"/>
    </row>
    <row r="3906" spans="9:12" x14ac:dyDescent="0.25">
      <c r="I3906" s="146"/>
      <c r="J3906" s="146"/>
      <c r="K3906" s="146"/>
      <c r="L3906" s="146"/>
    </row>
    <row r="3907" spans="9:12" x14ac:dyDescent="0.25">
      <c r="I3907" s="146"/>
      <c r="J3907" s="146"/>
      <c r="K3907" s="146"/>
      <c r="L3907" s="146"/>
    </row>
    <row r="3908" spans="9:12" x14ac:dyDescent="0.25">
      <c r="I3908" s="146"/>
      <c r="J3908" s="146"/>
      <c r="K3908" s="146"/>
      <c r="L3908" s="146"/>
    </row>
    <row r="3909" spans="9:12" x14ac:dyDescent="0.25">
      <c r="I3909" s="146"/>
      <c r="J3909" s="146"/>
      <c r="K3909" s="146"/>
      <c r="L3909" s="146"/>
    </row>
    <row r="3910" spans="9:12" x14ac:dyDescent="0.25">
      <c r="I3910" s="146"/>
      <c r="J3910" s="146"/>
      <c r="K3910" s="146"/>
      <c r="L3910" s="146"/>
    </row>
    <row r="3911" spans="9:12" x14ac:dyDescent="0.25">
      <c r="I3911" s="146"/>
      <c r="J3911" s="146"/>
      <c r="K3911" s="146"/>
      <c r="L3911" s="146"/>
    </row>
    <row r="3912" spans="9:12" x14ac:dyDescent="0.25">
      <c r="I3912" s="146"/>
      <c r="J3912" s="146"/>
      <c r="K3912" s="146"/>
      <c r="L3912" s="146"/>
    </row>
    <row r="3913" spans="9:12" x14ac:dyDescent="0.25">
      <c r="I3913" s="146"/>
      <c r="J3913" s="146"/>
      <c r="K3913" s="146"/>
      <c r="L3913" s="146"/>
    </row>
    <row r="3914" spans="9:12" x14ac:dyDescent="0.25">
      <c r="I3914" s="146"/>
      <c r="J3914" s="146"/>
      <c r="K3914" s="146"/>
      <c r="L3914" s="146"/>
    </row>
    <row r="3915" spans="9:12" x14ac:dyDescent="0.25">
      <c r="I3915" s="146"/>
      <c r="J3915" s="146"/>
      <c r="K3915" s="146"/>
      <c r="L3915" s="146"/>
    </row>
    <row r="3916" spans="9:12" x14ac:dyDescent="0.25">
      <c r="I3916" s="146"/>
      <c r="J3916" s="146"/>
      <c r="K3916" s="146"/>
      <c r="L3916" s="146"/>
    </row>
    <row r="3917" spans="9:12" x14ac:dyDescent="0.25">
      <c r="I3917" s="146"/>
      <c r="J3917" s="146"/>
      <c r="K3917" s="146"/>
      <c r="L3917" s="146"/>
    </row>
    <row r="3918" spans="9:12" x14ac:dyDescent="0.25">
      <c r="I3918" s="146"/>
      <c r="J3918" s="146"/>
      <c r="K3918" s="146"/>
      <c r="L3918" s="146"/>
    </row>
    <row r="3919" spans="9:12" x14ac:dyDescent="0.25">
      <c r="I3919" s="146"/>
      <c r="J3919" s="146"/>
      <c r="K3919" s="146"/>
      <c r="L3919" s="146"/>
    </row>
    <row r="3920" spans="9:12" x14ac:dyDescent="0.25">
      <c r="I3920" s="146"/>
      <c r="J3920" s="146"/>
      <c r="K3920" s="146"/>
      <c r="L3920" s="146"/>
    </row>
    <row r="3921" spans="9:12" x14ac:dyDescent="0.25">
      <c r="I3921" s="146"/>
      <c r="J3921" s="146"/>
      <c r="K3921" s="146"/>
      <c r="L3921" s="146"/>
    </row>
    <row r="3922" spans="9:12" x14ac:dyDescent="0.25">
      <c r="I3922" s="146"/>
      <c r="J3922" s="146"/>
      <c r="K3922" s="146"/>
      <c r="L3922" s="146"/>
    </row>
    <row r="3923" spans="9:12" x14ac:dyDescent="0.25">
      <c r="I3923" s="146"/>
      <c r="J3923" s="146"/>
      <c r="K3923" s="146"/>
      <c r="L3923" s="146"/>
    </row>
    <row r="3924" spans="9:12" x14ac:dyDescent="0.25">
      <c r="I3924" s="146"/>
      <c r="J3924" s="146"/>
      <c r="K3924" s="146"/>
      <c r="L3924" s="146"/>
    </row>
    <row r="3925" spans="9:12" x14ac:dyDescent="0.25">
      <c r="I3925" s="146"/>
      <c r="J3925" s="146"/>
      <c r="K3925" s="146"/>
      <c r="L3925" s="146"/>
    </row>
    <row r="3926" spans="9:12" x14ac:dyDescent="0.25">
      <c r="I3926" s="146"/>
      <c r="J3926" s="146"/>
      <c r="K3926" s="146"/>
      <c r="L3926" s="146"/>
    </row>
    <row r="3927" spans="9:12" x14ac:dyDescent="0.25">
      <c r="I3927" s="146"/>
      <c r="J3927" s="146"/>
      <c r="K3927" s="146"/>
      <c r="L3927" s="146"/>
    </row>
    <row r="3928" spans="9:12" x14ac:dyDescent="0.25">
      <c r="I3928" s="146"/>
      <c r="J3928" s="146"/>
      <c r="K3928" s="146"/>
      <c r="L3928" s="146"/>
    </row>
    <row r="3929" spans="9:12" x14ac:dyDescent="0.25">
      <c r="I3929" s="146"/>
      <c r="J3929" s="146"/>
      <c r="K3929" s="146"/>
      <c r="L3929" s="146"/>
    </row>
    <row r="3930" spans="9:12" x14ac:dyDescent="0.25">
      <c r="I3930" s="146"/>
      <c r="J3930" s="146"/>
      <c r="K3930" s="146"/>
      <c r="L3930" s="146"/>
    </row>
    <row r="3931" spans="9:12" x14ac:dyDescent="0.25">
      <c r="I3931" s="146"/>
      <c r="J3931" s="146"/>
      <c r="K3931" s="146"/>
      <c r="L3931" s="146"/>
    </row>
    <row r="3932" spans="9:12" x14ac:dyDescent="0.25">
      <c r="I3932" s="146"/>
      <c r="J3932" s="146"/>
      <c r="K3932" s="146"/>
      <c r="L3932" s="146"/>
    </row>
    <row r="3933" spans="9:12" x14ac:dyDescent="0.25">
      <c r="I3933" s="146"/>
      <c r="J3933" s="146"/>
      <c r="K3933" s="146"/>
      <c r="L3933" s="146"/>
    </row>
    <row r="3934" spans="9:12" x14ac:dyDescent="0.25">
      <c r="I3934" s="146"/>
      <c r="J3934" s="146"/>
      <c r="K3934" s="146"/>
      <c r="L3934" s="146"/>
    </row>
    <row r="3935" spans="9:12" x14ac:dyDescent="0.25">
      <c r="I3935" s="146"/>
      <c r="J3935" s="146"/>
      <c r="K3935" s="146"/>
      <c r="L3935" s="146"/>
    </row>
    <row r="3936" spans="9:12" x14ac:dyDescent="0.25">
      <c r="I3936" s="146"/>
      <c r="J3936" s="146"/>
      <c r="K3936" s="146"/>
      <c r="L3936" s="146"/>
    </row>
    <row r="3937" spans="9:12" x14ac:dyDescent="0.25">
      <c r="I3937" s="146"/>
      <c r="J3937" s="146"/>
      <c r="K3937" s="146"/>
      <c r="L3937" s="146"/>
    </row>
    <row r="3938" spans="9:12" x14ac:dyDescent="0.25">
      <c r="I3938" s="146"/>
      <c r="J3938" s="146"/>
      <c r="K3938" s="146"/>
      <c r="L3938" s="146"/>
    </row>
    <row r="3939" spans="9:12" x14ac:dyDescent="0.25">
      <c r="I3939" s="146"/>
      <c r="J3939" s="146"/>
      <c r="K3939" s="146"/>
      <c r="L3939" s="146"/>
    </row>
    <row r="3940" spans="9:12" x14ac:dyDescent="0.25">
      <c r="I3940" s="146"/>
      <c r="J3940" s="146"/>
      <c r="K3940" s="146"/>
      <c r="L3940" s="146"/>
    </row>
    <row r="3941" spans="9:12" x14ac:dyDescent="0.25">
      <c r="I3941" s="146"/>
      <c r="J3941" s="146"/>
      <c r="K3941" s="146"/>
      <c r="L3941" s="146"/>
    </row>
    <row r="3942" spans="9:12" x14ac:dyDescent="0.25">
      <c r="I3942" s="146"/>
      <c r="J3942" s="146"/>
      <c r="K3942" s="146"/>
      <c r="L3942" s="146"/>
    </row>
    <row r="3943" spans="9:12" x14ac:dyDescent="0.25">
      <c r="I3943" s="146"/>
      <c r="J3943" s="146"/>
      <c r="K3943" s="146"/>
      <c r="L3943" s="146"/>
    </row>
    <row r="3944" spans="9:12" x14ac:dyDescent="0.25">
      <c r="I3944" s="146"/>
      <c r="J3944" s="146"/>
      <c r="K3944" s="146"/>
      <c r="L3944" s="146"/>
    </row>
    <row r="3945" spans="9:12" x14ac:dyDescent="0.25">
      <c r="I3945" s="146"/>
      <c r="J3945" s="146"/>
      <c r="K3945" s="146"/>
      <c r="L3945" s="146"/>
    </row>
    <row r="3946" spans="9:12" x14ac:dyDescent="0.25">
      <c r="I3946" s="146"/>
      <c r="J3946" s="146"/>
      <c r="K3946" s="146"/>
      <c r="L3946" s="146"/>
    </row>
    <row r="3947" spans="9:12" x14ac:dyDescent="0.25">
      <c r="I3947" s="146"/>
      <c r="J3947" s="146"/>
      <c r="K3947" s="146"/>
      <c r="L3947" s="146"/>
    </row>
    <row r="3948" spans="9:12" x14ac:dyDescent="0.25">
      <c r="I3948" s="146"/>
      <c r="J3948" s="146"/>
      <c r="K3948" s="146"/>
      <c r="L3948" s="146"/>
    </row>
    <row r="3949" spans="9:12" x14ac:dyDescent="0.25">
      <c r="I3949" s="146"/>
      <c r="J3949" s="146"/>
      <c r="K3949" s="146"/>
      <c r="L3949" s="146"/>
    </row>
    <row r="3950" spans="9:12" x14ac:dyDescent="0.25">
      <c r="I3950" s="146"/>
      <c r="J3950" s="146"/>
      <c r="K3950" s="146"/>
      <c r="L3950" s="146"/>
    </row>
    <row r="3951" spans="9:12" x14ac:dyDescent="0.25">
      <c r="I3951" s="146"/>
      <c r="J3951" s="146"/>
      <c r="K3951" s="146"/>
      <c r="L3951" s="146"/>
    </row>
    <row r="3952" spans="9:12" x14ac:dyDescent="0.25">
      <c r="I3952" s="146"/>
      <c r="J3952" s="146"/>
      <c r="K3952" s="146"/>
      <c r="L3952" s="146"/>
    </row>
    <row r="3953" spans="9:12" x14ac:dyDescent="0.25">
      <c r="I3953" s="146"/>
      <c r="J3953" s="146"/>
      <c r="K3953" s="146"/>
      <c r="L3953" s="146"/>
    </row>
    <row r="3954" spans="9:12" x14ac:dyDescent="0.25">
      <c r="I3954" s="146"/>
      <c r="J3954" s="146"/>
      <c r="K3954" s="146"/>
      <c r="L3954" s="146"/>
    </row>
    <row r="3955" spans="9:12" x14ac:dyDescent="0.25">
      <c r="I3955" s="146"/>
      <c r="J3955" s="146"/>
      <c r="K3955" s="146"/>
      <c r="L3955" s="146"/>
    </row>
    <row r="3956" spans="9:12" x14ac:dyDescent="0.25">
      <c r="I3956" s="146"/>
      <c r="J3956" s="146"/>
      <c r="K3956" s="146"/>
      <c r="L3956" s="146"/>
    </row>
    <row r="3957" spans="9:12" x14ac:dyDescent="0.25">
      <c r="I3957" s="146"/>
      <c r="J3957" s="146"/>
      <c r="K3957" s="146"/>
      <c r="L3957" s="146"/>
    </row>
    <row r="3958" spans="9:12" x14ac:dyDescent="0.25">
      <c r="I3958" s="146"/>
      <c r="J3958" s="146"/>
      <c r="K3958" s="146"/>
      <c r="L3958" s="146"/>
    </row>
    <row r="3959" spans="9:12" x14ac:dyDescent="0.25">
      <c r="I3959" s="146"/>
      <c r="J3959" s="146"/>
      <c r="K3959" s="146"/>
      <c r="L3959" s="146"/>
    </row>
    <row r="3960" spans="9:12" x14ac:dyDescent="0.25">
      <c r="I3960" s="146"/>
      <c r="J3960" s="146"/>
      <c r="K3960" s="146"/>
      <c r="L3960" s="146"/>
    </row>
    <row r="3961" spans="9:12" x14ac:dyDescent="0.25">
      <c r="I3961" s="146"/>
      <c r="J3961" s="146"/>
      <c r="K3961" s="146"/>
      <c r="L3961" s="146"/>
    </row>
    <row r="3962" spans="9:12" x14ac:dyDescent="0.25">
      <c r="I3962" s="146"/>
      <c r="J3962" s="146"/>
      <c r="K3962" s="146"/>
      <c r="L3962" s="146"/>
    </row>
    <row r="3963" spans="9:12" x14ac:dyDescent="0.25">
      <c r="I3963" s="146"/>
      <c r="J3963" s="146"/>
      <c r="K3963" s="146"/>
      <c r="L3963" s="146"/>
    </row>
    <row r="3964" spans="9:12" x14ac:dyDescent="0.25">
      <c r="I3964" s="146"/>
      <c r="J3964" s="146"/>
      <c r="K3964" s="146"/>
      <c r="L3964" s="146"/>
    </row>
    <row r="3965" spans="9:12" x14ac:dyDescent="0.25">
      <c r="I3965" s="146"/>
      <c r="J3965" s="146"/>
      <c r="K3965" s="146"/>
      <c r="L3965" s="146"/>
    </row>
    <row r="3966" spans="9:12" x14ac:dyDescent="0.25">
      <c r="I3966" s="146"/>
      <c r="J3966" s="146"/>
      <c r="K3966" s="146"/>
      <c r="L3966" s="146"/>
    </row>
    <row r="3967" spans="9:12" x14ac:dyDescent="0.25">
      <c r="I3967" s="146"/>
      <c r="J3967" s="146"/>
      <c r="K3967" s="146"/>
      <c r="L3967" s="146"/>
    </row>
    <row r="3968" spans="9:12" x14ac:dyDescent="0.25">
      <c r="I3968" s="146"/>
      <c r="J3968" s="146"/>
      <c r="K3968" s="146"/>
      <c r="L3968" s="146"/>
    </row>
    <row r="3969" spans="9:12" x14ac:dyDescent="0.25">
      <c r="I3969" s="146"/>
      <c r="J3969" s="146"/>
      <c r="K3969" s="146"/>
      <c r="L3969" s="146"/>
    </row>
    <row r="3970" spans="9:12" x14ac:dyDescent="0.25">
      <c r="I3970" s="146"/>
      <c r="J3970" s="146"/>
      <c r="K3970" s="146"/>
      <c r="L3970" s="146"/>
    </row>
    <row r="3971" spans="9:12" x14ac:dyDescent="0.25">
      <c r="I3971" s="146"/>
      <c r="J3971" s="146"/>
      <c r="K3971" s="146"/>
      <c r="L3971" s="146"/>
    </row>
    <row r="3972" spans="9:12" x14ac:dyDescent="0.25">
      <c r="I3972" s="146"/>
      <c r="J3972" s="146"/>
      <c r="K3972" s="146"/>
      <c r="L3972" s="146"/>
    </row>
    <row r="3973" spans="9:12" x14ac:dyDescent="0.25">
      <c r="I3973" s="146"/>
      <c r="J3973" s="146"/>
      <c r="K3973" s="146"/>
      <c r="L3973" s="146"/>
    </row>
    <row r="3974" spans="9:12" x14ac:dyDescent="0.25">
      <c r="I3974" s="146"/>
      <c r="J3974" s="146"/>
      <c r="K3974" s="146"/>
      <c r="L3974" s="146"/>
    </row>
    <row r="3975" spans="9:12" x14ac:dyDescent="0.25">
      <c r="I3975" s="146"/>
      <c r="J3975" s="146"/>
      <c r="K3975" s="146"/>
      <c r="L3975" s="146"/>
    </row>
    <row r="3976" spans="9:12" x14ac:dyDescent="0.25">
      <c r="I3976" s="146"/>
      <c r="J3976" s="146"/>
      <c r="K3976" s="146"/>
      <c r="L3976" s="146"/>
    </row>
    <row r="3977" spans="9:12" x14ac:dyDescent="0.25">
      <c r="I3977" s="146"/>
      <c r="J3977" s="146"/>
      <c r="K3977" s="146"/>
      <c r="L3977" s="146"/>
    </row>
    <row r="3978" spans="9:12" x14ac:dyDescent="0.25">
      <c r="I3978" s="146"/>
      <c r="J3978" s="146"/>
      <c r="K3978" s="146"/>
      <c r="L3978" s="146"/>
    </row>
    <row r="3979" spans="9:12" x14ac:dyDescent="0.25">
      <c r="I3979" s="146"/>
      <c r="J3979" s="146"/>
      <c r="K3979" s="146"/>
      <c r="L3979" s="146"/>
    </row>
    <row r="3980" spans="9:12" x14ac:dyDescent="0.25">
      <c r="I3980" s="146"/>
      <c r="J3980" s="146"/>
      <c r="K3980" s="146"/>
      <c r="L3980" s="146"/>
    </row>
    <row r="3981" spans="9:12" x14ac:dyDescent="0.25">
      <c r="I3981" s="146"/>
      <c r="J3981" s="146"/>
      <c r="K3981" s="146"/>
      <c r="L3981" s="146"/>
    </row>
    <row r="3982" spans="9:12" x14ac:dyDescent="0.25">
      <c r="I3982" s="146"/>
      <c r="J3982" s="146"/>
      <c r="K3982" s="146"/>
      <c r="L3982" s="146"/>
    </row>
    <row r="3983" spans="9:12" x14ac:dyDescent="0.25">
      <c r="I3983" s="146"/>
      <c r="J3983" s="146"/>
      <c r="K3983" s="146"/>
      <c r="L3983" s="146"/>
    </row>
    <row r="3984" spans="9:12" x14ac:dyDescent="0.25">
      <c r="I3984" s="146"/>
      <c r="J3984" s="146"/>
      <c r="K3984" s="146"/>
      <c r="L3984" s="146"/>
    </row>
    <row r="3985" spans="9:12" x14ac:dyDescent="0.25">
      <c r="I3985" s="146"/>
      <c r="J3985" s="146"/>
      <c r="K3985" s="146"/>
      <c r="L3985" s="146"/>
    </row>
    <row r="3986" spans="9:12" x14ac:dyDescent="0.25">
      <c r="I3986" s="146"/>
      <c r="J3986" s="146"/>
      <c r="K3986" s="146"/>
      <c r="L3986" s="146"/>
    </row>
    <row r="3987" spans="9:12" x14ac:dyDescent="0.25">
      <c r="I3987" s="146"/>
      <c r="J3987" s="146"/>
      <c r="K3987" s="146"/>
      <c r="L3987" s="146"/>
    </row>
    <row r="3988" spans="9:12" x14ac:dyDescent="0.25">
      <c r="I3988" s="146"/>
      <c r="J3988" s="146"/>
      <c r="K3988" s="146"/>
      <c r="L3988" s="146"/>
    </row>
    <row r="3989" spans="9:12" x14ac:dyDescent="0.25">
      <c r="I3989" s="146"/>
      <c r="J3989" s="146"/>
      <c r="K3989" s="146"/>
      <c r="L3989" s="146"/>
    </row>
    <row r="3990" spans="9:12" x14ac:dyDescent="0.25">
      <c r="I3990" s="146"/>
      <c r="J3990" s="146"/>
      <c r="K3990" s="146"/>
      <c r="L3990" s="146"/>
    </row>
    <row r="3991" spans="9:12" x14ac:dyDescent="0.25">
      <c r="I3991" s="146"/>
      <c r="J3991" s="146"/>
      <c r="K3991" s="146"/>
      <c r="L3991" s="146"/>
    </row>
    <row r="3992" spans="9:12" x14ac:dyDescent="0.25">
      <c r="I3992" s="146"/>
      <c r="J3992" s="146"/>
      <c r="K3992" s="146"/>
      <c r="L3992" s="146"/>
    </row>
    <row r="3993" spans="9:12" x14ac:dyDescent="0.25">
      <c r="I3993" s="146"/>
      <c r="J3993" s="146"/>
      <c r="K3993" s="146"/>
      <c r="L3993" s="146"/>
    </row>
    <row r="3994" spans="9:12" x14ac:dyDescent="0.25">
      <c r="I3994" s="146"/>
      <c r="J3994" s="146"/>
      <c r="K3994" s="146"/>
      <c r="L3994" s="146"/>
    </row>
    <row r="3995" spans="9:12" x14ac:dyDescent="0.25">
      <c r="I3995" s="146"/>
      <c r="J3995" s="146"/>
      <c r="K3995" s="146"/>
      <c r="L3995" s="146"/>
    </row>
    <row r="3996" spans="9:12" x14ac:dyDescent="0.25">
      <c r="I3996" s="146"/>
      <c r="J3996" s="146"/>
      <c r="K3996" s="146"/>
      <c r="L3996" s="146"/>
    </row>
    <row r="3997" spans="9:12" x14ac:dyDescent="0.25">
      <c r="I3997" s="146"/>
      <c r="J3997" s="146"/>
      <c r="K3997" s="146"/>
      <c r="L3997" s="146"/>
    </row>
    <row r="3998" spans="9:12" x14ac:dyDescent="0.25">
      <c r="I3998" s="146"/>
      <c r="J3998" s="146"/>
      <c r="K3998" s="146"/>
      <c r="L3998" s="146"/>
    </row>
    <row r="3999" spans="9:12" x14ac:dyDescent="0.25">
      <c r="I3999" s="146"/>
      <c r="J3999" s="146"/>
      <c r="K3999" s="146"/>
      <c r="L3999" s="146"/>
    </row>
    <row r="4000" spans="9:12" x14ac:dyDescent="0.25">
      <c r="I4000" s="146"/>
      <c r="J4000" s="146"/>
      <c r="K4000" s="146"/>
      <c r="L4000" s="146"/>
    </row>
    <row r="4001" spans="9:12" x14ac:dyDescent="0.25">
      <c r="I4001" s="146"/>
      <c r="J4001" s="146"/>
      <c r="K4001" s="146"/>
      <c r="L4001" s="146"/>
    </row>
    <row r="4002" spans="9:12" x14ac:dyDescent="0.25">
      <c r="I4002" s="146"/>
      <c r="J4002" s="146"/>
      <c r="K4002" s="146"/>
      <c r="L4002" s="146"/>
    </row>
    <row r="4003" spans="9:12" x14ac:dyDescent="0.25">
      <c r="I4003" s="146"/>
      <c r="J4003" s="146"/>
      <c r="K4003" s="146"/>
      <c r="L4003" s="146"/>
    </row>
    <row r="4004" spans="9:12" x14ac:dyDescent="0.25">
      <c r="I4004" s="146"/>
      <c r="J4004" s="146"/>
      <c r="K4004" s="146"/>
      <c r="L4004" s="146"/>
    </row>
    <row r="4005" spans="9:12" x14ac:dyDescent="0.25">
      <c r="I4005" s="146"/>
      <c r="J4005" s="146"/>
      <c r="K4005" s="146"/>
      <c r="L4005" s="146"/>
    </row>
    <row r="4006" spans="9:12" x14ac:dyDescent="0.25">
      <c r="I4006" s="146"/>
      <c r="J4006" s="146"/>
      <c r="K4006" s="146"/>
      <c r="L4006" s="146"/>
    </row>
    <row r="4007" spans="9:12" x14ac:dyDescent="0.25">
      <c r="I4007" s="146"/>
      <c r="J4007" s="146"/>
      <c r="K4007" s="146"/>
      <c r="L4007" s="146"/>
    </row>
    <row r="4008" spans="9:12" x14ac:dyDescent="0.25">
      <c r="I4008" s="146"/>
      <c r="J4008" s="146"/>
      <c r="K4008" s="146"/>
      <c r="L4008" s="146"/>
    </row>
    <row r="4009" spans="9:12" x14ac:dyDescent="0.25">
      <c r="I4009" s="146"/>
      <c r="J4009" s="146"/>
      <c r="K4009" s="146"/>
      <c r="L4009" s="146"/>
    </row>
    <row r="4010" spans="9:12" x14ac:dyDescent="0.25">
      <c r="I4010" s="146"/>
      <c r="J4010" s="146"/>
      <c r="K4010" s="146"/>
      <c r="L4010" s="146"/>
    </row>
    <row r="4011" spans="9:12" x14ac:dyDescent="0.25">
      <c r="I4011" s="146"/>
      <c r="J4011" s="146"/>
      <c r="K4011" s="146"/>
      <c r="L4011" s="146"/>
    </row>
    <row r="4012" spans="9:12" x14ac:dyDescent="0.25">
      <c r="I4012" s="146"/>
      <c r="J4012" s="146"/>
      <c r="K4012" s="146"/>
      <c r="L4012" s="146"/>
    </row>
    <row r="4013" spans="9:12" x14ac:dyDescent="0.25">
      <c r="I4013" s="146"/>
      <c r="J4013" s="146"/>
      <c r="K4013" s="146"/>
      <c r="L4013" s="146"/>
    </row>
    <row r="4014" spans="9:12" x14ac:dyDescent="0.25">
      <c r="I4014" s="146"/>
      <c r="J4014" s="146"/>
      <c r="K4014" s="146"/>
      <c r="L4014" s="146"/>
    </row>
    <row r="4015" spans="9:12" x14ac:dyDescent="0.25">
      <c r="I4015" s="146"/>
      <c r="J4015" s="146"/>
      <c r="K4015" s="146"/>
      <c r="L4015" s="146"/>
    </row>
    <row r="4016" spans="9:12" x14ac:dyDescent="0.25">
      <c r="I4016" s="146"/>
      <c r="J4016" s="146"/>
      <c r="K4016" s="146"/>
      <c r="L4016" s="146"/>
    </row>
    <row r="4017" spans="9:12" x14ac:dyDescent="0.25">
      <c r="I4017" s="146"/>
      <c r="J4017" s="146"/>
      <c r="K4017" s="146"/>
      <c r="L4017" s="146"/>
    </row>
    <row r="4018" spans="9:12" x14ac:dyDescent="0.25">
      <c r="I4018" s="146"/>
      <c r="J4018" s="146"/>
      <c r="K4018" s="146"/>
      <c r="L4018" s="146"/>
    </row>
    <row r="4019" spans="9:12" x14ac:dyDescent="0.25">
      <c r="I4019" s="146"/>
      <c r="J4019" s="146"/>
      <c r="K4019" s="146"/>
      <c r="L4019" s="146"/>
    </row>
    <row r="4020" spans="9:12" x14ac:dyDescent="0.25">
      <c r="I4020" s="146"/>
      <c r="J4020" s="146"/>
      <c r="K4020" s="146"/>
      <c r="L4020" s="146"/>
    </row>
    <row r="4021" spans="9:12" x14ac:dyDescent="0.25">
      <c r="I4021" s="146"/>
      <c r="J4021" s="146"/>
      <c r="K4021" s="146"/>
      <c r="L4021" s="146"/>
    </row>
    <row r="4022" spans="9:12" x14ac:dyDescent="0.25">
      <c r="I4022" s="146"/>
      <c r="J4022" s="146"/>
      <c r="K4022" s="146"/>
      <c r="L4022" s="146"/>
    </row>
    <row r="4023" spans="9:12" x14ac:dyDescent="0.25">
      <c r="I4023" s="146"/>
      <c r="J4023" s="146"/>
      <c r="K4023" s="146"/>
      <c r="L4023" s="146"/>
    </row>
    <row r="4024" spans="9:12" x14ac:dyDescent="0.25">
      <c r="I4024" s="146"/>
      <c r="J4024" s="146"/>
      <c r="K4024" s="146"/>
      <c r="L4024" s="146"/>
    </row>
    <row r="4025" spans="9:12" x14ac:dyDescent="0.25">
      <c r="I4025" s="146"/>
      <c r="J4025" s="146"/>
      <c r="K4025" s="146"/>
      <c r="L4025" s="146"/>
    </row>
    <row r="4026" spans="9:12" x14ac:dyDescent="0.25">
      <c r="I4026" s="146"/>
      <c r="J4026" s="146"/>
      <c r="K4026" s="146"/>
      <c r="L4026" s="146"/>
    </row>
    <row r="4027" spans="9:12" x14ac:dyDescent="0.25">
      <c r="I4027" s="146"/>
      <c r="J4027" s="146"/>
      <c r="K4027" s="146"/>
      <c r="L4027" s="146"/>
    </row>
    <row r="4028" spans="9:12" x14ac:dyDescent="0.25">
      <c r="I4028" s="146"/>
      <c r="J4028" s="146"/>
      <c r="K4028" s="146"/>
      <c r="L4028" s="146"/>
    </row>
    <row r="4029" spans="9:12" x14ac:dyDescent="0.25">
      <c r="I4029" s="146"/>
      <c r="J4029" s="146"/>
      <c r="K4029" s="146"/>
      <c r="L4029" s="146"/>
    </row>
    <row r="4030" spans="9:12" x14ac:dyDescent="0.25">
      <c r="I4030" s="146"/>
      <c r="J4030" s="146"/>
      <c r="K4030" s="146"/>
      <c r="L4030" s="146"/>
    </row>
    <row r="4031" spans="9:12" x14ac:dyDescent="0.25">
      <c r="I4031" s="146"/>
      <c r="J4031" s="146"/>
      <c r="K4031" s="146"/>
      <c r="L4031" s="146"/>
    </row>
    <row r="4032" spans="9:12" x14ac:dyDescent="0.25">
      <c r="I4032" s="146"/>
      <c r="J4032" s="146"/>
      <c r="K4032" s="146"/>
      <c r="L4032" s="146"/>
    </row>
    <row r="4033" spans="9:12" x14ac:dyDescent="0.25">
      <c r="I4033" s="146"/>
      <c r="J4033" s="146"/>
      <c r="K4033" s="146"/>
      <c r="L4033" s="146"/>
    </row>
    <row r="4034" spans="9:12" x14ac:dyDescent="0.25">
      <c r="I4034" s="146"/>
      <c r="J4034" s="146"/>
      <c r="K4034" s="146"/>
      <c r="L4034" s="146"/>
    </row>
    <row r="4035" spans="9:12" x14ac:dyDescent="0.25">
      <c r="I4035" s="146"/>
      <c r="J4035" s="146"/>
      <c r="K4035" s="146"/>
      <c r="L4035" s="146"/>
    </row>
    <row r="4036" spans="9:12" x14ac:dyDescent="0.25">
      <c r="I4036" s="146"/>
      <c r="J4036" s="146"/>
      <c r="K4036" s="146"/>
      <c r="L4036" s="146"/>
    </row>
    <row r="4037" spans="9:12" x14ac:dyDescent="0.25">
      <c r="I4037" s="146"/>
      <c r="J4037" s="146"/>
      <c r="K4037" s="146"/>
      <c r="L4037" s="146"/>
    </row>
    <row r="4038" spans="9:12" x14ac:dyDescent="0.25">
      <c r="I4038" s="146"/>
      <c r="J4038" s="146"/>
      <c r="K4038" s="146"/>
      <c r="L4038" s="146"/>
    </row>
    <row r="4039" spans="9:12" x14ac:dyDescent="0.25">
      <c r="I4039" s="146"/>
      <c r="J4039" s="146"/>
      <c r="K4039" s="146"/>
      <c r="L4039" s="146"/>
    </row>
    <row r="4040" spans="9:12" x14ac:dyDescent="0.25">
      <c r="I4040" s="146"/>
      <c r="J4040" s="146"/>
      <c r="K4040" s="146"/>
      <c r="L4040" s="146"/>
    </row>
    <row r="4041" spans="9:12" x14ac:dyDescent="0.25">
      <c r="I4041" s="146"/>
      <c r="J4041" s="146"/>
      <c r="K4041" s="146"/>
      <c r="L4041" s="146"/>
    </row>
    <row r="4042" spans="9:12" x14ac:dyDescent="0.25">
      <c r="I4042" s="146"/>
      <c r="J4042" s="146"/>
      <c r="K4042" s="146"/>
      <c r="L4042" s="146"/>
    </row>
    <row r="4043" spans="9:12" x14ac:dyDescent="0.25">
      <c r="I4043" s="146"/>
      <c r="J4043" s="146"/>
      <c r="K4043" s="146"/>
      <c r="L4043" s="146"/>
    </row>
    <row r="4044" spans="9:12" x14ac:dyDescent="0.25">
      <c r="I4044" s="146"/>
      <c r="J4044" s="146"/>
      <c r="K4044" s="146"/>
      <c r="L4044" s="146"/>
    </row>
    <row r="4045" spans="9:12" x14ac:dyDescent="0.25">
      <c r="I4045" s="146"/>
      <c r="J4045" s="146"/>
      <c r="K4045" s="146"/>
      <c r="L4045" s="146"/>
    </row>
    <row r="4046" spans="9:12" x14ac:dyDescent="0.25">
      <c r="I4046" s="146"/>
      <c r="J4046" s="146"/>
      <c r="K4046" s="146"/>
      <c r="L4046" s="146"/>
    </row>
    <row r="4047" spans="9:12" x14ac:dyDescent="0.25">
      <c r="I4047" s="146"/>
      <c r="J4047" s="146"/>
      <c r="K4047" s="146"/>
      <c r="L4047" s="146"/>
    </row>
    <row r="4048" spans="9:12" x14ac:dyDescent="0.25">
      <c r="I4048" s="146"/>
      <c r="J4048" s="146"/>
      <c r="K4048" s="146"/>
      <c r="L4048" s="146"/>
    </row>
    <row r="4049" spans="9:12" x14ac:dyDescent="0.25">
      <c r="I4049" s="146"/>
      <c r="J4049" s="146"/>
      <c r="K4049" s="146"/>
      <c r="L4049" s="146"/>
    </row>
    <row r="4050" spans="9:12" x14ac:dyDescent="0.25">
      <c r="I4050" s="146"/>
      <c r="J4050" s="146"/>
      <c r="K4050" s="146"/>
      <c r="L4050" s="146"/>
    </row>
    <row r="4051" spans="9:12" x14ac:dyDescent="0.25">
      <c r="I4051" s="146"/>
      <c r="J4051" s="146"/>
      <c r="K4051" s="146"/>
      <c r="L4051" s="146"/>
    </row>
    <row r="4052" spans="9:12" x14ac:dyDescent="0.25">
      <c r="I4052" s="146"/>
      <c r="J4052" s="146"/>
      <c r="K4052" s="146"/>
      <c r="L4052" s="146"/>
    </row>
    <row r="4053" spans="9:12" x14ac:dyDescent="0.25">
      <c r="I4053" s="146"/>
      <c r="J4053" s="146"/>
      <c r="K4053" s="146"/>
      <c r="L4053" s="146"/>
    </row>
    <row r="4054" spans="9:12" x14ac:dyDescent="0.25">
      <c r="I4054" s="146"/>
      <c r="J4054" s="146"/>
      <c r="K4054" s="146"/>
      <c r="L4054" s="146"/>
    </row>
    <row r="4055" spans="9:12" x14ac:dyDescent="0.25">
      <c r="I4055" s="146"/>
      <c r="J4055" s="146"/>
      <c r="K4055" s="146"/>
      <c r="L4055" s="146"/>
    </row>
    <row r="4056" spans="9:12" x14ac:dyDescent="0.25">
      <c r="I4056" s="146"/>
      <c r="J4056" s="146"/>
      <c r="K4056" s="146"/>
      <c r="L4056" s="146"/>
    </row>
    <row r="4057" spans="9:12" x14ac:dyDescent="0.25">
      <c r="I4057" s="146"/>
      <c r="J4057" s="146"/>
      <c r="K4057" s="146"/>
      <c r="L4057" s="146"/>
    </row>
    <row r="4058" spans="9:12" x14ac:dyDescent="0.25">
      <c r="I4058" s="146"/>
      <c r="J4058" s="146"/>
      <c r="K4058" s="146"/>
      <c r="L4058" s="146"/>
    </row>
    <row r="4059" spans="9:12" x14ac:dyDescent="0.25">
      <c r="I4059" s="146"/>
      <c r="J4059" s="146"/>
      <c r="K4059" s="146"/>
      <c r="L4059" s="146"/>
    </row>
    <row r="4060" spans="9:12" x14ac:dyDescent="0.25">
      <c r="I4060" s="146"/>
      <c r="J4060" s="146"/>
      <c r="K4060" s="146"/>
      <c r="L4060" s="146"/>
    </row>
    <row r="4061" spans="9:12" x14ac:dyDescent="0.25">
      <c r="I4061" s="146"/>
      <c r="J4061" s="146"/>
      <c r="K4061" s="146"/>
      <c r="L4061" s="146"/>
    </row>
    <row r="4062" spans="9:12" x14ac:dyDescent="0.25">
      <c r="I4062" s="146"/>
      <c r="J4062" s="146"/>
      <c r="K4062" s="146"/>
      <c r="L4062" s="146"/>
    </row>
    <row r="4063" spans="9:12" x14ac:dyDescent="0.25">
      <c r="I4063" s="146"/>
      <c r="J4063" s="146"/>
      <c r="K4063" s="146"/>
      <c r="L4063" s="146"/>
    </row>
    <row r="4064" spans="9:12" x14ac:dyDescent="0.25">
      <c r="I4064" s="146"/>
      <c r="J4064" s="146"/>
      <c r="K4064" s="146"/>
      <c r="L4064" s="146"/>
    </row>
    <row r="4065" spans="9:12" x14ac:dyDescent="0.25">
      <c r="I4065" s="146"/>
      <c r="J4065" s="146"/>
      <c r="K4065" s="146"/>
      <c r="L4065" s="146"/>
    </row>
    <row r="4066" spans="9:12" x14ac:dyDescent="0.25">
      <c r="I4066" s="146"/>
      <c r="J4066" s="146"/>
      <c r="K4066" s="146"/>
      <c r="L4066" s="146"/>
    </row>
    <row r="4067" spans="9:12" x14ac:dyDescent="0.25">
      <c r="I4067" s="146"/>
      <c r="J4067" s="146"/>
      <c r="K4067" s="146"/>
      <c r="L4067" s="146"/>
    </row>
    <row r="4068" spans="9:12" x14ac:dyDescent="0.25">
      <c r="I4068" s="146"/>
      <c r="J4068" s="146"/>
      <c r="K4068" s="146"/>
      <c r="L4068" s="146"/>
    </row>
    <row r="4069" spans="9:12" x14ac:dyDescent="0.25">
      <c r="I4069" s="146"/>
      <c r="J4069" s="146"/>
      <c r="K4069" s="146"/>
      <c r="L4069" s="146"/>
    </row>
    <row r="4070" spans="9:12" x14ac:dyDescent="0.25">
      <c r="I4070" s="146"/>
      <c r="J4070" s="146"/>
      <c r="K4070" s="146"/>
      <c r="L4070" s="146"/>
    </row>
    <row r="4071" spans="9:12" x14ac:dyDescent="0.25">
      <c r="I4071" s="146"/>
      <c r="J4071" s="146"/>
      <c r="K4071" s="146"/>
      <c r="L4071" s="146"/>
    </row>
    <row r="4072" spans="9:12" x14ac:dyDescent="0.25">
      <c r="I4072" s="146"/>
      <c r="J4072" s="146"/>
      <c r="K4072" s="146"/>
      <c r="L4072" s="146"/>
    </row>
    <row r="4073" spans="9:12" x14ac:dyDescent="0.25">
      <c r="I4073" s="146"/>
      <c r="J4073" s="146"/>
      <c r="K4073" s="146"/>
      <c r="L4073" s="146"/>
    </row>
    <row r="4074" spans="9:12" x14ac:dyDescent="0.25">
      <c r="I4074" s="146"/>
      <c r="J4074" s="146"/>
      <c r="K4074" s="146"/>
      <c r="L4074" s="146"/>
    </row>
    <row r="4075" spans="9:12" x14ac:dyDescent="0.25">
      <c r="I4075" s="146"/>
      <c r="J4075" s="146"/>
      <c r="K4075" s="146"/>
      <c r="L4075" s="146"/>
    </row>
    <row r="4076" spans="9:12" x14ac:dyDescent="0.25">
      <c r="I4076" s="146"/>
      <c r="J4076" s="146"/>
      <c r="K4076" s="146"/>
      <c r="L4076" s="146"/>
    </row>
    <row r="4077" spans="9:12" x14ac:dyDescent="0.25">
      <c r="I4077" s="146"/>
      <c r="J4077" s="146"/>
      <c r="K4077" s="146"/>
      <c r="L4077" s="146"/>
    </row>
    <row r="4078" spans="9:12" x14ac:dyDescent="0.25">
      <c r="I4078" s="146"/>
      <c r="J4078" s="146"/>
      <c r="K4078" s="146"/>
      <c r="L4078" s="146"/>
    </row>
    <row r="4079" spans="9:12" x14ac:dyDescent="0.25">
      <c r="I4079" s="146"/>
      <c r="J4079" s="146"/>
      <c r="K4079" s="146"/>
      <c r="L4079" s="146"/>
    </row>
    <row r="4080" spans="9:12" x14ac:dyDescent="0.25">
      <c r="I4080" s="146"/>
      <c r="J4080" s="146"/>
      <c r="K4080" s="146"/>
      <c r="L4080" s="146"/>
    </row>
    <row r="4081" spans="9:12" x14ac:dyDescent="0.25">
      <c r="I4081" s="146"/>
      <c r="J4081" s="146"/>
      <c r="K4081" s="146"/>
      <c r="L4081" s="146"/>
    </row>
    <row r="4082" spans="9:12" x14ac:dyDescent="0.25">
      <c r="I4082" s="146"/>
      <c r="J4082" s="146"/>
      <c r="K4082" s="146"/>
      <c r="L4082" s="146"/>
    </row>
    <row r="4083" spans="9:12" x14ac:dyDescent="0.25">
      <c r="I4083" s="146"/>
      <c r="J4083" s="146"/>
      <c r="K4083" s="146"/>
      <c r="L4083" s="146"/>
    </row>
    <row r="4084" spans="9:12" x14ac:dyDescent="0.25">
      <c r="I4084" s="146"/>
      <c r="J4084" s="146"/>
      <c r="K4084" s="146"/>
      <c r="L4084" s="146"/>
    </row>
    <row r="4085" spans="9:12" x14ac:dyDescent="0.25">
      <c r="I4085" s="146"/>
      <c r="J4085" s="146"/>
      <c r="K4085" s="146"/>
      <c r="L4085" s="146"/>
    </row>
    <row r="4086" spans="9:12" x14ac:dyDescent="0.25">
      <c r="I4086" s="146"/>
      <c r="J4086" s="146"/>
      <c r="K4086" s="146"/>
      <c r="L4086" s="146"/>
    </row>
    <row r="4087" spans="9:12" x14ac:dyDescent="0.25">
      <c r="I4087" s="146"/>
      <c r="J4087" s="146"/>
      <c r="K4087" s="146"/>
      <c r="L4087" s="146"/>
    </row>
    <row r="4088" spans="9:12" x14ac:dyDescent="0.25">
      <c r="I4088" s="146"/>
      <c r="J4088" s="146"/>
      <c r="K4088" s="146"/>
      <c r="L4088" s="146"/>
    </row>
    <row r="4089" spans="9:12" x14ac:dyDescent="0.25">
      <c r="I4089" s="146"/>
      <c r="J4089" s="146"/>
      <c r="K4089" s="146"/>
      <c r="L4089" s="146"/>
    </row>
    <row r="4090" spans="9:12" x14ac:dyDescent="0.25">
      <c r="I4090" s="146"/>
      <c r="J4090" s="146"/>
      <c r="K4090" s="146"/>
      <c r="L4090" s="146"/>
    </row>
    <row r="4091" spans="9:12" x14ac:dyDescent="0.25">
      <c r="I4091" s="146"/>
      <c r="J4091" s="146"/>
      <c r="K4091" s="146"/>
      <c r="L4091" s="146"/>
    </row>
    <row r="4092" spans="9:12" x14ac:dyDescent="0.25">
      <c r="I4092" s="146"/>
      <c r="J4092" s="146"/>
      <c r="K4092" s="146"/>
      <c r="L4092" s="146"/>
    </row>
    <row r="4093" spans="9:12" x14ac:dyDescent="0.25">
      <c r="I4093" s="146"/>
      <c r="J4093" s="146"/>
      <c r="K4093" s="146"/>
      <c r="L4093" s="146"/>
    </row>
    <row r="4094" spans="9:12" x14ac:dyDescent="0.25">
      <c r="I4094" s="146"/>
      <c r="J4094" s="146"/>
      <c r="K4094" s="146"/>
      <c r="L4094" s="146"/>
    </row>
    <row r="4095" spans="9:12" x14ac:dyDescent="0.25">
      <c r="I4095" s="146"/>
      <c r="J4095" s="146"/>
      <c r="K4095" s="146"/>
      <c r="L4095" s="146"/>
    </row>
    <row r="4096" spans="9:12" x14ac:dyDescent="0.25">
      <c r="I4096" s="146"/>
      <c r="J4096" s="146"/>
      <c r="K4096" s="146"/>
      <c r="L4096" s="146"/>
    </row>
    <row r="4097" spans="9:12" x14ac:dyDescent="0.25">
      <c r="I4097" s="146"/>
      <c r="J4097" s="146"/>
      <c r="K4097" s="146"/>
      <c r="L4097" s="146"/>
    </row>
    <row r="4098" spans="9:12" x14ac:dyDescent="0.25">
      <c r="I4098" s="146"/>
      <c r="J4098" s="146"/>
      <c r="K4098" s="146"/>
      <c r="L4098" s="146"/>
    </row>
    <row r="4099" spans="9:12" x14ac:dyDescent="0.25">
      <c r="I4099" s="146"/>
      <c r="J4099" s="146"/>
      <c r="K4099" s="146"/>
      <c r="L4099" s="146"/>
    </row>
    <row r="4100" spans="9:12" x14ac:dyDescent="0.25">
      <c r="I4100" s="146"/>
      <c r="J4100" s="146"/>
      <c r="K4100" s="146"/>
      <c r="L4100" s="146"/>
    </row>
    <row r="4101" spans="9:12" x14ac:dyDescent="0.25">
      <c r="I4101" s="146"/>
      <c r="J4101" s="146"/>
      <c r="K4101" s="146"/>
      <c r="L4101" s="146"/>
    </row>
    <row r="4102" spans="9:12" x14ac:dyDescent="0.25">
      <c r="I4102" s="146"/>
      <c r="J4102" s="146"/>
      <c r="K4102" s="146"/>
      <c r="L4102" s="146"/>
    </row>
    <row r="4103" spans="9:12" x14ac:dyDescent="0.25">
      <c r="I4103" s="146"/>
      <c r="J4103" s="146"/>
      <c r="K4103" s="146"/>
      <c r="L4103" s="146"/>
    </row>
    <row r="4104" spans="9:12" x14ac:dyDescent="0.25">
      <c r="I4104" s="146"/>
      <c r="J4104" s="146"/>
      <c r="K4104" s="146"/>
      <c r="L4104" s="146"/>
    </row>
    <row r="4105" spans="9:12" x14ac:dyDescent="0.25">
      <c r="I4105" s="146"/>
      <c r="J4105" s="146"/>
      <c r="K4105" s="146"/>
      <c r="L4105" s="146"/>
    </row>
    <row r="4106" spans="9:12" x14ac:dyDescent="0.25">
      <c r="I4106" s="146"/>
      <c r="J4106" s="146"/>
      <c r="K4106" s="146"/>
      <c r="L4106" s="146"/>
    </row>
    <row r="4107" spans="9:12" x14ac:dyDescent="0.25">
      <c r="I4107" s="146"/>
      <c r="J4107" s="146"/>
      <c r="K4107" s="146"/>
      <c r="L4107" s="146"/>
    </row>
    <row r="4108" spans="9:12" x14ac:dyDescent="0.25">
      <c r="I4108" s="146"/>
      <c r="J4108" s="146"/>
      <c r="K4108" s="146"/>
      <c r="L4108" s="146"/>
    </row>
    <row r="4109" spans="9:12" x14ac:dyDescent="0.25">
      <c r="I4109" s="146"/>
      <c r="J4109" s="146"/>
      <c r="K4109" s="146"/>
      <c r="L4109" s="146"/>
    </row>
    <row r="4110" spans="9:12" x14ac:dyDescent="0.25">
      <c r="I4110" s="146"/>
      <c r="J4110" s="146"/>
      <c r="K4110" s="146"/>
      <c r="L4110" s="146"/>
    </row>
    <row r="4111" spans="9:12" x14ac:dyDescent="0.25">
      <c r="I4111" s="146"/>
      <c r="J4111" s="146"/>
      <c r="K4111" s="146"/>
      <c r="L4111" s="146"/>
    </row>
    <row r="4112" spans="9:12" x14ac:dyDescent="0.25">
      <c r="I4112" s="146"/>
      <c r="J4112" s="146"/>
      <c r="K4112" s="146"/>
      <c r="L4112" s="146"/>
    </row>
    <row r="4113" spans="9:12" x14ac:dyDescent="0.25">
      <c r="I4113" s="146"/>
      <c r="J4113" s="146"/>
      <c r="K4113" s="146"/>
      <c r="L4113" s="146"/>
    </row>
    <row r="4114" spans="9:12" x14ac:dyDescent="0.25">
      <c r="I4114" s="146"/>
      <c r="J4114" s="146"/>
      <c r="K4114" s="146"/>
      <c r="L4114" s="146"/>
    </row>
    <row r="4115" spans="9:12" x14ac:dyDescent="0.25">
      <c r="I4115" s="146"/>
      <c r="J4115" s="146"/>
      <c r="K4115" s="146"/>
      <c r="L4115" s="146"/>
    </row>
    <row r="4116" spans="9:12" x14ac:dyDescent="0.25">
      <c r="I4116" s="146"/>
      <c r="J4116" s="146"/>
      <c r="K4116" s="146"/>
      <c r="L4116" s="146"/>
    </row>
    <row r="4117" spans="9:12" x14ac:dyDescent="0.25">
      <c r="I4117" s="146"/>
      <c r="J4117" s="146"/>
      <c r="K4117" s="146"/>
      <c r="L4117" s="146"/>
    </row>
    <row r="4118" spans="9:12" x14ac:dyDescent="0.25">
      <c r="I4118" s="146"/>
      <c r="J4118" s="146"/>
      <c r="K4118" s="146"/>
      <c r="L4118" s="146"/>
    </row>
    <row r="4119" spans="9:12" x14ac:dyDescent="0.25">
      <c r="I4119" s="146"/>
      <c r="J4119" s="146"/>
      <c r="K4119" s="146"/>
      <c r="L4119" s="146"/>
    </row>
    <row r="4120" spans="9:12" x14ac:dyDescent="0.25">
      <c r="I4120" s="146"/>
      <c r="J4120" s="146"/>
      <c r="K4120" s="146"/>
      <c r="L4120" s="146"/>
    </row>
    <row r="4121" spans="9:12" x14ac:dyDescent="0.25">
      <c r="I4121" s="146"/>
      <c r="J4121" s="146"/>
      <c r="K4121" s="146"/>
      <c r="L4121" s="146"/>
    </row>
    <row r="4122" spans="9:12" x14ac:dyDescent="0.25">
      <c r="I4122" s="146"/>
      <c r="J4122" s="146"/>
      <c r="K4122" s="146"/>
      <c r="L4122" s="146"/>
    </row>
    <row r="4123" spans="9:12" x14ac:dyDescent="0.25">
      <c r="I4123" s="146"/>
      <c r="J4123" s="146"/>
      <c r="K4123" s="146"/>
      <c r="L4123" s="146"/>
    </row>
    <row r="4124" spans="9:12" x14ac:dyDescent="0.25">
      <c r="I4124" s="146"/>
      <c r="J4124" s="146"/>
      <c r="K4124" s="146"/>
      <c r="L4124" s="146"/>
    </row>
    <row r="4125" spans="9:12" x14ac:dyDescent="0.25">
      <c r="I4125" s="146"/>
      <c r="J4125" s="146"/>
      <c r="K4125" s="146"/>
      <c r="L4125" s="146"/>
    </row>
    <row r="4126" spans="9:12" x14ac:dyDescent="0.25">
      <c r="I4126" s="146"/>
      <c r="J4126" s="146"/>
      <c r="K4126" s="146"/>
      <c r="L4126" s="146"/>
    </row>
    <row r="4127" spans="9:12" x14ac:dyDescent="0.25">
      <c r="I4127" s="146"/>
      <c r="J4127" s="146"/>
      <c r="K4127" s="146"/>
      <c r="L4127" s="146"/>
    </row>
    <row r="4128" spans="9:12" x14ac:dyDescent="0.25">
      <c r="I4128" s="146"/>
      <c r="J4128" s="146"/>
      <c r="K4128" s="146"/>
      <c r="L4128" s="146"/>
    </row>
    <row r="4129" spans="9:12" x14ac:dyDescent="0.25">
      <c r="I4129" s="146"/>
      <c r="J4129" s="146"/>
      <c r="K4129" s="146"/>
      <c r="L4129" s="146"/>
    </row>
    <row r="4130" spans="9:12" x14ac:dyDescent="0.25">
      <c r="I4130" s="146"/>
      <c r="J4130" s="146"/>
      <c r="K4130" s="146"/>
      <c r="L4130" s="146"/>
    </row>
    <row r="4131" spans="9:12" x14ac:dyDescent="0.25">
      <c r="I4131" s="146"/>
      <c r="J4131" s="146"/>
      <c r="K4131" s="146"/>
      <c r="L4131" s="146"/>
    </row>
    <row r="4132" spans="9:12" x14ac:dyDescent="0.25">
      <c r="I4132" s="146"/>
      <c r="J4132" s="146"/>
      <c r="K4132" s="146"/>
      <c r="L4132" s="146"/>
    </row>
    <row r="4133" spans="9:12" x14ac:dyDescent="0.25">
      <c r="I4133" s="146"/>
      <c r="J4133" s="146"/>
      <c r="K4133" s="146"/>
      <c r="L4133" s="146"/>
    </row>
    <row r="4134" spans="9:12" x14ac:dyDescent="0.25">
      <c r="I4134" s="146"/>
      <c r="J4134" s="146"/>
      <c r="K4134" s="146"/>
      <c r="L4134" s="146"/>
    </row>
    <row r="4135" spans="9:12" x14ac:dyDescent="0.25">
      <c r="I4135" s="146"/>
      <c r="J4135" s="146"/>
      <c r="K4135" s="146"/>
      <c r="L4135" s="146"/>
    </row>
    <row r="4136" spans="9:12" x14ac:dyDescent="0.25">
      <c r="I4136" s="146"/>
      <c r="J4136" s="146"/>
      <c r="K4136" s="146"/>
      <c r="L4136" s="146"/>
    </row>
    <row r="4137" spans="9:12" x14ac:dyDescent="0.25">
      <c r="I4137" s="146"/>
      <c r="J4137" s="146"/>
      <c r="K4137" s="146"/>
      <c r="L4137" s="146"/>
    </row>
    <row r="4138" spans="9:12" x14ac:dyDescent="0.25">
      <c r="I4138" s="146"/>
      <c r="J4138" s="146"/>
      <c r="K4138" s="146"/>
      <c r="L4138" s="146"/>
    </row>
    <row r="4139" spans="9:12" x14ac:dyDescent="0.25">
      <c r="I4139" s="146"/>
      <c r="J4139" s="146"/>
      <c r="K4139" s="146"/>
      <c r="L4139" s="146"/>
    </row>
    <row r="4140" spans="9:12" x14ac:dyDescent="0.25">
      <c r="I4140" s="146"/>
      <c r="J4140" s="146"/>
      <c r="K4140" s="146"/>
      <c r="L4140" s="146"/>
    </row>
    <row r="4141" spans="9:12" x14ac:dyDescent="0.25">
      <c r="I4141" s="146"/>
      <c r="J4141" s="146"/>
      <c r="K4141" s="146"/>
      <c r="L4141" s="146"/>
    </row>
    <row r="4142" spans="9:12" x14ac:dyDescent="0.25">
      <c r="I4142" s="146"/>
      <c r="J4142" s="146"/>
      <c r="K4142" s="146"/>
      <c r="L4142" s="146"/>
    </row>
    <row r="4143" spans="9:12" x14ac:dyDescent="0.25">
      <c r="I4143" s="146"/>
      <c r="J4143" s="146"/>
      <c r="K4143" s="146"/>
      <c r="L4143" s="146"/>
    </row>
    <row r="4144" spans="9:12" x14ac:dyDescent="0.25">
      <c r="I4144" s="146"/>
      <c r="J4144" s="146"/>
      <c r="K4144" s="146"/>
      <c r="L4144" s="146"/>
    </row>
    <row r="4145" spans="9:12" x14ac:dyDescent="0.25">
      <c r="I4145" s="146"/>
      <c r="J4145" s="146"/>
      <c r="K4145" s="146"/>
      <c r="L4145" s="146"/>
    </row>
    <row r="4146" spans="9:12" x14ac:dyDescent="0.25">
      <c r="I4146" s="146"/>
      <c r="J4146" s="146"/>
      <c r="K4146" s="146"/>
      <c r="L4146" s="146"/>
    </row>
    <row r="4147" spans="9:12" x14ac:dyDescent="0.25">
      <c r="I4147" s="146"/>
      <c r="J4147" s="146"/>
      <c r="K4147" s="146"/>
      <c r="L4147" s="146"/>
    </row>
    <row r="4148" spans="9:12" x14ac:dyDescent="0.25">
      <c r="I4148" s="146"/>
      <c r="J4148" s="146"/>
      <c r="K4148" s="146"/>
      <c r="L4148" s="146"/>
    </row>
    <row r="4149" spans="9:12" x14ac:dyDescent="0.25">
      <c r="I4149" s="146"/>
      <c r="J4149" s="146"/>
      <c r="K4149" s="146"/>
      <c r="L4149" s="146"/>
    </row>
    <row r="4150" spans="9:12" x14ac:dyDescent="0.25">
      <c r="I4150" s="146"/>
      <c r="J4150" s="146"/>
      <c r="K4150" s="146"/>
      <c r="L4150" s="146"/>
    </row>
    <row r="4151" spans="9:12" x14ac:dyDescent="0.25">
      <c r="I4151" s="146"/>
      <c r="J4151" s="146"/>
      <c r="K4151" s="146"/>
      <c r="L4151" s="146"/>
    </row>
    <row r="4152" spans="9:12" x14ac:dyDescent="0.25">
      <c r="I4152" s="146"/>
      <c r="J4152" s="146"/>
      <c r="K4152" s="146"/>
      <c r="L4152" s="146"/>
    </row>
    <row r="4153" spans="9:12" x14ac:dyDescent="0.25">
      <c r="I4153" s="146"/>
      <c r="J4153" s="146"/>
      <c r="K4153" s="146"/>
      <c r="L4153" s="146"/>
    </row>
    <row r="4154" spans="9:12" x14ac:dyDescent="0.25">
      <c r="I4154" s="146"/>
      <c r="J4154" s="146"/>
      <c r="K4154" s="146"/>
      <c r="L4154" s="146"/>
    </row>
    <row r="4155" spans="9:12" x14ac:dyDescent="0.25">
      <c r="I4155" s="146"/>
      <c r="J4155" s="146"/>
      <c r="K4155" s="146"/>
      <c r="L4155" s="146"/>
    </row>
    <row r="4156" spans="9:12" x14ac:dyDescent="0.25">
      <c r="I4156" s="146"/>
      <c r="J4156" s="146"/>
      <c r="K4156" s="146"/>
      <c r="L4156" s="146"/>
    </row>
    <row r="4157" spans="9:12" x14ac:dyDescent="0.25">
      <c r="I4157" s="146"/>
      <c r="J4157" s="146"/>
      <c r="K4157" s="146"/>
      <c r="L4157" s="146"/>
    </row>
    <row r="4158" spans="9:12" x14ac:dyDescent="0.25">
      <c r="I4158" s="146"/>
      <c r="J4158" s="146"/>
      <c r="K4158" s="146"/>
      <c r="L4158" s="146"/>
    </row>
    <row r="4159" spans="9:12" x14ac:dyDescent="0.25">
      <c r="I4159" s="146"/>
      <c r="J4159" s="146"/>
      <c r="K4159" s="146"/>
      <c r="L4159" s="146"/>
    </row>
    <row r="4160" spans="9:12" x14ac:dyDescent="0.25">
      <c r="I4160" s="146"/>
      <c r="J4160" s="146"/>
      <c r="K4160" s="146"/>
      <c r="L4160" s="146"/>
    </row>
    <row r="4161" spans="9:12" x14ac:dyDescent="0.25">
      <c r="I4161" s="146"/>
      <c r="J4161" s="146"/>
      <c r="K4161" s="146"/>
      <c r="L4161" s="146"/>
    </row>
    <row r="4162" spans="9:12" x14ac:dyDescent="0.25">
      <c r="I4162" s="146"/>
      <c r="J4162" s="146"/>
      <c r="K4162" s="146"/>
      <c r="L4162" s="146"/>
    </row>
    <row r="4163" spans="9:12" x14ac:dyDescent="0.25">
      <c r="I4163" s="146"/>
      <c r="J4163" s="146"/>
      <c r="K4163" s="146"/>
      <c r="L4163" s="146"/>
    </row>
    <row r="4164" spans="9:12" x14ac:dyDescent="0.25">
      <c r="I4164" s="146"/>
      <c r="J4164" s="146"/>
      <c r="K4164" s="146"/>
      <c r="L4164" s="146"/>
    </row>
    <row r="4165" spans="9:12" x14ac:dyDescent="0.25">
      <c r="I4165" s="146"/>
      <c r="J4165" s="146"/>
      <c r="K4165" s="146"/>
      <c r="L4165" s="146"/>
    </row>
    <row r="4166" spans="9:12" x14ac:dyDescent="0.25">
      <c r="I4166" s="146"/>
      <c r="J4166" s="146"/>
      <c r="K4166" s="146"/>
      <c r="L4166" s="146"/>
    </row>
    <row r="4167" spans="9:12" x14ac:dyDescent="0.25">
      <c r="I4167" s="146"/>
      <c r="J4167" s="146"/>
      <c r="K4167" s="146"/>
      <c r="L4167" s="146"/>
    </row>
    <row r="4168" spans="9:12" x14ac:dyDescent="0.25">
      <c r="I4168" s="146"/>
      <c r="J4168" s="146"/>
      <c r="K4168" s="146"/>
      <c r="L4168" s="146"/>
    </row>
    <row r="4169" spans="9:12" x14ac:dyDescent="0.25">
      <c r="I4169" s="146"/>
      <c r="J4169" s="146"/>
      <c r="K4169" s="146"/>
      <c r="L4169" s="146"/>
    </row>
    <row r="4170" spans="9:12" x14ac:dyDescent="0.25">
      <c r="I4170" s="146"/>
      <c r="J4170" s="146"/>
      <c r="K4170" s="146"/>
      <c r="L4170" s="146"/>
    </row>
    <row r="4171" spans="9:12" x14ac:dyDescent="0.25">
      <c r="I4171" s="146"/>
      <c r="J4171" s="146"/>
      <c r="K4171" s="146"/>
      <c r="L4171" s="146"/>
    </row>
    <row r="4172" spans="9:12" x14ac:dyDescent="0.25">
      <c r="I4172" s="146"/>
      <c r="J4172" s="146"/>
      <c r="K4172" s="146"/>
      <c r="L4172" s="146"/>
    </row>
    <row r="4173" spans="9:12" x14ac:dyDescent="0.25">
      <c r="I4173" s="146"/>
      <c r="J4173" s="146"/>
      <c r="K4173" s="146"/>
      <c r="L4173" s="146"/>
    </row>
    <row r="4174" spans="9:12" x14ac:dyDescent="0.25">
      <c r="I4174" s="146"/>
      <c r="J4174" s="146"/>
      <c r="K4174" s="146"/>
      <c r="L4174" s="146"/>
    </row>
    <row r="4175" spans="9:12" x14ac:dyDescent="0.25">
      <c r="I4175" s="146"/>
      <c r="J4175" s="146"/>
      <c r="K4175" s="146"/>
      <c r="L4175" s="146"/>
    </row>
    <row r="4176" spans="9:12" x14ac:dyDescent="0.25">
      <c r="I4176" s="146"/>
      <c r="J4176" s="146"/>
      <c r="K4176" s="146"/>
      <c r="L4176" s="146"/>
    </row>
    <row r="4177" spans="9:12" x14ac:dyDescent="0.25">
      <c r="I4177" s="146"/>
      <c r="J4177" s="146"/>
      <c r="K4177" s="146"/>
      <c r="L4177" s="146"/>
    </row>
    <row r="4178" spans="9:12" x14ac:dyDescent="0.25">
      <c r="I4178" s="146"/>
      <c r="J4178" s="146"/>
      <c r="K4178" s="146"/>
      <c r="L4178" s="146"/>
    </row>
    <row r="4179" spans="9:12" x14ac:dyDescent="0.25">
      <c r="I4179" s="146"/>
      <c r="J4179" s="146"/>
      <c r="K4179" s="146"/>
      <c r="L4179" s="146"/>
    </row>
    <row r="4180" spans="9:12" x14ac:dyDescent="0.25">
      <c r="I4180" s="146"/>
      <c r="J4180" s="146"/>
      <c r="K4180" s="146"/>
      <c r="L4180" s="146"/>
    </row>
    <row r="4181" spans="9:12" x14ac:dyDescent="0.25">
      <c r="I4181" s="146"/>
      <c r="J4181" s="146"/>
      <c r="K4181" s="146"/>
      <c r="L4181" s="146"/>
    </row>
    <row r="4182" spans="9:12" x14ac:dyDescent="0.25">
      <c r="I4182" s="146"/>
      <c r="J4182" s="146"/>
      <c r="K4182" s="146"/>
      <c r="L4182" s="146"/>
    </row>
    <row r="4183" spans="9:12" x14ac:dyDescent="0.25">
      <c r="I4183" s="146"/>
      <c r="J4183" s="146"/>
      <c r="K4183" s="146"/>
      <c r="L4183" s="146"/>
    </row>
    <row r="4184" spans="9:12" x14ac:dyDescent="0.25">
      <c r="I4184" s="146"/>
      <c r="J4184" s="146"/>
      <c r="K4184" s="146"/>
      <c r="L4184" s="146"/>
    </row>
    <row r="4185" spans="9:12" x14ac:dyDescent="0.25">
      <c r="I4185" s="146"/>
      <c r="J4185" s="146"/>
      <c r="K4185" s="146"/>
      <c r="L4185" s="146"/>
    </row>
    <row r="4186" spans="9:12" x14ac:dyDescent="0.25">
      <c r="I4186" s="146"/>
      <c r="J4186" s="146"/>
      <c r="K4186" s="146"/>
      <c r="L4186" s="146"/>
    </row>
    <row r="4187" spans="9:12" x14ac:dyDescent="0.25">
      <c r="I4187" s="146"/>
      <c r="J4187" s="146"/>
      <c r="K4187" s="146"/>
      <c r="L4187" s="146"/>
    </row>
    <row r="4188" spans="9:12" x14ac:dyDescent="0.25">
      <c r="I4188" s="146"/>
      <c r="J4188" s="146"/>
      <c r="K4188" s="146"/>
      <c r="L4188" s="146"/>
    </row>
    <row r="4189" spans="9:12" x14ac:dyDescent="0.25">
      <c r="I4189" s="146"/>
      <c r="J4189" s="146"/>
      <c r="K4189" s="146"/>
      <c r="L4189" s="146"/>
    </row>
    <row r="4190" spans="9:12" x14ac:dyDescent="0.25">
      <c r="I4190" s="146"/>
      <c r="J4190" s="146"/>
      <c r="K4190" s="146"/>
      <c r="L4190" s="146"/>
    </row>
    <row r="4191" spans="9:12" x14ac:dyDescent="0.25">
      <c r="I4191" s="146"/>
      <c r="J4191" s="146"/>
      <c r="K4191" s="146"/>
      <c r="L4191" s="146"/>
    </row>
    <row r="4192" spans="9:12" x14ac:dyDescent="0.25">
      <c r="I4192" s="146"/>
      <c r="J4192" s="146"/>
      <c r="K4192" s="146"/>
      <c r="L4192" s="146"/>
    </row>
    <row r="4193" spans="9:12" x14ac:dyDescent="0.25">
      <c r="I4193" s="146"/>
      <c r="J4193" s="146"/>
      <c r="K4193" s="146"/>
      <c r="L4193" s="146"/>
    </row>
    <row r="4194" spans="9:12" x14ac:dyDescent="0.25">
      <c r="I4194" s="146"/>
      <c r="J4194" s="146"/>
      <c r="K4194" s="146"/>
      <c r="L4194" s="146"/>
    </row>
    <row r="4195" spans="9:12" x14ac:dyDescent="0.25">
      <c r="I4195" s="146"/>
      <c r="J4195" s="146"/>
      <c r="K4195" s="146"/>
      <c r="L4195" s="146"/>
    </row>
    <row r="4196" spans="9:12" x14ac:dyDescent="0.25">
      <c r="I4196" s="146"/>
      <c r="J4196" s="146"/>
      <c r="K4196" s="146"/>
      <c r="L4196" s="146"/>
    </row>
    <row r="4197" spans="9:12" x14ac:dyDescent="0.25">
      <c r="I4197" s="146"/>
      <c r="J4197" s="146"/>
      <c r="K4197" s="146"/>
      <c r="L4197" s="146"/>
    </row>
    <row r="4198" spans="9:12" x14ac:dyDescent="0.25">
      <c r="I4198" s="146"/>
      <c r="J4198" s="146"/>
      <c r="K4198" s="146"/>
      <c r="L4198" s="146"/>
    </row>
    <row r="4199" spans="9:12" x14ac:dyDescent="0.25">
      <c r="I4199" s="146"/>
      <c r="J4199" s="146"/>
      <c r="K4199" s="146"/>
      <c r="L4199" s="146"/>
    </row>
    <row r="4200" spans="9:12" x14ac:dyDescent="0.25">
      <c r="I4200" s="146"/>
      <c r="J4200" s="146"/>
      <c r="K4200" s="146"/>
      <c r="L4200" s="146"/>
    </row>
    <row r="4201" spans="9:12" x14ac:dyDescent="0.25">
      <c r="I4201" s="146"/>
      <c r="J4201" s="146"/>
      <c r="K4201" s="146"/>
      <c r="L4201" s="146"/>
    </row>
    <row r="4202" spans="9:12" x14ac:dyDescent="0.25">
      <c r="I4202" s="146"/>
      <c r="J4202" s="146"/>
      <c r="K4202" s="146"/>
      <c r="L4202" s="146"/>
    </row>
    <row r="4203" spans="9:12" x14ac:dyDescent="0.25">
      <c r="I4203" s="146"/>
      <c r="J4203" s="146"/>
      <c r="K4203" s="146"/>
      <c r="L4203" s="146"/>
    </row>
    <row r="4204" spans="9:12" x14ac:dyDescent="0.25">
      <c r="I4204" s="146"/>
      <c r="J4204" s="146"/>
      <c r="K4204" s="146"/>
      <c r="L4204" s="146"/>
    </row>
    <row r="4205" spans="9:12" x14ac:dyDescent="0.25">
      <c r="I4205" s="146"/>
      <c r="J4205" s="146"/>
      <c r="K4205" s="146"/>
      <c r="L4205" s="146"/>
    </row>
    <row r="4206" spans="9:12" x14ac:dyDescent="0.25">
      <c r="I4206" s="146"/>
      <c r="J4206" s="146"/>
      <c r="K4206" s="146"/>
      <c r="L4206" s="146"/>
    </row>
    <row r="4207" spans="9:12" x14ac:dyDescent="0.25">
      <c r="I4207" s="146"/>
      <c r="J4207" s="146"/>
      <c r="K4207" s="146"/>
      <c r="L4207" s="146"/>
    </row>
    <row r="4208" spans="9:12" x14ac:dyDescent="0.25">
      <c r="I4208" s="146"/>
      <c r="J4208" s="146"/>
      <c r="K4208" s="146"/>
      <c r="L4208" s="146"/>
    </row>
    <row r="4209" spans="9:12" x14ac:dyDescent="0.25">
      <c r="I4209" s="146"/>
      <c r="J4209" s="146"/>
      <c r="K4209" s="146"/>
      <c r="L4209" s="146"/>
    </row>
    <row r="4210" spans="9:12" x14ac:dyDescent="0.25">
      <c r="I4210" s="146"/>
      <c r="J4210" s="146"/>
      <c r="K4210" s="146"/>
      <c r="L4210" s="146"/>
    </row>
    <row r="4211" spans="9:12" x14ac:dyDescent="0.25">
      <c r="I4211" s="146"/>
      <c r="J4211" s="146"/>
      <c r="K4211" s="146"/>
      <c r="L4211" s="146"/>
    </row>
    <row r="4212" spans="9:12" x14ac:dyDescent="0.25">
      <c r="I4212" s="146"/>
      <c r="J4212" s="146"/>
      <c r="K4212" s="146"/>
      <c r="L4212" s="146"/>
    </row>
    <row r="4213" spans="9:12" x14ac:dyDescent="0.25">
      <c r="I4213" s="146"/>
      <c r="J4213" s="146"/>
      <c r="K4213" s="146"/>
      <c r="L4213" s="146"/>
    </row>
    <row r="4214" spans="9:12" x14ac:dyDescent="0.25">
      <c r="I4214" s="146"/>
      <c r="J4214" s="146"/>
      <c r="K4214" s="146"/>
      <c r="L4214" s="146"/>
    </row>
    <row r="4215" spans="9:12" x14ac:dyDescent="0.25">
      <c r="I4215" s="146"/>
      <c r="J4215" s="146"/>
      <c r="K4215" s="146"/>
      <c r="L4215" s="146"/>
    </row>
    <row r="4216" spans="9:12" x14ac:dyDescent="0.25">
      <c r="I4216" s="146"/>
      <c r="J4216" s="146"/>
      <c r="K4216" s="146"/>
      <c r="L4216" s="146"/>
    </row>
    <row r="4217" spans="9:12" x14ac:dyDescent="0.25">
      <c r="I4217" s="146"/>
      <c r="J4217" s="146"/>
      <c r="K4217" s="146"/>
      <c r="L4217" s="146"/>
    </row>
    <row r="4218" spans="9:12" x14ac:dyDescent="0.25">
      <c r="I4218" s="146"/>
      <c r="J4218" s="146"/>
      <c r="K4218" s="146"/>
      <c r="L4218" s="146"/>
    </row>
    <row r="4219" spans="9:12" x14ac:dyDescent="0.25">
      <c r="I4219" s="146"/>
      <c r="J4219" s="146"/>
      <c r="K4219" s="146"/>
      <c r="L4219" s="146"/>
    </row>
    <row r="4220" spans="9:12" x14ac:dyDescent="0.25">
      <c r="I4220" s="146"/>
      <c r="J4220" s="146"/>
      <c r="K4220" s="146"/>
      <c r="L4220" s="146"/>
    </row>
    <row r="4221" spans="9:12" x14ac:dyDescent="0.25">
      <c r="I4221" s="146"/>
      <c r="J4221" s="146"/>
      <c r="K4221" s="146"/>
      <c r="L4221" s="146"/>
    </row>
    <row r="4222" spans="9:12" x14ac:dyDescent="0.25">
      <c r="I4222" s="146"/>
      <c r="J4222" s="146"/>
      <c r="K4222" s="146"/>
      <c r="L4222" s="146"/>
    </row>
    <row r="4223" spans="9:12" x14ac:dyDescent="0.25">
      <c r="I4223" s="146"/>
      <c r="J4223" s="146"/>
      <c r="K4223" s="146"/>
      <c r="L4223" s="146"/>
    </row>
    <row r="4224" spans="9:12" x14ac:dyDescent="0.25">
      <c r="I4224" s="146"/>
      <c r="J4224" s="146"/>
      <c r="K4224" s="146"/>
      <c r="L4224" s="146"/>
    </row>
    <row r="4225" spans="9:12" x14ac:dyDescent="0.25">
      <c r="I4225" s="146"/>
      <c r="J4225" s="146"/>
      <c r="K4225" s="146"/>
      <c r="L4225" s="146"/>
    </row>
    <row r="4226" spans="9:12" x14ac:dyDescent="0.25">
      <c r="I4226" s="146"/>
      <c r="J4226" s="146"/>
      <c r="K4226" s="146"/>
      <c r="L4226" s="146"/>
    </row>
    <row r="4227" spans="9:12" x14ac:dyDescent="0.25">
      <c r="I4227" s="146"/>
      <c r="J4227" s="146"/>
      <c r="K4227" s="146"/>
      <c r="L4227" s="146"/>
    </row>
    <row r="4228" spans="9:12" x14ac:dyDescent="0.25">
      <c r="I4228" s="146"/>
      <c r="J4228" s="146"/>
      <c r="K4228" s="146"/>
      <c r="L4228" s="146"/>
    </row>
    <row r="4229" spans="9:12" x14ac:dyDescent="0.25">
      <c r="I4229" s="146"/>
      <c r="J4229" s="146"/>
      <c r="K4229" s="146"/>
      <c r="L4229" s="146"/>
    </row>
    <row r="4230" spans="9:12" x14ac:dyDescent="0.25">
      <c r="I4230" s="146"/>
      <c r="J4230" s="146"/>
      <c r="K4230" s="146"/>
      <c r="L4230" s="146"/>
    </row>
    <row r="4231" spans="9:12" x14ac:dyDescent="0.25">
      <c r="I4231" s="146"/>
      <c r="J4231" s="146"/>
      <c r="K4231" s="146"/>
      <c r="L4231" s="146"/>
    </row>
    <row r="4232" spans="9:12" x14ac:dyDescent="0.25">
      <c r="I4232" s="146"/>
      <c r="J4232" s="146"/>
      <c r="K4232" s="146"/>
      <c r="L4232" s="146"/>
    </row>
    <row r="4233" spans="9:12" x14ac:dyDescent="0.25">
      <c r="I4233" s="146"/>
      <c r="J4233" s="146"/>
      <c r="K4233" s="146"/>
      <c r="L4233" s="146"/>
    </row>
    <row r="4234" spans="9:12" x14ac:dyDescent="0.25">
      <c r="I4234" s="146"/>
      <c r="J4234" s="146"/>
      <c r="K4234" s="146"/>
      <c r="L4234" s="146"/>
    </row>
    <row r="4235" spans="9:12" x14ac:dyDescent="0.25">
      <c r="I4235" s="146"/>
      <c r="J4235" s="146"/>
      <c r="K4235" s="146"/>
      <c r="L4235" s="146"/>
    </row>
    <row r="4236" spans="9:12" x14ac:dyDescent="0.25">
      <c r="I4236" s="146"/>
      <c r="J4236" s="146"/>
      <c r="K4236" s="146"/>
      <c r="L4236" s="146"/>
    </row>
    <row r="4237" spans="9:12" x14ac:dyDescent="0.25">
      <c r="I4237" s="146"/>
      <c r="J4237" s="146"/>
      <c r="K4237" s="146"/>
      <c r="L4237" s="146"/>
    </row>
    <row r="4238" spans="9:12" x14ac:dyDescent="0.25">
      <c r="I4238" s="146"/>
      <c r="J4238" s="146"/>
      <c r="K4238" s="146"/>
      <c r="L4238" s="146"/>
    </row>
    <row r="4239" spans="9:12" x14ac:dyDescent="0.25">
      <c r="I4239" s="146"/>
      <c r="J4239" s="146"/>
      <c r="K4239" s="146"/>
      <c r="L4239" s="146"/>
    </row>
    <row r="4240" spans="9:12" x14ac:dyDescent="0.25">
      <c r="I4240" s="146"/>
      <c r="J4240" s="146"/>
      <c r="K4240" s="146"/>
      <c r="L4240" s="146"/>
    </row>
    <row r="4241" spans="9:12" x14ac:dyDescent="0.25">
      <c r="I4241" s="146"/>
      <c r="J4241" s="146"/>
      <c r="K4241" s="146"/>
      <c r="L4241" s="146"/>
    </row>
    <row r="4242" spans="9:12" x14ac:dyDescent="0.25">
      <c r="I4242" s="146"/>
      <c r="J4242" s="146"/>
      <c r="K4242" s="146"/>
      <c r="L4242" s="146"/>
    </row>
    <row r="4243" spans="9:12" x14ac:dyDescent="0.25">
      <c r="I4243" s="146"/>
      <c r="J4243" s="146"/>
      <c r="K4243" s="146"/>
      <c r="L4243" s="146"/>
    </row>
    <row r="4244" spans="9:12" x14ac:dyDescent="0.25">
      <c r="I4244" s="146"/>
      <c r="J4244" s="146"/>
      <c r="K4244" s="146"/>
      <c r="L4244" s="146"/>
    </row>
    <row r="4245" spans="9:12" x14ac:dyDescent="0.25">
      <c r="I4245" s="146"/>
      <c r="J4245" s="146"/>
      <c r="K4245" s="146"/>
      <c r="L4245" s="146"/>
    </row>
    <row r="4246" spans="9:12" x14ac:dyDescent="0.25">
      <c r="I4246" s="146"/>
      <c r="J4246" s="146"/>
      <c r="K4246" s="146"/>
      <c r="L4246" s="146"/>
    </row>
    <row r="4247" spans="9:12" x14ac:dyDescent="0.25">
      <c r="I4247" s="146"/>
      <c r="J4247" s="146"/>
      <c r="K4247" s="146"/>
      <c r="L4247" s="146"/>
    </row>
    <row r="4248" spans="9:12" x14ac:dyDescent="0.25">
      <c r="I4248" s="146"/>
      <c r="J4248" s="146"/>
      <c r="K4248" s="146"/>
      <c r="L4248" s="146"/>
    </row>
    <row r="4249" spans="9:12" x14ac:dyDescent="0.25">
      <c r="I4249" s="146"/>
      <c r="J4249" s="146"/>
      <c r="K4249" s="146"/>
      <c r="L4249" s="146"/>
    </row>
    <row r="4250" spans="9:12" x14ac:dyDescent="0.25">
      <c r="I4250" s="146"/>
      <c r="J4250" s="146"/>
      <c r="K4250" s="146"/>
      <c r="L4250" s="146"/>
    </row>
    <row r="4251" spans="9:12" x14ac:dyDescent="0.25">
      <c r="I4251" s="146"/>
      <c r="J4251" s="146"/>
      <c r="K4251" s="146"/>
      <c r="L4251" s="146"/>
    </row>
    <row r="4252" spans="9:12" x14ac:dyDescent="0.25">
      <c r="I4252" s="146"/>
      <c r="J4252" s="146"/>
      <c r="K4252" s="146"/>
      <c r="L4252" s="146"/>
    </row>
    <row r="4253" spans="9:12" x14ac:dyDescent="0.25">
      <c r="I4253" s="146"/>
      <c r="J4253" s="146"/>
      <c r="K4253" s="146"/>
      <c r="L4253" s="146"/>
    </row>
    <row r="4254" spans="9:12" x14ac:dyDescent="0.25">
      <c r="I4254" s="146"/>
      <c r="J4254" s="146"/>
      <c r="K4254" s="146"/>
      <c r="L4254" s="146"/>
    </row>
    <row r="4255" spans="9:12" x14ac:dyDescent="0.25">
      <c r="I4255" s="146"/>
      <c r="J4255" s="146"/>
      <c r="K4255" s="146"/>
      <c r="L4255" s="146"/>
    </row>
    <row r="4256" spans="9:12" x14ac:dyDescent="0.25">
      <c r="I4256" s="146"/>
      <c r="J4256" s="146"/>
      <c r="K4256" s="146"/>
      <c r="L4256" s="146"/>
    </row>
    <row r="4257" spans="9:12" x14ac:dyDescent="0.25">
      <c r="I4257" s="146"/>
      <c r="J4257" s="146"/>
      <c r="K4257" s="146"/>
      <c r="L4257" s="146"/>
    </row>
    <row r="4258" spans="9:12" x14ac:dyDescent="0.25">
      <c r="I4258" s="146"/>
      <c r="J4258" s="146"/>
      <c r="K4258" s="146"/>
      <c r="L4258" s="146"/>
    </row>
    <row r="4259" spans="9:12" x14ac:dyDescent="0.25">
      <c r="I4259" s="146"/>
      <c r="J4259" s="146"/>
      <c r="K4259" s="146"/>
      <c r="L4259" s="146"/>
    </row>
    <row r="4260" spans="9:12" x14ac:dyDescent="0.25">
      <c r="I4260" s="146"/>
      <c r="J4260" s="146"/>
      <c r="K4260" s="146"/>
      <c r="L4260" s="146"/>
    </row>
    <row r="4261" spans="9:12" x14ac:dyDescent="0.25">
      <c r="I4261" s="146"/>
      <c r="J4261" s="146"/>
      <c r="K4261" s="146"/>
      <c r="L4261" s="146"/>
    </row>
    <row r="4262" spans="9:12" x14ac:dyDescent="0.25">
      <c r="I4262" s="146"/>
      <c r="J4262" s="146"/>
      <c r="K4262" s="146"/>
      <c r="L4262" s="146"/>
    </row>
    <row r="4263" spans="9:12" x14ac:dyDescent="0.25">
      <c r="I4263" s="146"/>
      <c r="J4263" s="146"/>
      <c r="K4263" s="146"/>
      <c r="L4263" s="146"/>
    </row>
    <row r="4264" spans="9:12" x14ac:dyDescent="0.25">
      <c r="I4264" s="146"/>
      <c r="J4264" s="146"/>
      <c r="K4264" s="146"/>
      <c r="L4264" s="146"/>
    </row>
    <row r="4265" spans="9:12" x14ac:dyDescent="0.25">
      <c r="I4265" s="146"/>
      <c r="J4265" s="146"/>
      <c r="K4265" s="146"/>
      <c r="L4265" s="146"/>
    </row>
    <row r="4266" spans="9:12" x14ac:dyDescent="0.25">
      <c r="I4266" s="146"/>
      <c r="J4266" s="146"/>
      <c r="K4266" s="146"/>
      <c r="L4266" s="146"/>
    </row>
    <row r="4267" spans="9:12" x14ac:dyDescent="0.25">
      <c r="I4267" s="146"/>
      <c r="J4267" s="146"/>
      <c r="K4267" s="146"/>
      <c r="L4267" s="146"/>
    </row>
    <row r="4268" spans="9:12" x14ac:dyDescent="0.25">
      <c r="I4268" s="146"/>
      <c r="J4268" s="146"/>
      <c r="K4268" s="146"/>
      <c r="L4268" s="146"/>
    </row>
    <row r="4269" spans="9:12" x14ac:dyDescent="0.25">
      <c r="I4269" s="146"/>
      <c r="J4269" s="146"/>
      <c r="K4269" s="146"/>
      <c r="L4269" s="146"/>
    </row>
    <row r="4270" spans="9:12" x14ac:dyDescent="0.25">
      <c r="I4270" s="146"/>
      <c r="J4270" s="146"/>
      <c r="K4270" s="146"/>
      <c r="L4270" s="146"/>
    </row>
    <row r="4271" spans="9:12" x14ac:dyDescent="0.25">
      <c r="I4271" s="146"/>
      <c r="J4271" s="146"/>
      <c r="K4271" s="146"/>
      <c r="L4271" s="146"/>
    </row>
    <row r="4272" spans="9:12" x14ac:dyDescent="0.25">
      <c r="I4272" s="146"/>
      <c r="J4272" s="146"/>
      <c r="K4272" s="146"/>
      <c r="L4272" s="146"/>
    </row>
    <row r="4273" spans="9:12" x14ac:dyDescent="0.25">
      <c r="I4273" s="146"/>
      <c r="J4273" s="146"/>
      <c r="K4273" s="146"/>
      <c r="L4273" s="146"/>
    </row>
    <row r="4274" spans="9:12" x14ac:dyDescent="0.25">
      <c r="I4274" s="146"/>
      <c r="J4274" s="146"/>
      <c r="K4274" s="146"/>
      <c r="L4274" s="146"/>
    </row>
    <row r="4275" spans="9:12" x14ac:dyDescent="0.25">
      <c r="I4275" s="146"/>
      <c r="J4275" s="146"/>
      <c r="K4275" s="146"/>
      <c r="L4275" s="146"/>
    </row>
    <row r="4276" spans="9:12" x14ac:dyDescent="0.25">
      <c r="I4276" s="146"/>
      <c r="J4276" s="146"/>
      <c r="K4276" s="146"/>
      <c r="L4276" s="146"/>
    </row>
    <row r="4277" spans="9:12" x14ac:dyDescent="0.25">
      <c r="I4277" s="146"/>
      <c r="J4277" s="146"/>
      <c r="K4277" s="146"/>
      <c r="L4277" s="146"/>
    </row>
    <row r="4278" spans="9:12" x14ac:dyDescent="0.25">
      <c r="I4278" s="146"/>
      <c r="J4278" s="146"/>
      <c r="K4278" s="146"/>
      <c r="L4278" s="146"/>
    </row>
    <row r="4279" spans="9:12" x14ac:dyDescent="0.25">
      <c r="I4279" s="146"/>
      <c r="J4279" s="146"/>
      <c r="K4279" s="146"/>
      <c r="L4279" s="146"/>
    </row>
    <row r="4280" spans="9:12" x14ac:dyDescent="0.25">
      <c r="I4280" s="146"/>
      <c r="J4280" s="146"/>
      <c r="K4280" s="146"/>
      <c r="L4280" s="146"/>
    </row>
    <row r="4281" spans="9:12" x14ac:dyDescent="0.25">
      <c r="I4281" s="146"/>
      <c r="J4281" s="146"/>
      <c r="K4281" s="146"/>
      <c r="L4281" s="146"/>
    </row>
    <row r="4282" spans="9:12" x14ac:dyDescent="0.25">
      <c r="I4282" s="146"/>
      <c r="J4282" s="146"/>
      <c r="K4282" s="146"/>
      <c r="L4282" s="146"/>
    </row>
    <row r="4283" spans="9:12" x14ac:dyDescent="0.25">
      <c r="I4283" s="146"/>
      <c r="J4283" s="146"/>
      <c r="K4283" s="146"/>
      <c r="L4283" s="146"/>
    </row>
    <row r="4284" spans="9:12" x14ac:dyDescent="0.25">
      <c r="I4284" s="146"/>
      <c r="J4284" s="146"/>
      <c r="K4284" s="146"/>
      <c r="L4284" s="146"/>
    </row>
    <row r="4285" spans="9:12" x14ac:dyDescent="0.25">
      <c r="I4285" s="146"/>
      <c r="J4285" s="146"/>
      <c r="K4285" s="146"/>
      <c r="L4285" s="146"/>
    </row>
    <row r="4286" spans="9:12" x14ac:dyDescent="0.25">
      <c r="I4286" s="146"/>
      <c r="J4286" s="146"/>
      <c r="K4286" s="146"/>
      <c r="L4286" s="146"/>
    </row>
    <row r="4287" spans="9:12" x14ac:dyDescent="0.25">
      <c r="I4287" s="146"/>
      <c r="J4287" s="146"/>
      <c r="K4287" s="146"/>
      <c r="L4287" s="146"/>
    </row>
    <row r="4288" spans="9:12" x14ac:dyDescent="0.25">
      <c r="I4288" s="146"/>
      <c r="J4288" s="146"/>
      <c r="K4288" s="146"/>
      <c r="L4288" s="146"/>
    </row>
    <row r="4289" spans="9:12" x14ac:dyDescent="0.25">
      <c r="I4289" s="146"/>
      <c r="J4289" s="146"/>
      <c r="K4289" s="146"/>
      <c r="L4289" s="146"/>
    </row>
    <row r="4290" spans="9:12" x14ac:dyDescent="0.25">
      <c r="I4290" s="146"/>
      <c r="J4290" s="146"/>
      <c r="K4290" s="146"/>
      <c r="L4290" s="146"/>
    </row>
    <row r="4291" spans="9:12" x14ac:dyDescent="0.25">
      <c r="I4291" s="146"/>
      <c r="J4291" s="146"/>
      <c r="K4291" s="146"/>
      <c r="L4291" s="146"/>
    </row>
    <row r="4292" spans="9:12" x14ac:dyDescent="0.25">
      <c r="I4292" s="146"/>
      <c r="J4292" s="146"/>
      <c r="K4292" s="146"/>
      <c r="L4292" s="146"/>
    </row>
    <row r="4293" spans="9:12" x14ac:dyDescent="0.25">
      <c r="I4293" s="146"/>
      <c r="J4293" s="146"/>
      <c r="K4293" s="146"/>
      <c r="L4293" s="146"/>
    </row>
    <row r="4294" spans="9:12" x14ac:dyDescent="0.25">
      <c r="I4294" s="146"/>
      <c r="J4294" s="146"/>
      <c r="K4294" s="146"/>
      <c r="L4294" s="146"/>
    </row>
    <row r="4295" spans="9:12" x14ac:dyDescent="0.25">
      <c r="I4295" s="146"/>
      <c r="J4295" s="146"/>
      <c r="K4295" s="146"/>
      <c r="L4295" s="146"/>
    </row>
    <row r="4296" spans="9:12" x14ac:dyDescent="0.25">
      <c r="I4296" s="146"/>
      <c r="J4296" s="146"/>
      <c r="K4296" s="146"/>
      <c r="L4296" s="146"/>
    </row>
    <row r="4297" spans="9:12" x14ac:dyDescent="0.25">
      <c r="I4297" s="146"/>
      <c r="J4297" s="146"/>
      <c r="K4297" s="146"/>
      <c r="L4297" s="146"/>
    </row>
    <row r="4298" spans="9:12" x14ac:dyDescent="0.25">
      <c r="I4298" s="146"/>
      <c r="J4298" s="146"/>
      <c r="K4298" s="146"/>
      <c r="L4298" s="146"/>
    </row>
    <row r="4299" spans="9:12" x14ac:dyDescent="0.25">
      <c r="I4299" s="146"/>
      <c r="J4299" s="146"/>
      <c r="K4299" s="146"/>
      <c r="L4299" s="146"/>
    </row>
    <row r="4300" spans="9:12" x14ac:dyDescent="0.25">
      <c r="I4300" s="146"/>
      <c r="J4300" s="146"/>
      <c r="K4300" s="146"/>
      <c r="L4300" s="146"/>
    </row>
    <row r="4301" spans="9:12" x14ac:dyDescent="0.25">
      <c r="I4301" s="146"/>
      <c r="J4301" s="146"/>
      <c r="K4301" s="146"/>
      <c r="L4301" s="146"/>
    </row>
    <row r="4302" spans="9:12" x14ac:dyDescent="0.25">
      <c r="I4302" s="146"/>
      <c r="J4302" s="146"/>
      <c r="K4302" s="146"/>
      <c r="L4302" s="146"/>
    </row>
    <row r="4303" spans="9:12" x14ac:dyDescent="0.25">
      <c r="I4303" s="146"/>
      <c r="J4303" s="146"/>
      <c r="K4303" s="146"/>
      <c r="L4303" s="146"/>
    </row>
    <row r="4304" spans="9:12" x14ac:dyDescent="0.25">
      <c r="I4304" s="146"/>
      <c r="J4304" s="146"/>
      <c r="K4304" s="146"/>
      <c r="L4304" s="146"/>
    </row>
    <row r="4305" spans="9:12" x14ac:dyDescent="0.25">
      <c r="I4305" s="146"/>
      <c r="J4305" s="146"/>
      <c r="K4305" s="146"/>
      <c r="L4305" s="146"/>
    </row>
    <row r="4306" spans="9:12" x14ac:dyDescent="0.25">
      <c r="I4306" s="146"/>
      <c r="J4306" s="146"/>
      <c r="K4306" s="146"/>
      <c r="L4306" s="146"/>
    </row>
    <row r="4307" spans="9:12" x14ac:dyDescent="0.25">
      <c r="I4307" s="146"/>
      <c r="J4307" s="146"/>
      <c r="K4307" s="146"/>
      <c r="L4307" s="146"/>
    </row>
    <row r="4308" spans="9:12" x14ac:dyDescent="0.25">
      <c r="I4308" s="146"/>
      <c r="J4308" s="146"/>
      <c r="K4308" s="146"/>
      <c r="L4308" s="146"/>
    </row>
    <row r="4309" spans="9:12" x14ac:dyDescent="0.25">
      <c r="I4309" s="146"/>
      <c r="J4309" s="146"/>
      <c r="K4309" s="146"/>
      <c r="L4309" s="146"/>
    </row>
    <row r="4310" spans="9:12" x14ac:dyDescent="0.25">
      <c r="I4310" s="146"/>
      <c r="J4310" s="146"/>
      <c r="K4310" s="146"/>
      <c r="L4310" s="146"/>
    </row>
    <row r="4311" spans="9:12" x14ac:dyDescent="0.25">
      <c r="I4311" s="146"/>
      <c r="J4311" s="146"/>
      <c r="K4311" s="146"/>
      <c r="L4311" s="146"/>
    </row>
    <row r="4312" spans="9:12" x14ac:dyDescent="0.25">
      <c r="I4312" s="146"/>
      <c r="J4312" s="146"/>
      <c r="K4312" s="146"/>
      <c r="L4312" s="146"/>
    </row>
    <row r="4313" spans="9:12" x14ac:dyDescent="0.25">
      <c r="I4313" s="146"/>
      <c r="J4313" s="146"/>
      <c r="K4313" s="146"/>
      <c r="L4313" s="146"/>
    </row>
    <row r="4314" spans="9:12" x14ac:dyDescent="0.25">
      <c r="I4314" s="146"/>
      <c r="J4314" s="146"/>
      <c r="K4314" s="146"/>
      <c r="L4314" s="146"/>
    </row>
    <row r="4315" spans="9:12" x14ac:dyDescent="0.25">
      <c r="I4315" s="146"/>
      <c r="J4315" s="146"/>
      <c r="K4315" s="146"/>
      <c r="L4315" s="146"/>
    </row>
    <row r="4316" spans="9:12" x14ac:dyDescent="0.25">
      <c r="I4316" s="146"/>
      <c r="J4316" s="146"/>
      <c r="K4316" s="146"/>
      <c r="L4316" s="146"/>
    </row>
    <row r="4317" spans="9:12" x14ac:dyDescent="0.25">
      <c r="I4317" s="146"/>
      <c r="J4317" s="146"/>
      <c r="K4317" s="146"/>
      <c r="L4317" s="146"/>
    </row>
    <row r="4318" spans="9:12" x14ac:dyDescent="0.25">
      <c r="I4318" s="146"/>
      <c r="J4318" s="146"/>
      <c r="K4318" s="146"/>
      <c r="L4318" s="146"/>
    </row>
    <row r="4319" spans="9:12" x14ac:dyDescent="0.25">
      <c r="I4319" s="146"/>
      <c r="J4319" s="146"/>
      <c r="K4319" s="146"/>
      <c r="L4319" s="146"/>
    </row>
    <row r="4320" spans="9:12" x14ac:dyDescent="0.25">
      <c r="I4320" s="146"/>
      <c r="J4320" s="146"/>
      <c r="K4320" s="146"/>
      <c r="L4320" s="146"/>
    </row>
    <row r="4321" spans="9:12" x14ac:dyDescent="0.25">
      <c r="I4321" s="146"/>
      <c r="J4321" s="146"/>
      <c r="K4321" s="146"/>
      <c r="L4321" s="146"/>
    </row>
    <row r="4322" spans="9:12" x14ac:dyDescent="0.25">
      <c r="I4322" s="146"/>
      <c r="J4322" s="146"/>
      <c r="K4322" s="146"/>
      <c r="L4322" s="146"/>
    </row>
    <row r="4323" spans="9:12" x14ac:dyDescent="0.25">
      <c r="I4323" s="146"/>
      <c r="J4323" s="146"/>
      <c r="K4323" s="146"/>
      <c r="L4323" s="146"/>
    </row>
    <row r="4324" spans="9:12" x14ac:dyDescent="0.25">
      <c r="I4324" s="146"/>
      <c r="J4324" s="146"/>
      <c r="K4324" s="146"/>
      <c r="L4324" s="146"/>
    </row>
    <row r="4325" spans="9:12" x14ac:dyDescent="0.25">
      <c r="I4325" s="146"/>
      <c r="J4325" s="146"/>
      <c r="K4325" s="146"/>
      <c r="L4325" s="146"/>
    </row>
    <row r="4326" spans="9:12" x14ac:dyDescent="0.25">
      <c r="I4326" s="146"/>
      <c r="J4326" s="146"/>
      <c r="K4326" s="146"/>
      <c r="L4326" s="146"/>
    </row>
    <row r="4327" spans="9:12" x14ac:dyDescent="0.25">
      <c r="I4327" s="146"/>
      <c r="J4327" s="146"/>
      <c r="K4327" s="146"/>
      <c r="L4327" s="146"/>
    </row>
    <row r="4328" spans="9:12" x14ac:dyDescent="0.25">
      <c r="I4328" s="146"/>
      <c r="J4328" s="146"/>
      <c r="K4328" s="146"/>
      <c r="L4328" s="146"/>
    </row>
    <row r="4329" spans="9:12" x14ac:dyDescent="0.25">
      <c r="I4329" s="146"/>
      <c r="J4329" s="146"/>
      <c r="K4329" s="146"/>
      <c r="L4329" s="146"/>
    </row>
    <row r="4330" spans="9:12" x14ac:dyDescent="0.25">
      <c r="I4330" s="146"/>
      <c r="J4330" s="146"/>
      <c r="K4330" s="146"/>
      <c r="L4330" s="146"/>
    </row>
    <row r="4331" spans="9:12" x14ac:dyDescent="0.25">
      <c r="I4331" s="146"/>
      <c r="J4331" s="146"/>
      <c r="K4331" s="146"/>
      <c r="L4331" s="146"/>
    </row>
    <row r="4332" spans="9:12" x14ac:dyDescent="0.25">
      <c r="I4332" s="146"/>
      <c r="J4332" s="146"/>
      <c r="K4332" s="146"/>
      <c r="L4332" s="146"/>
    </row>
    <row r="4333" spans="9:12" x14ac:dyDescent="0.25">
      <c r="I4333" s="146"/>
      <c r="J4333" s="146"/>
      <c r="K4333" s="146"/>
      <c r="L4333" s="146"/>
    </row>
    <row r="4334" spans="9:12" x14ac:dyDescent="0.25">
      <c r="I4334" s="146"/>
      <c r="J4334" s="146"/>
      <c r="K4334" s="146"/>
      <c r="L4334" s="146"/>
    </row>
    <row r="4335" spans="9:12" x14ac:dyDescent="0.25">
      <c r="I4335" s="146"/>
      <c r="J4335" s="146"/>
      <c r="K4335" s="146"/>
      <c r="L4335" s="146"/>
    </row>
    <row r="4336" spans="9:12" x14ac:dyDescent="0.25">
      <c r="I4336" s="146"/>
      <c r="J4336" s="146"/>
      <c r="K4336" s="146"/>
      <c r="L4336" s="146"/>
    </row>
    <row r="4337" spans="9:12" x14ac:dyDescent="0.25">
      <c r="I4337" s="146"/>
      <c r="J4337" s="146"/>
      <c r="K4337" s="146"/>
      <c r="L4337" s="146"/>
    </row>
    <row r="4338" spans="9:12" x14ac:dyDescent="0.25">
      <c r="I4338" s="146"/>
      <c r="J4338" s="146"/>
      <c r="K4338" s="146"/>
      <c r="L4338" s="146"/>
    </row>
    <row r="4339" spans="9:12" x14ac:dyDescent="0.25">
      <c r="I4339" s="146"/>
      <c r="J4339" s="146"/>
      <c r="K4339" s="146"/>
      <c r="L4339" s="146"/>
    </row>
    <row r="4340" spans="9:12" x14ac:dyDescent="0.25">
      <c r="I4340" s="146"/>
      <c r="J4340" s="146"/>
      <c r="K4340" s="146"/>
      <c r="L4340" s="146"/>
    </row>
    <row r="4341" spans="9:12" x14ac:dyDescent="0.25">
      <c r="I4341" s="146"/>
      <c r="J4341" s="146"/>
      <c r="K4341" s="146"/>
      <c r="L4341" s="146"/>
    </row>
    <row r="4342" spans="9:12" x14ac:dyDescent="0.25">
      <c r="I4342" s="146"/>
      <c r="J4342" s="146"/>
      <c r="K4342" s="146"/>
      <c r="L4342" s="146"/>
    </row>
    <row r="4343" spans="9:12" x14ac:dyDescent="0.25">
      <c r="I4343" s="146"/>
      <c r="J4343" s="146"/>
      <c r="K4343" s="146"/>
      <c r="L4343" s="146"/>
    </row>
    <row r="4344" spans="9:12" x14ac:dyDescent="0.25">
      <c r="I4344" s="146"/>
      <c r="J4344" s="146"/>
      <c r="K4344" s="146"/>
      <c r="L4344" s="146"/>
    </row>
    <row r="4345" spans="9:12" x14ac:dyDescent="0.25">
      <c r="I4345" s="146"/>
      <c r="J4345" s="146"/>
      <c r="K4345" s="146"/>
      <c r="L4345" s="146"/>
    </row>
    <row r="4346" spans="9:12" x14ac:dyDescent="0.25">
      <c r="I4346" s="146"/>
      <c r="J4346" s="146"/>
      <c r="K4346" s="146"/>
      <c r="L4346" s="146"/>
    </row>
    <row r="4347" spans="9:12" x14ac:dyDescent="0.25">
      <c r="I4347" s="146"/>
      <c r="J4347" s="146"/>
      <c r="K4347" s="146"/>
      <c r="L4347" s="146"/>
    </row>
    <row r="4348" spans="9:12" x14ac:dyDescent="0.25">
      <c r="I4348" s="146"/>
      <c r="J4348" s="146"/>
      <c r="K4348" s="146"/>
      <c r="L4348" s="146"/>
    </row>
    <row r="4349" spans="9:12" x14ac:dyDescent="0.25">
      <c r="I4349" s="146"/>
      <c r="J4349" s="146"/>
      <c r="K4349" s="146"/>
      <c r="L4349" s="146"/>
    </row>
    <row r="4350" spans="9:12" x14ac:dyDescent="0.25">
      <c r="I4350" s="146"/>
      <c r="J4350" s="146"/>
      <c r="K4350" s="146"/>
      <c r="L4350" s="146"/>
    </row>
    <row r="4351" spans="9:12" x14ac:dyDescent="0.25">
      <c r="I4351" s="146"/>
      <c r="J4351" s="146"/>
      <c r="K4351" s="146"/>
      <c r="L4351" s="146"/>
    </row>
    <row r="4352" spans="9:12" x14ac:dyDescent="0.25">
      <c r="I4352" s="146"/>
      <c r="J4352" s="146"/>
      <c r="K4352" s="146"/>
      <c r="L4352" s="146"/>
    </row>
    <row r="4353" spans="9:12" x14ac:dyDescent="0.25">
      <c r="I4353" s="146"/>
      <c r="J4353" s="146"/>
      <c r="K4353" s="146"/>
      <c r="L4353" s="146"/>
    </row>
    <row r="4354" spans="9:12" x14ac:dyDescent="0.25">
      <c r="I4354" s="146"/>
      <c r="J4354" s="146"/>
      <c r="K4354" s="146"/>
      <c r="L4354" s="146"/>
    </row>
    <row r="4355" spans="9:12" x14ac:dyDescent="0.25">
      <c r="I4355" s="146"/>
      <c r="J4355" s="146"/>
      <c r="K4355" s="146"/>
      <c r="L4355" s="146"/>
    </row>
    <row r="4356" spans="9:12" x14ac:dyDescent="0.25">
      <c r="I4356" s="146"/>
      <c r="J4356" s="146"/>
      <c r="K4356" s="146"/>
      <c r="L4356" s="146"/>
    </row>
    <row r="4357" spans="9:12" x14ac:dyDescent="0.25">
      <c r="I4357" s="146"/>
      <c r="J4357" s="146"/>
      <c r="K4357" s="146"/>
      <c r="L4357" s="146"/>
    </row>
    <row r="4358" spans="9:12" x14ac:dyDescent="0.25">
      <c r="I4358" s="146"/>
      <c r="J4358" s="146"/>
      <c r="K4358" s="146"/>
      <c r="L4358" s="146"/>
    </row>
    <row r="4359" spans="9:12" x14ac:dyDescent="0.25">
      <c r="I4359" s="146"/>
      <c r="J4359" s="146"/>
      <c r="K4359" s="146"/>
      <c r="L4359" s="146"/>
    </row>
    <row r="4360" spans="9:12" x14ac:dyDescent="0.25">
      <c r="I4360" s="146"/>
      <c r="J4360" s="146"/>
      <c r="K4360" s="146"/>
      <c r="L4360" s="146"/>
    </row>
    <row r="4361" spans="9:12" x14ac:dyDescent="0.25">
      <c r="I4361" s="146"/>
      <c r="J4361" s="146"/>
      <c r="K4361" s="146"/>
      <c r="L4361" s="146"/>
    </row>
    <row r="4362" spans="9:12" x14ac:dyDescent="0.25">
      <c r="I4362" s="146"/>
      <c r="J4362" s="146"/>
      <c r="K4362" s="146"/>
      <c r="L4362" s="146"/>
    </row>
    <row r="4363" spans="9:12" x14ac:dyDescent="0.25">
      <c r="I4363" s="146"/>
      <c r="J4363" s="146"/>
      <c r="K4363" s="146"/>
      <c r="L4363" s="146"/>
    </row>
    <row r="4364" spans="9:12" x14ac:dyDescent="0.25">
      <c r="I4364" s="146"/>
      <c r="J4364" s="146"/>
      <c r="K4364" s="146"/>
      <c r="L4364" s="146"/>
    </row>
    <row r="4365" spans="9:12" x14ac:dyDescent="0.25">
      <c r="I4365" s="146"/>
      <c r="J4365" s="146"/>
      <c r="K4365" s="146"/>
      <c r="L4365" s="146"/>
    </row>
    <row r="4366" spans="9:12" x14ac:dyDescent="0.25">
      <c r="I4366" s="146"/>
      <c r="J4366" s="146"/>
      <c r="K4366" s="146"/>
      <c r="L4366" s="146"/>
    </row>
    <row r="4367" spans="9:12" x14ac:dyDescent="0.25">
      <c r="I4367" s="146"/>
      <c r="J4367" s="146"/>
      <c r="K4367" s="146"/>
      <c r="L4367" s="146"/>
    </row>
    <row r="4368" spans="9:12" x14ac:dyDescent="0.25">
      <c r="I4368" s="146"/>
      <c r="J4368" s="146"/>
      <c r="K4368" s="146"/>
      <c r="L4368" s="146"/>
    </row>
    <row r="4369" spans="9:12" x14ac:dyDescent="0.25">
      <c r="I4369" s="146"/>
      <c r="J4369" s="146"/>
      <c r="K4369" s="146"/>
      <c r="L4369" s="146"/>
    </row>
    <row r="4370" spans="9:12" x14ac:dyDescent="0.25">
      <c r="I4370" s="146"/>
      <c r="J4370" s="146"/>
      <c r="K4370" s="146"/>
      <c r="L4370" s="146"/>
    </row>
    <row r="4371" spans="9:12" x14ac:dyDescent="0.25">
      <c r="I4371" s="146"/>
      <c r="J4371" s="146"/>
      <c r="K4371" s="146"/>
      <c r="L4371" s="146"/>
    </row>
    <row r="4372" spans="9:12" x14ac:dyDescent="0.25">
      <c r="I4372" s="146"/>
      <c r="J4372" s="146"/>
      <c r="K4372" s="146"/>
      <c r="L4372" s="146"/>
    </row>
    <row r="4373" spans="9:12" x14ac:dyDescent="0.25">
      <c r="I4373" s="146"/>
      <c r="J4373" s="146"/>
      <c r="K4373" s="146"/>
      <c r="L4373" s="146"/>
    </row>
    <row r="4374" spans="9:12" x14ac:dyDescent="0.25">
      <c r="I4374" s="146"/>
      <c r="J4374" s="146"/>
      <c r="K4374" s="146"/>
      <c r="L4374" s="146"/>
    </row>
    <row r="4375" spans="9:12" x14ac:dyDescent="0.25">
      <c r="I4375" s="146"/>
      <c r="J4375" s="146"/>
      <c r="K4375" s="146"/>
      <c r="L4375" s="146"/>
    </row>
    <row r="4376" spans="9:12" x14ac:dyDescent="0.25">
      <c r="I4376" s="146"/>
      <c r="J4376" s="146"/>
      <c r="K4376" s="146"/>
      <c r="L4376" s="146"/>
    </row>
    <row r="4377" spans="9:12" x14ac:dyDescent="0.25">
      <c r="I4377" s="146"/>
      <c r="J4377" s="146"/>
      <c r="K4377" s="146"/>
      <c r="L4377" s="146"/>
    </row>
    <row r="4378" spans="9:12" x14ac:dyDescent="0.25">
      <c r="I4378" s="146"/>
      <c r="J4378" s="146"/>
      <c r="K4378" s="146"/>
      <c r="L4378" s="146"/>
    </row>
    <row r="4379" spans="9:12" x14ac:dyDescent="0.25">
      <c r="I4379" s="146"/>
      <c r="J4379" s="146"/>
      <c r="K4379" s="146"/>
      <c r="L4379" s="146"/>
    </row>
    <row r="4380" spans="9:12" x14ac:dyDescent="0.25">
      <c r="I4380" s="146"/>
      <c r="J4380" s="146"/>
      <c r="K4380" s="146"/>
      <c r="L4380" s="146"/>
    </row>
    <row r="4381" spans="9:12" x14ac:dyDescent="0.25">
      <c r="I4381" s="146"/>
      <c r="J4381" s="146"/>
      <c r="K4381" s="146"/>
      <c r="L4381" s="146"/>
    </row>
    <row r="4382" spans="9:12" x14ac:dyDescent="0.25">
      <c r="I4382" s="146"/>
      <c r="J4382" s="146"/>
      <c r="K4382" s="146"/>
      <c r="L4382" s="146"/>
    </row>
    <row r="4383" spans="9:12" x14ac:dyDescent="0.25">
      <c r="I4383" s="146"/>
      <c r="J4383" s="146"/>
      <c r="K4383" s="146"/>
      <c r="L4383" s="146"/>
    </row>
    <row r="4384" spans="9:12" x14ac:dyDescent="0.25">
      <c r="I4384" s="146"/>
      <c r="J4384" s="146"/>
      <c r="K4384" s="146"/>
      <c r="L4384" s="146"/>
    </row>
    <row r="4385" spans="9:12" x14ac:dyDescent="0.25">
      <c r="I4385" s="146"/>
      <c r="J4385" s="146"/>
      <c r="K4385" s="146"/>
      <c r="L4385" s="146"/>
    </row>
    <row r="4386" spans="9:12" x14ac:dyDescent="0.25">
      <c r="I4386" s="146"/>
      <c r="J4386" s="146"/>
      <c r="K4386" s="146"/>
      <c r="L4386" s="146"/>
    </row>
    <row r="4387" spans="9:12" x14ac:dyDescent="0.25">
      <c r="I4387" s="146"/>
      <c r="J4387" s="146"/>
      <c r="K4387" s="146"/>
      <c r="L4387" s="146"/>
    </row>
    <row r="4388" spans="9:12" x14ac:dyDescent="0.25">
      <c r="I4388" s="146"/>
      <c r="J4388" s="146"/>
      <c r="K4388" s="146"/>
      <c r="L4388" s="146"/>
    </row>
    <row r="4389" spans="9:12" x14ac:dyDescent="0.25">
      <c r="I4389" s="146"/>
      <c r="J4389" s="146"/>
      <c r="K4389" s="146"/>
      <c r="L4389" s="146"/>
    </row>
    <row r="4390" spans="9:12" x14ac:dyDescent="0.25">
      <c r="I4390" s="146"/>
      <c r="J4390" s="146"/>
      <c r="K4390" s="146"/>
      <c r="L4390" s="146"/>
    </row>
    <row r="4391" spans="9:12" x14ac:dyDescent="0.25">
      <c r="I4391" s="146"/>
      <c r="J4391" s="146"/>
      <c r="K4391" s="146"/>
      <c r="L4391" s="146"/>
    </row>
    <row r="4392" spans="9:12" x14ac:dyDescent="0.25">
      <c r="I4392" s="146"/>
      <c r="J4392" s="146"/>
      <c r="K4392" s="146"/>
      <c r="L4392" s="146"/>
    </row>
    <row r="4393" spans="9:12" x14ac:dyDescent="0.25">
      <c r="I4393" s="146"/>
      <c r="J4393" s="146"/>
      <c r="K4393" s="146"/>
      <c r="L4393" s="146"/>
    </row>
    <row r="4394" spans="9:12" x14ac:dyDescent="0.25">
      <c r="I4394" s="146"/>
      <c r="J4394" s="146"/>
      <c r="K4394" s="146"/>
      <c r="L4394" s="146"/>
    </row>
    <row r="4395" spans="9:12" x14ac:dyDescent="0.25">
      <c r="I4395" s="146"/>
      <c r="J4395" s="146"/>
      <c r="K4395" s="146"/>
      <c r="L4395" s="146"/>
    </row>
    <row r="4396" spans="9:12" x14ac:dyDescent="0.25">
      <c r="I4396" s="146"/>
      <c r="J4396" s="146"/>
      <c r="K4396" s="146"/>
      <c r="L4396" s="146"/>
    </row>
    <row r="4397" spans="9:12" x14ac:dyDescent="0.25">
      <c r="I4397" s="146"/>
      <c r="J4397" s="146"/>
      <c r="K4397" s="146"/>
      <c r="L4397" s="146"/>
    </row>
    <row r="4398" spans="9:12" x14ac:dyDescent="0.25">
      <c r="I4398" s="146"/>
      <c r="J4398" s="146"/>
      <c r="K4398" s="146"/>
      <c r="L4398" s="146"/>
    </row>
    <row r="4399" spans="9:12" x14ac:dyDescent="0.25">
      <c r="I4399" s="146"/>
      <c r="J4399" s="146"/>
      <c r="K4399" s="146"/>
      <c r="L4399" s="146"/>
    </row>
    <row r="4400" spans="9:12" x14ac:dyDescent="0.25">
      <c r="I4400" s="146"/>
      <c r="J4400" s="146"/>
      <c r="K4400" s="146"/>
      <c r="L4400" s="146"/>
    </row>
    <row r="4401" spans="9:12" x14ac:dyDescent="0.25">
      <c r="I4401" s="146"/>
      <c r="J4401" s="146"/>
      <c r="K4401" s="146"/>
      <c r="L4401" s="146"/>
    </row>
    <row r="4402" spans="9:12" x14ac:dyDescent="0.25">
      <c r="I4402" s="146"/>
      <c r="J4402" s="146"/>
      <c r="K4402" s="146"/>
      <c r="L4402" s="146"/>
    </row>
    <row r="4403" spans="9:12" x14ac:dyDescent="0.25">
      <c r="I4403" s="146"/>
      <c r="J4403" s="146"/>
      <c r="K4403" s="146"/>
      <c r="L4403" s="146"/>
    </row>
    <row r="4404" spans="9:12" x14ac:dyDescent="0.25">
      <c r="I4404" s="146"/>
      <c r="J4404" s="146"/>
      <c r="K4404" s="146"/>
      <c r="L4404" s="146"/>
    </row>
    <row r="4405" spans="9:12" x14ac:dyDescent="0.25">
      <c r="I4405" s="146"/>
      <c r="J4405" s="146"/>
      <c r="K4405" s="146"/>
      <c r="L4405" s="146"/>
    </row>
    <row r="4406" spans="9:12" x14ac:dyDescent="0.25">
      <c r="I4406" s="146"/>
      <c r="J4406" s="146"/>
      <c r="K4406" s="146"/>
      <c r="L4406" s="146"/>
    </row>
    <row r="4407" spans="9:12" x14ac:dyDescent="0.25">
      <c r="I4407" s="146"/>
      <c r="J4407" s="146"/>
      <c r="K4407" s="146"/>
      <c r="L4407" s="146"/>
    </row>
    <row r="4408" spans="9:12" x14ac:dyDescent="0.25">
      <c r="I4408" s="146"/>
      <c r="J4408" s="146"/>
      <c r="K4408" s="146"/>
      <c r="L4408" s="146"/>
    </row>
    <row r="4409" spans="9:12" x14ac:dyDescent="0.25">
      <c r="I4409" s="146"/>
      <c r="J4409" s="146"/>
      <c r="K4409" s="146"/>
      <c r="L4409" s="146"/>
    </row>
    <row r="4410" spans="9:12" x14ac:dyDescent="0.25">
      <c r="I4410" s="146"/>
      <c r="J4410" s="146"/>
      <c r="K4410" s="146"/>
      <c r="L4410" s="146"/>
    </row>
    <row r="4411" spans="9:12" x14ac:dyDescent="0.25">
      <c r="I4411" s="146"/>
      <c r="J4411" s="146"/>
      <c r="K4411" s="146"/>
      <c r="L4411" s="146"/>
    </row>
    <row r="4412" spans="9:12" x14ac:dyDescent="0.25">
      <c r="I4412" s="146"/>
      <c r="J4412" s="146"/>
      <c r="K4412" s="146"/>
      <c r="L4412" s="146"/>
    </row>
    <row r="4413" spans="9:12" x14ac:dyDescent="0.25">
      <c r="I4413" s="146"/>
      <c r="J4413" s="146"/>
      <c r="K4413" s="146"/>
      <c r="L4413" s="146"/>
    </row>
    <row r="4414" spans="9:12" x14ac:dyDescent="0.25">
      <c r="I4414" s="146"/>
      <c r="J4414" s="146"/>
      <c r="K4414" s="146"/>
      <c r="L4414" s="146"/>
    </row>
    <row r="4415" spans="9:12" x14ac:dyDescent="0.25">
      <c r="I4415" s="146"/>
      <c r="J4415" s="146"/>
      <c r="K4415" s="146"/>
      <c r="L4415" s="146"/>
    </row>
    <row r="4416" spans="9:12" x14ac:dyDescent="0.25">
      <c r="I4416" s="146"/>
      <c r="J4416" s="146"/>
      <c r="K4416" s="146"/>
      <c r="L4416" s="146"/>
    </row>
    <row r="4417" spans="9:12" x14ac:dyDescent="0.25">
      <c r="I4417" s="146"/>
      <c r="J4417" s="146"/>
      <c r="K4417" s="146"/>
      <c r="L4417" s="146"/>
    </row>
    <row r="4418" spans="9:12" x14ac:dyDescent="0.25">
      <c r="I4418" s="146"/>
      <c r="J4418" s="146"/>
      <c r="K4418" s="146"/>
      <c r="L4418" s="146"/>
    </row>
    <row r="4419" spans="9:12" x14ac:dyDescent="0.25">
      <c r="I4419" s="146"/>
      <c r="J4419" s="146"/>
      <c r="K4419" s="146"/>
      <c r="L4419" s="146"/>
    </row>
    <row r="4420" spans="9:12" x14ac:dyDescent="0.25">
      <c r="I4420" s="146"/>
      <c r="J4420" s="146"/>
      <c r="K4420" s="146"/>
      <c r="L4420" s="146"/>
    </row>
    <row r="4421" spans="9:12" x14ac:dyDescent="0.25">
      <c r="I4421" s="146"/>
      <c r="J4421" s="146"/>
      <c r="K4421" s="146"/>
      <c r="L4421" s="146"/>
    </row>
    <row r="4422" spans="9:12" x14ac:dyDescent="0.25">
      <c r="I4422" s="146"/>
      <c r="J4422" s="146"/>
      <c r="K4422" s="146"/>
      <c r="L4422" s="146"/>
    </row>
    <row r="4423" spans="9:12" x14ac:dyDescent="0.25">
      <c r="I4423" s="146"/>
      <c r="J4423" s="146"/>
      <c r="K4423" s="146"/>
      <c r="L4423" s="146"/>
    </row>
    <row r="4424" spans="9:12" x14ac:dyDescent="0.25">
      <c r="I4424" s="146"/>
      <c r="J4424" s="146"/>
      <c r="K4424" s="146"/>
      <c r="L4424" s="146"/>
    </row>
    <row r="4425" spans="9:12" x14ac:dyDescent="0.25">
      <c r="I4425" s="146"/>
      <c r="J4425" s="146"/>
      <c r="K4425" s="146"/>
      <c r="L4425" s="146"/>
    </row>
    <row r="4426" spans="9:12" x14ac:dyDescent="0.25">
      <c r="I4426" s="146"/>
      <c r="J4426" s="146"/>
      <c r="K4426" s="146"/>
      <c r="L4426" s="146"/>
    </row>
    <row r="4427" spans="9:12" x14ac:dyDescent="0.25">
      <c r="I4427" s="146"/>
      <c r="J4427" s="146"/>
      <c r="K4427" s="146"/>
      <c r="L4427" s="146"/>
    </row>
    <row r="4428" spans="9:12" x14ac:dyDescent="0.25">
      <c r="I4428" s="146"/>
      <c r="J4428" s="146"/>
      <c r="K4428" s="146"/>
      <c r="L4428" s="146"/>
    </row>
    <row r="4429" spans="9:12" x14ac:dyDescent="0.25">
      <c r="I4429" s="146"/>
      <c r="J4429" s="146"/>
      <c r="K4429" s="146"/>
      <c r="L4429" s="146"/>
    </row>
    <row r="4430" spans="9:12" x14ac:dyDescent="0.25">
      <c r="I4430" s="146"/>
      <c r="J4430" s="146"/>
      <c r="K4430" s="146"/>
      <c r="L4430" s="146"/>
    </row>
    <row r="4431" spans="9:12" x14ac:dyDescent="0.25">
      <c r="I4431" s="146"/>
      <c r="J4431" s="146"/>
      <c r="K4431" s="146"/>
      <c r="L4431" s="146"/>
    </row>
    <row r="4432" spans="9:12" x14ac:dyDescent="0.25">
      <c r="I4432" s="146"/>
      <c r="J4432" s="146"/>
      <c r="K4432" s="146"/>
      <c r="L4432" s="146"/>
    </row>
    <row r="4433" spans="9:12" x14ac:dyDescent="0.25">
      <c r="I4433" s="146"/>
      <c r="J4433" s="146"/>
      <c r="K4433" s="146"/>
      <c r="L4433" s="146"/>
    </row>
    <row r="4434" spans="9:12" x14ac:dyDescent="0.25">
      <c r="I4434" s="146"/>
      <c r="J4434" s="146"/>
      <c r="K4434" s="146"/>
      <c r="L4434" s="146"/>
    </row>
    <row r="4435" spans="9:12" x14ac:dyDescent="0.25">
      <c r="I4435" s="146"/>
      <c r="J4435" s="146"/>
      <c r="K4435" s="146"/>
      <c r="L4435" s="146"/>
    </row>
    <row r="4436" spans="9:12" x14ac:dyDescent="0.25">
      <c r="I4436" s="146"/>
      <c r="J4436" s="146"/>
      <c r="K4436" s="146"/>
      <c r="L4436" s="146"/>
    </row>
    <row r="4437" spans="9:12" x14ac:dyDescent="0.25">
      <c r="I4437" s="146"/>
      <c r="J4437" s="146"/>
      <c r="K4437" s="146"/>
      <c r="L4437" s="146"/>
    </row>
    <row r="4438" spans="9:12" x14ac:dyDescent="0.25">
      <c r="I4438" s="146"/>
      <c r="J4438" s="146"/>
      <c r="K4438" s="146"/>
      <c r="L4438" s="146"/>
    </row>
    <row r="4439" spans="9:12" x14ac:dyDescent="0.25">
      <c r="I4439" s="146"/>
      <c r="J4439" s="146"/>
      <c r="K4439" s="146"/>
      <c r="L4439" s="146"/>
    </row>
    <row r="4440" spans="9:12" x14ac:dyDescent="0.25">
      <c r="I4440" s="146"/>
      <c r="J4440" s="146"/>
      <c r="K4440" s="146"/>
      <c r="L4440" s="146"/>
    </row>
    <row r="4441" spans="9:12" x14ac:dyDescent="0.25">
      <c r="I4441" s="146"/>
      <c r="J4441" s="146"/>
      <c r="K4441" s="146"/>
      <c r="L4441" s="146"/>
    </row>
    <row r="4442" spans="9:12" x14ac:dyDescent="0.25">
      <c r="I4442" s="146"/>
      <c r="J4442" s="146"/>
      <c r="K4442" s="146"/>
      <c r="L4442" s="146"/>
    </row>
    <row r="4443" spans="9:12" x14ac:dyDescent="0.25">
      <c r="I4443" s="146"/>
      <c r="J4443" s="146"/>
      <c r="K4443" s="146"/>
      <c r="L4443" s="146"/>
    </row>
    <row r="4444" spans="9:12" x14ac:dyDescent="0.25">
      <c r="I4444" s="146"/>
      <c r="J4444" s="146"/>
      <c r="K4444" s="146"/>
      <c r="L4444" s="146"/>
    </row>
    <row r="4445" spans="9:12" x14ac:dyDescent="0.25">
      <c r="I4445" s="146"/>
      <c r="J4445" s="146"/>
      <c r="K4445" s="146"/>
      <c r="L4445" s="146"/>
    </row>
    <row r="4446" spans="9:12" x14ac:dyDescent="0.25">
      <c r="I4446" s="146"/>
      <c r="J4446" s="146"/>
      <c r="K4446" s="146"/>
      <c r="L4446" s="146"/>
    </row>
    <row r="4447" spans="9:12" x14ac:dyDescent="0.25">
      <c r="I4447" s="146"/>
      <c r="J4447" s="146"/>
      <c r="K4447" s="146"/>
      <c r="L4447" s="146"/>
    </row>
    <row r="4448" spans="9:12" x14ac:dyDescent="0.25">
      <c r="I4448" s="146"/>
      <c r="J4448" s="146"/>
      <c r="K4448" s="146"/>
      <c r="L4448" s="146"/>
    </row>
    <row r="4449" spans="9:12" x14ac:dyDescent="0.25">
      <c r="I4449" s="146"/>
      <c r="J4449" s="146"/>
      <c r="K4449" s="146"/>
      <c r="L4449" s="146"/>
    </row>
    <row r="4450" spans="9:12" x14ac:dyDescent="0.25">
      <c r="I4450" s="146"/>
      <c r="J4450" s="146"/>
      <c r="K4450" s="146"/>
      <c r="L4450" s="146"/>
    </row>
    <row r="4451" spans="9:12" x14ac:dyDescent="0.25">
      <c r="I4451" s="146"/>
      <c r="J4451" s="146"/>
      <c r="K4451" s="146"/>
      <c r="L4451" s="146"/>
    </row>
    <row r="4452" spans="9:12" x14ac:dyDescent="0.25">
      <c r="I4452" s="146"/>
      <c r="J4452" s="146"/>
      <c r="K4452" s="146"/>
      <c r="L4452" s="146"/>
    </row>
    <row r="4453" spans="9:12" x14ac:dyDescent="0.25">
      <c r="I4453" s="146"/>
      <c r="J4453" s="146"/>
      <c r="K4453" s="146"/>
      <c r="L4453" s="146"/>
    </row>
    <row r="4454" spans="9:12" x14ac:dyDescent="0.25">
      <c r="I4454" s="146"/>
      <c r="J4454" s="146"/>
      <c r="K4454" s="146"/>
      <c r="L4454" s="146"/>
    </row>
    <row r="4455" spans="9:12" x14ac:dyDescent="0.25">
      <c r="I4455" s="146"/>
      <c r="J4455" s="146"/>
      <c r="K4455" s="146"/>
      <c r="L4455" s="146"/>
    </row>
    <row r="4456" spans="9:12" x14ac:dyDescent="0.25">
      <c r="I4456" s="146"/>
      <c r="J4456" s="146"/>
      <c r="K4456" s="146"/>
      <c r="L4456" s="146"/>
    </row>
    <row r="4457" spans="9:12" x14ac:dyDescent="0.25">
      <c r="I4457" s="146"/>
      <c r="J4457" s="146"/>
      <c r="K4457" s="146"/>
      <c r="L4457" s="146"/>
    </row>
    <row r="4458" spans="9:12" x14ac:dyDescent="0.25">
      <c r="I4458" s="146"/>
      <c r="J4458" s="146"/>
      <c r="K4458" s="146"/>
      <c r="L4458" s="146"/>
    </row>
    <row r="4459" spans="9:12" x14ac:dyDescent="0.25">
      <c r="I4459" s="146"/>
      <c r="J4459" s="146"/>
      <c r="K4459" s="146"/>
      <c r="L4459" s="146"/>
    </row>
    <row r="4460" spans="9:12" x14ac:dyDescent="0.25">
      <c r="I4460" s="146"/>
      <c r="J4460" s="146"/>
      <c r="K4460" s="146"/>
      <c r="L4460" s="146"/>
    </row>
    <row r="4461" spans="9:12" x14ac:dyDescent="0.25">
      <c r="I4461" s="146"/>
      <c r="J4461" s="146"/>
      <c r="K4461" s="146"/>
      <c r="L4461" s="146"/>
    </row>
    <row r="4462" spans="9:12" x14ac:dyDescent="0.25">
      <c r="I4462" s="146"/>
      <c r="J4462" s="146"/>
      <c r="K4462" s="146"/>
      <c r="L4462" s="146"/>
    </row>
    <row r="4463" spans="9:12" x14ac:dyDescent="0.25">
      <c r="I4463" s="146"/>
      <c r="J4463" s="146"/>
      <c r="K4463" s="146"/>
      <c r="L4463" s="146"/>
    </row>
    <row r="4464" spans="9:12" x14ac:dyDescent="0.25">
      <c r="I4464" s="146"/>
      <c r="J4464" s="146"/>
      <c r="K4464" s="146"/>
      <c r="L4464" s="146"/>
    </row>
    <row r="4465" spans="9:12" x14ac:dyDescent="0.25">
      <c r="I4465" s="146"/>
      <c r="J4465" s="146"/>
      <c r="K4465" s="146"/>
      <c r="L4465" s="146"/>
    </row>
    <row r="4466" spans="9:12" x14ac:dyDescent="0.25">
      <c r="I4466" s="146"/>
      <c r="J4466" s="146"/>
      <c r="K4466" s="146"/>
      <c r="L4466" s="146"/>
    </row>
    <row r="4467" spans="9:12" x14ac:dyDescent="0.25">
      <c r="I4467" s="146"/>
      <c r="J4467" s="146"/>
      <c r="K4467" s="146"/>
      <c r="L4467" s="146"/>
    </row>
    <row r="4468" spans="9:12" x14ac:dyDescent="0.25">
      <c r="I4468" s="146"/>
      <c r="J4468" s="146"/>
      <c r="K4468" s="146"/>
      <c r="L4468" s="146"/>
    </row>
    <row r="4469" spans="9:12" x14ac:dyDescent="0.25">
      <c r="I4469" s="146"/>
      <c r="J4469" s="146"/>
      <c r="K4469" s="146"/>
      <c r="L4469" s="146"/>
    </row>
    <row r="4470" spans="9:12" x14ac:dyDescent="0.25">
      <c r="I4470" s="146"/>
      <c r="J4470" s="146"/>
      <c r="K4470" s="146"/>
      <c r="L4470" s="146"/>
    </row>
    <row r="4471" spans="9:12" x14ac:dyDescent="0.25">
      <c r="I4471" s="146"/>
      <c r="J4471" s="146"/>
      <c r="K4471" s="146"/>
      <c r="L4471" s="146"/>
    </row>
    <row r="4472" spans="9:12" x14ac:dyDescent="0.25">
      <c r="I4472" s="146"/>
      <c r="J4472" s="146"/>
      <c r="K4472" s="146"/>
      <c r="L4472" s="146"/>
    </row>
    <row r="4473" spans="9:12" x14ac:dyDescent="0.25">
      <c r="I4473" s="146"/>
      <c r="J4473" s="146"/>
      <c r="K4473" s="146"/>
      <c r="L4473" s="146"/>
    </row>
    <row r="4474" spans="9:12" x14ac:dyDescent="0.25">
      <c r="I4474" s="146"/>
      <c r="J4474" s="146"/>
      <c r="K4474" s="146"/>
      <c r="L4474" s="146"/>
    </row>
    <row r="4475" spans="9:12" x14ac:dyDescent="0.25">
      <c r="I4475" s="146"/>
      <c r="J4475" s="146"/>
      <c r="K4475" s="146"/>
      <c r="L4475" s="14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A441-EE10-4D04-A68F-45ECEF8F3F5E}">
  <dimension ref="A1:N4492"/>
  <sheetViews>
    <sheetView topLeftCell="A19" zoomScale="110" zoomScaleNormal="85" workbookViewId="0">
      <selection activeCell="E4" sqref="E4:F40"/>
    </sheetView>
  </sheetViews>
  <sheetFormatPr defaultColWidth="10.85546875" defaultRowHeight="15" x14ac:dyDescent="0.25"/>
  <cols>
    <col min="1" max="1" width="13.140625" style="39" customWidth="1"/>
    <col min="2" max="2" width="25.85546875" style="39" customWidth="1"/>
    <col min="3" max="3" width="18" style="39" customWidth="1"/>
    <col min="4" max="4" width="14.7109375" style="39" customWidth="1"/>
    <col min="5" max="6" width="14.85546875" style="39" bestFit="1" customWidth="1"/>
    <col min="7" max="8" width="18.7109375" style="39" customWidth="1"/>
    <col min="9" max="9" width="18.7109375" style="174" customWidth="1"/>
    <col min="10" max="10" width="23.140625" style="39" customWidth="1"/>
    <col min="11" max="12" width="10.85546875" style="174"/>
    <col min="13" max="13" width="10.85546875" style="39"/>
    <col min="14" max="14" width="29.85546875" style="90" customWidth="1"/>
    <col min="15" max="15" width="41.140625" style="39" customWidth="1"/>
    <col min="16" max="16384" width="10.85546875" style="39"/>
  </cols>
  <sheetData>
    <row r="1" spans="1:14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s="105" customFormat="1" ht="18.75" x14ac:dyDescent="0.25">
      <c r="A2" s="989" t="s">
        <v>111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4" s="105" customFormat="1" ht="45.75" thickBot="1" x14ac:dyDescent="0.3">
      <c r="A3" s="106" t="s">
        <v>0</v>
      </c>
      <c r="B3" s="107" t="s">
        <v>5</v>
      </c>
      <c r="C3" s="107" t="s">
        <v>10</v>
      </c>
      <c r="D3" s="108" t="s">
        <v>8</v>
      </c>
      <c r="E3" s="108" t="s">
        <v>13</v>
      </c>
      <c r="F3" s="109" t="s">
        <v>35</v>
      </c>
      <c r="G3" s="108" t="s">
        <v>42</v>
      </c>
      <c r="H3" s="108" t="s">
        <v>2</v>
      </c>
      <c r="I3" s="108" t="s">
        <v>3</v>
      </c>
      <c r="J3" s="107" t="s">
        <v>9</v>
      </c>
      <c r="K3" s="107" t="s">
        <v>1</v>
      </c>
      <c r="L3" s="107" t="s">
        <v>4</v>
      </c>
      <c r="M3" s="107" t="s">
        <v>12</v>
      </c>
      <c r="N3" s="109" t="s">
        <v>11</v>
      </c>
    </row>
    <row r="4" spans="1:14" s="35" customFormat="1" ht="27.95" customHeight="1" x14ac:dyDescent="0.25">
      <c r="A4" s="430">
        <v>44075</v>
      </c>
      <c r="B4" s="431" t="s">
        <v>150</v>
      </c>
      <c r="C4" s="442"/>
      <c r="D4" s="443"/>
      <c r="E4" s="428">
        <v>0</v>
      </c>
      <c r="F4" s="428">
        <v>0</v>
      </c>
      <c r="G4" s="728">
        <v>130000</v>
      </c>
      <c r="H4" s="412"/>
      <c r="I4" s="569" t="s">
        <v>19</v>
      </c>
      <c r="J4" s="429"/>
      <c r="K4" s="429"/>
      <c r="L4" s="543" t="s">
        <v>78</v>
      </c>
      <c r="M4" s="316" t="s">
        <v>65</v>
      </c>
      <c r="N4" s="317"/>
    </row>
    <row r="5" spans="1:14" s="35" customFormat="1" ht="16.5" customHeight="1" x14ac:dyDescent="0.25">
      <c r="A5" s="852">
        <v>44077</v>
      </c>
      <c r="B5" s="858" t="s">
        <v>315</v>
      </c>
      <c r="C5" s="308" t="s">
        <v>121</v>
      </c>
      <c r="D5" s="860" t="s">
        <v>122</v>
      </c>
      <c r="E5" s="273">
        <v>75000</v>
      </c>
      <c r="F5" s="273"/>
      <c r="G5" s="342">
        <f>G4-E5+F5</f>
        <v>55000</v>
      </c>
      <c r="H5" s="343" t="s">
        <v>110</v>
      </c>
      <c r="I5" s="343" t="s">
        <v>19</v>
      </c>
      <c r="J5" s="543" t="s">
        <v>535</v>
      </c>
      <c r="K5" s="429"/>
      <c r="L5" s="543" t="s">
        <v>78</v>
      </c>
      <c r="M5" s="316" t="s">
        <v>65</v>
      </c>
      <c r="N5" s="317"/>
    </row>
    <row r="6" spans="1:14" s="35" customFormat="1" ht="16.5" customHeight="1" x14ac:dyDescent="0.25">
      <c r="A6" s="852">
        <v>44077</v>
      </c>
      <c r="B6" s="858" t="s">
        <v>316</v>
      </c>
      <c r="C6" s="308" t="s">
        <v>121</v>
      </c>
      <c r="D6" s="860" t="s">
        <v>122</v>
      </c>
      <c r="E6" s="273">
        <v>55000</v>
      </c>
      <c r="F6" s="273"/>
      <c r="G6" s="342">
        <f t="shared" ref="G6:G7" si="0">G5-E6+F6</f>
        <v>0</v>
      </c>
      <c r="H6" s="343" t="s">
        <v>110</v>
      </c>
      <c r="I6" s="343" t="s">
        <v>19</v>
      </c>
      <c r="J6" s="543" t="s">
        <v>535</v>
      </c>
      <c r="K6" s="429"/>
      <c r="L6" s="543" t="s">
        <v>78</v>
      </c>
      <c r="M6" s="316" t="s">
        <v>65</v>
      </c>
      <c r="N6" s="317"/>
    </row>
    <row r="7" spans="1:14" ht="17.25" customHeight="1" x14ac:dyDescent="0.25">
      <c r="A7" s="830">
        <v>44090</v>
      </c>
      <c r="B7" s="822" t="s">
        <v>207</v>
      </c>
      <c r="C7" s="346" t="s">
        <v>53</v>
      </c>
      <c r="D7" s="346" t="s">
        <v>55</v>
      </c>
      <c r="E7" s="819"/>
      <c r="F7" s="810">
        <v>116000</v>
      </c>
      <c r="G7" s="861">
        <f t="shared" si="0"/>
        <v>116000</v>
      </c>
      <c r="H7" s="850" t="s">
        <v>110</v>
      </c>
      <c r="I7" s="850" t="s">
        <v>19</v>
      </c>
      <c r="J7" s="850" t="s">
        <v>312</v>
      </c>
      <c r="K7" s="347"/>
      <c r="L7" s="347" t="s">
        <v>78</v>
      </c>
      <c r="M7" s="347" t="s">
        <v>65</v>
      </c>
      <c r="N7" s="346"/>
    </row>
    <row r="8" spans="1:14" x14ac:dyDescent="0.25">
      <c r="A8" s="314">
        <v>44090</v>
      </c>
      <c r="B8" s="315" t="s">
        <v>72</v>
      </c>
      <c r="C8" s="315" t="s">
        <v>70</v>
      </c>
      <c r="D8" s="315" t="s">
        <v>55</v>
      </c>
      <c r="E8" s="271">
        <v>28000</v>
      </c>
      <c r="F8" s="271"/>
      <c r="G8" s="271">
        <f t="shared" ref="G8:G14" si="1">G7-E8+F8</f>
        <v>88000</v>
      </c>
      <c r="H8" s="378" t="s">
        <v>110</v>
      </c>
      <c r="I8" s="378" t="s">
        <v>19</v>
      </c>
      <c r="J8" s="378" t="s">
        <v>312</v>
      </c>
      <c r="K8" s="258"/>
      <c r="L8" s="258" t="s">
        <v>78</v>
      </c>
      <c r="M8" s="258" t="s">
        <v>65</v>
      </c>
      <c r="N8" s="260" t="s">
        <v>100</v>
      </c>
    </row>
    <row r="9" spans="1:14" x14ac:dyDescent="0.25">
      <c r="A9" s="314">
        <v>44090</v>
      </c>
      <c r="B9" s="315" t="s">
        <v>72</v>
      </c>
      <c r="C9" s="315" t="s">
        <v>70</v>
      </c>
      <c r="D9" s="315" t="s">
        <v>55</v>
      </c>
      <c r="E9" s="271">
        <v>30000</v>
      </c>
      <c r="F9" s="271"/>
      <c r="G9" s="271">
        <f t="shared" si="1"/>
        <v>58000</v>
      </c>
      <c r="H9" s="378" t="s">
        <v>110</v>
      </c>
      <c r="I9" s="378" t="s">
        <v>19</v>
      </c>
      <c r="J9" s="378" t="s">
        <v>312</v>
      </c>
      <c r="K9" s="258"/>
      <c r="L9" s="258" t="s">
        <v>78</v>
      </c>
      <c r="M9" s="258" t="s">
        <v>65</v>
      </c>
      <c r="N9" s="260" t="s">
        <v>112</v>
      </c>
    </row>
    <row r="10" spans="1:14" x14ac:dyDescent="0.25">
      <c r="A10" s="314">
        <v>44091</v>
      </c>
      <c r="B10" s="315" t="s">
        <v>72</v>
      </c>
      <c r="C10" s="315" t="s">
        <v>70</v>
      </c>
      <c r="D10" s="315" t="s">
        <v>55</v>
      </c>
      <c r="E10" s="271">
        <v>28000</v>
      </c>
      <c r="F10" s="271"/>
      <c r="G10" s="271">
        <f t="shared" si="1"/>
        <v>30000</v>
      </c>
      <c r="H10" s="378" t="s">
        <v>110</v>
      </c>
      <c r="I10" s="378" t="s">
        <v>19</v>
      </c>
      <c r="J10" s="378" t="s">
        <v>312</v>
      </c>
      <c r="K10" s="258"/>
      <c r="L10" s="258" t="s">
        <v>78</v>
      </c>
      <c r="M10" s="258" t="s">
        <v>65</v>
      </c>
      <c r="N10" s="260" t="s">
        <v>100</v>
      </c>
    </row>
    <row r="11" spans="1:14" ht="15" customHeight="1" x14ac:dyDescent="0.25">
      <c r="A11" s="314">
        <v>44091</v>
      </c>
      <c r="B11" s="315" t="s">
        <v>72</v>
      </c>
      <c r="C11" s="315" t="s">
        <v>70</v>
      </c>
      <c r="D11" s="315" t="s">
        <v>55</v>
      </c>
      <c r="E11" s="271">
        <v>30000</v>
      </c>
      <c r="F11" s="271"/>
      <c r="G11" s="271">
        <f t="shared" si="1"/>
        <v>0</v>
      </c>
      <c r="H11" s="378" t="s">
        <v>110</v>
      </c>
      <c r="I11" s="378" t="s">
        <v>19</v>
      </c>
      <c r="J11" s="378" t="s">
        <v>312</v>
      </c>
      <c r="K11" s="258"/>
      <c r="L11" s="258" t="s">
        <v>78</v>
      </c>
      <c r="M11" s="258" t="s">
        <v>65</v>
      </c>
      <c r="N11" s="260" t="s">
        <v>112</v>
      </c>
    </row>
    <row r="12" spans="1:14" x14ac:dyDescent="0.25">
      <c r="A12" s="830">
        <v>44092</v>
      </c>
      <c r="B12" s="346" t="s">
        <v>207</v>
      </c>
      <c r="C12" s="346" t="s">
        <v>53</v>
      </c>
      <c r="D12" s="346" t="s">
        <v>55</v>
      </c>
      <c r="E12" s="827"/>
      <c r="F12" s="810">
        <v>58000</v>
      </c>
      <c r="G12" s="810">
        <f t="shared" si="1"/>
        <v>58000</v>
      </c>
      <c r="H12" s="850" t="s">
        <v>110</v>
      </c>
      <c r="I12" s="850" t="s">
        <v>19</v>
      </c>
      <c r="J12" s="850" t="s">
        <v>337</v>
      </c>
      <c r="K12" s="347"/>
      <c r="L12" s="347" t="s">
        <v>78</v>
      </c>
      <c r="M12" s="347" t="s">
        <v>65</v>
      </c>
      <c r="N12" s="346"/>
    </row>
    <row r="13" spans="1:14" x14ac:dyDescent="0.25">
      <c r="A13" s="259">
        <v>44092</v>
      </c>
      <c r="B13" s="315" t="s">
        <v>72</v>
      </c>
      <c r="C13" s="260" t="s">
        <v>70</v>
      </c>
      <c r="D13" s="371" t="s">
        <v>55</v>
      </c>
      <c r="E13" s="352">
        <v>28000</v>
      </c>
      <c r="F13" s="271"/>
      <c r="G13" s="271">
        <f t="shared" si="1"/>
        <v>30000</v>
      </c>
      <c r="H13" s="378" t="s">
        <v>110</v>
      </c>
      <c r="I13" s="378" t="s">
        <v>19</v>
      </c>
      <c r="J13" s="378" t="s">
        <v>337</v>
      </c>
      <c r="K13" s="258"/>
      <c r="L13" s="258" t="s">
        <v>78</v>
      </c>
      <c r="M13" s="258" t="s">
        <v>65</v>
      </c>
      <c r="N13" s="260" t="s">
        <v>100</v>
      </c>
    </row>
    <row r="14" spans="1:14" x14ac:dyDescent="0.25">
      <c r="A14" s="259">
        <v>44092</v>
      </c>
      <c r="B14" s="315" t="s">
        <v>72</v>
      </c>
      <c r="C14" s="260" t="s">
        <v>70</v>
      </c>
      <c r="D14" s="371" t="s">
        <v>55</v>
      </c>
      <c r="E14" s="271">
        <v>30000</v>
      </c>
      <c r="F14" s="271"/>
      <c r="G14" s="271">
        <f t="shared" si="1"/>
        <v>0</v>
      </c>
      <c r="H14" s="587" t="s">
        <v>110</v>
      </c>
      <c r="I14" s="378" t="s">
        <v>19</v>
      </c>
      <c r="J14" s="378" t="s">
        <v>337</v>
      </c>
      <c r="K14" s="258"/>
      <c r="L14" s="258" t="s">
        <v>78</v>
      </c>
      <c r="M14" s="258" t="s">
        <v>65</v>
      </c>
      <c r="N14" s="260" t="s">
        <v>112</v>
      </c>
    </row>
    <row r="15" spans="1:14" ht="30" customHeight="1" x14ac:dyDescent="0.25">
      <c r="A15" s="368">
        <v>44092</v>
      </c>
      <c r="B15" s="365" t="s">
        <v>338</v>
      </c>
      <c r="C15" s="365" t="s">
        <v>121</v>
      </c>
      <c r="D15" s="365" t="s">
        <v>122</v>
      </c>
      <c r="E15" s="270">
        <v>300000</v>
      </c>
      <c r="F15" s="270">
        <v>300000</v>
      </c>
      <c r="G15" s="270">
        <f>G14-E15+F15</f>
        <v>0</v>
      </c>
      <c r="H15" s="863" t="s">
        <v>110</v>
      </c>
      <c r="I15" s="378" t="s">
        <v>19</v>
      </c>
      <c r="J15" s="378" t="s">
        <v>534</v>
      </c>
      <c r="K15" s="258"/>
      <c r="L15" s="378" t="s">
        <v>78</v>
      </c>
      <c r="M15" s="378" t="s">
        <v>65</v>
      </c>
      <c r="N15" s="260"/>
    </row>
    <row r="16" spans="1:14" x14ac:dyDescent="0.25">
      <c r="A16" s="345">
        <v>44095</v>
      </c>
      <c r="B16" s="346" t="s">
        <v>207</v>
      </c>
      <c r="C16" s="346" t="s">
        <v>53</v>
      </c>
      <c r="D16" s="346" t="s">
        <v>55</v>
      </c>
      <c r="E16" s="861"/>
      <c r="F16" s="810">
        <v>116000</v>
      </c>
      <c r="G16" s="827">
        <f t="shared" ref="G16:G25" si="2">G15-E16+F16</f>
        <v>116000</v>
      </c>
      <c r="H16" s="850" t="s">
        <v>110</v>
      </c>
      <c r="I16" s="850" t="s">
        <v>19</v>
      </c>
      <c r="J16" s="850" t="s">
        <v>377</v>
      </c>
      <c r="K16" s="347"/>
      <c r="L16" s="347" t="s">
        <v>78</v>
      </c>
      <c r="M16" s="347" t="s">
        <v>65</v>
      </c>
      <c r="N16" s="346"/>
    </row>
    <row r="17" spans="1:14" x14ac:dyDescent="0.25">
      <c r="A17" s="314">
        <v>44095</v>
      </c>
      <c r="B17" s="315" t="s">
        <v>72</v>
      </c>
      <c r="C17" s="260" t="s">
        <v>70</v>
      </c>
      <c r="D17" s="260" t="s">
        <v>55</v>
      </c>
      <c r="E17" s="281">
        <v>28000</v>
      </c>
      <c r="F17" s="330"/>
      <c r="G17" s="270">
        <f t="shared" si="2"/>
        <v>88000</v>
      </c>
      <c r="H17" s="582" t="s">
        <v>110</v>
      </c>
      <c r="I17" s="378" t="s">
        <v>19</v>
      </c>
      <c r="J17" s="378" t="s">
        <v>377</v>
      </c>
      <c r="K17" s="258"/>
      <c r="L17" s="258" t="s">
        <v>78</v>
      </c>
      <c r="M17" s="258" t="s">
        <v>65</v>
      </c>
      <c r="N17" s="260" t="s">
        <v>100</v>
      </c>
    </row>
    <row r="18" spans="1:14" x14ac:dyDescent="0.25">
      <c r="A18" s="314">
        <v>44095</v>
      </c>
      <c r="B18" s="315" t="s">
        <v>72</v>
      </c>
      <c r="C18" s="260" t="s">
        <v>70</v>
      </c>
      <c r="D18" s="260" t="s">
        <v>55</v>
      </c>
      <c r="E18" s="243">
        <v>30000</v>
      </c>
      <c r="F18" s="271"/>
      <c r="G18" s="270">
        <f t="shared" si="2"/>
        <v>58000</v>
      </c>
      <c r="H18" s="378" t="s">
        <v>110</v>
      </c>
      <c r="I18" s="378" t="s">
        <v>19</v>
      </c>
      <c r="J18" s="378" t="s">
        <v>377</v>
      </c>
      <c r="K18" s="258"/>
      <c r="L18" s="258" t="s">
        <v>78</v>
      </c>
      <c r="M18" s="258" t="s">
        <v>65</v>
      </c>
      <c r="N18" s="260" t="s">
        <v>112</v>
      </c>
    </row>
    <row r="19" spans="1:14" x14ac:dyDescent="0.25">
      <c r="A19" s="314">
        <v>44096</v>
      </c>
      <c r="B19" s="315" t="s">
        <v>72</v>
      </c>
      <c r="C19" s="260" t="s">
        <v>70</v>
      </c>
      <c r="D19" s="260" t="s">
        <v>55</v>
      </c>
      <c r="E19" s="351">
        <v>28000</v>
      </c>
      <c r="F19" s="271"/>
      <c r="G19" s="270">
        <f t="shared" si="2"/>
        <v>30000</v>
      </c>
      <c r="H19" s="378" t="s">
        <v>110</v>
      </c>
      <c r="I19" s="378" t="s">
        <v>19</v>
      </c>
      <c r="J19" s="378" t="s">
        <v>377</v>
      </c>
      <c r="K19" s="258"/>
      <c r="L19" s="258" t="s">
        <v>78</v>
      </c>
      <c r="M19" s="258" t="s">
        <v>65</v>
      </c>
      <c r="N19" s="260" t="s">
        <v>100</v>
      </c>
    </row>
    <row r="20" spans="1:14" x14ac:dyDescent="0.25">
      <c r="A20" s="314">
        <v>44096</v>
      </c>
      <c r="B20" s="315" t="s">
        <v>72</v>
      </c>
      <c r="C20" s="260" t="s">
        <v>70</v>
      </c>
      <c r="D20" s="260" t="s">
        <v>55</v>
      </c>
      <c r="E20" s="271">
        <v>30000</v>
      </c>
      <c r="F20" s="271"/>
      <c r="G20" s="270">
        <f t="shared" si="2"/>
        <v>0</v>
      </c>
      <c r="H20" s="378" t="s">
        <v>110</v>
      </c>
      <c r="I20" s="378" t="s">
        <v>19</v>
      </c>
      <c r="J20" s="378" t="s">
        <v>377</v>
      </c>
      <c r="K20" s="258"/>
      <c r="L20" s="258" t="s">
        <v>78</v>
      </c>
      <c r="M20" s="258" t="s">
        <v>65</v>
      </c>
      <c r="N20" s="260" t="s">
        <v>112</v>
      </c>
    </row>
    <row r="21" spans="1:14" x14ac:dyDescent="0.25">
      <c r="A21" s="830">
        <v>44097</v>
      </c>
      <c r="B21" s="346" t="s">
        <v>207</v>
      </c>
      <c r="C21" s="346" t="s">
        <v>53</v>
      </c>
      <c r="D21" s="346" t="s">
        <v>55</v>
      </c>
      <c r="E21" s="820"/>
      <c r="F21" s="810">
        <v>116000</v>
      </c>
      <c r="G21" s="827">
        <f t="shared" si="2"/>
        <v>116000</v>
      </c>
      <c r="H21" s="850" t="s">
        <v>110</v>
      </c>
      <c r="I21" s="850" t="s">
        <v>19</v>
      </c>
      <c r="J21" s="850" t="s">
        <v>403</v>
      </c>
      <c r="K21" s="347"/>
      <c r="L21" s="347" t="s">
        <v>78</v>
      </c>
      <c r="M21" s="347" t="s">
        <v>65</v>
      </c>
      <c r="N21" s="346"/>
    </row>
    <row r="22" spans="1:14" x14ac:dyDescent="0.25">
      <c r="A22" s="413">
        <v>44097</v>
      </c>
      <c r="B22" s="378" t="s">
        <v>72</v>
      </c>
      <c r="C22" s="378" t="s">
        <v>70</v>
      </c>
      <c r="D22" s="378" t="s">
        <v>55</v>
      </c>
      <c r="E22" s="243">
        <v>28000</v>
      </c>
      <c r="F22" s="271"/>
      <c r="G22" s="270">
        <f t="shared" si="2"/>
        <v>88000</v>
      </c>
      <c r="H22" s="378" t="s">
        <v>110</v>
      </c>
      <c r="I22" s="378" t="s">
        <v>19</v>
      </c>
      <c r="J22" s="378" t="s">
        <v>403</v>
      </c>
      <c r="K22" s="258"/>
      <c r="L22" s="258" t="s">
        <v>78</v>
      </c>
      <c r="M22" s="258" t="s">
        <v>65</v>
      </c>
      <c r="N22" s="260" t="s">
        <v>100</v>
      </c>
    </row>
    <row r="23" spans="1:14" x14ac:dyDescent="0.25">
      <c r="A23" s="314">
        <v>44097</v>
      </c>
      <c r="B23" s="378" t="s">
        <v>72</v>
      </c>
      <c r="C23" s="378" t="s">
        <v>70</v>
      </c>
      <c r="D23" s="378" t="s">
        <v>55</v>
      </c>
      <c r="E23" s="243">
        <v>30000</v>
      </c>
      <c r="F23" s="270"/>
      <c r="G23" s="270">
        <f t="shared" si="2"/>
        <v>58000</v>
      </c>
      <c r="H23" s="378" t="s">
        <v>110</v>
      </c>
      <c r="I23" s="378" t="s">
        <v>19</v>
      </c>
      <c r="J23" s="378" t="s">
        <v>403</v>
      </c>
      <c r="K23" s="258"/>
      <c r="L23" s="258" t="s">
        <v>78</v>
      </c>
      <c r="M23" s="258" t="s">
        <v>65</v>
      </c>
      <c r="N23" s="260" t="s">
        <v>112</v>
      </c>
    </row>
    <row r="24" spans="1:14" x14ac:dyDescent="0.25">
      <c r="A24" s="413">
        <v>44098</v>
      </c>
      <c r="B24" s="378" t="s">
        <v>72</v>
      </c>
      <c r="C24" s="378" t="s">
        <v>70</v>
      </c>
      <c r="D24" s="378" t="s">
        <v>55</v>
      </c>
      <c r="E24" s="271">
        <v>28000</v>
      </c>
      <c r="F24" s="271"/>
      <c r="G24" s="270">
        <f t="shared" si="2"/>
        <v>30000</v>
      </c>
      <c r="H24" s="378" t="s">
        <v>110</v>
      </c>
      <c r="I24" s="378" t="s">
        <v>19</v>
      </c>
      <c r="J24" s="378" t="s">
        <v>403</v>
      </c>
      <c r="K24" s="258"/>
      <c r="L24" s="258" t="s">
        <v>78</v>
      </c>
      <c r="M24" s="258" t="s">
        <v>65</v>
      </c>
      <c r="N24" s="260" t="s">
        <v>100</v>
      </c>
    </row>
    <row r="25" spans="1:14" x14ac:dyDescent="0.25">
      <c r="A25" s="413">
        <v>44098</v>
      </c>
      <c r="B25" s="378" t="s">
        <v>72</v>
      </c>
      <c r="C25" s="378" t="s">
        <v>70</v>
      </c>
      <c r="D25" s="378" t="s">
        <v>55</v>
      </c>
      <c r="E25" s="281">
        <v>30000</v>
      </c>
      <c r="F25" s="281"/>
      <c r="G25" s="270">
        <f t="shared" si="2"/>
        <v>0</v>
      </c>
      <c r="H25" s="378" t="s">
        <v>110</v>
      </c>
      <c r="I25" s="378" t="s">
        <v>19</v>
      </c>
      <c r="J25" s="378" t="s">
        <v>403</v>
      </c>
      <c r="K25" s="258"/>
      <c r="L25" s="258" t="s">
        <v>78</v>
      </c>
      <c r="M25" s="258" t="s">
        <v>65</v>
      </c>
      <c r="N25" s="260" t="s">
        <v>112</v>
      </c>
    </row>
    <row r="26" spans="1:14" ht="15.75" customHeight="1" x14ac:dyDescent="0.25">
      <c r="A26" s="345">
        <v>44103</v>
      </c>
      <c r="B26" s="346" t="s">
        <v>207</v>
      </c>
      <c r="C26" s="346" t="s">
        <v>53</v>
      </c>
      <c r="D26" s="346" t="s">
        <v>55</v>
      </c>
      <c r="E26" s="880"/>
      <c r="F26" s="810">
        <v>18000</v>
      </c>
      <c r="G26" s="810">
        <f>G25-E26+F26</f>
        <v>18000</v>
      </c>
      <c r="H26" s="850" t="s">
        <v>110</v>
      </c>
      <c r="I26" s="850" t="s">
        <v>19</v>
      </c>
      <c r="J26" s="850" t="s">
        <v>484</v>
      </c>
      <c r="K26" s="850"/>
      <c r="L26" s="850" t="s">
        <v>78</v>
      </c>
      <c r="M26" s="850" t="s">
        <v>65</v>
      </c>
      <c r="N26" s="822"/>
    </row>
    <row r="27" spans="1:14" x14ac:dyDescent="0.25">
      <c r="A27" s="413">
        <v>44103</v>
      </c>
      <c r="B27" s="378" t="s">
        <v>72</v>
      </c>
      <c r="C27" s="378" t="s">
        <v>70</v>
      </c>
      <c r="D27" s="586" t="s">
        <v>55</v>
      </c>
      <c r="E27" s="243">
        <v>4500</v>
      </c>
      <c r="F27" s="243"/>
      <c r="G27" s="271">
        <f>G26-E27+F27</f>
        <v>13500</v>
      </c>
      <c r="H27" s="378" t="s">
        <v>110</v>
      </c>
      <c r="I27" s="378" t="s">
        <v>19</v>
      </c>
      <c r="J27" s="378" t="s">
        <v>484</v>
      </c>
      <c r="K27" s="258"/>
      <c r="L27" s="258" t="s">
        <v>78</v>
      </c>
      <c r="M27" s="258" t="s">
        <v>65</v>
      </c>
      <c r="N27" s="260" t="s">
        <v>482</v>
      </c>
    </row>
    <row r="28" spans="1:14" x14ac:dyDescent="0.25">
      <c r="A28" s="413">
        <v>44103</v>
      </c>
      <c r="B28" s="378" t="s">
        <v>72</v>
      </c>
      <c r="C28" s="378" t="s">
        <v>70</v>
      </c>
      <c r="D28" s="586" t="s">
        <v>55</v>
      </c>
      <c r="E28" s="668">
        <v>4500</v>
      </c>
      <c r="F28" s="273"/>
      <c r="G28" s="271">
        <f t="shared" ref="G28:G31" si="3">G27-E28+F28</f>
        <v>9000</v>
      </c>
      <c r="H28" s="378" t="s">
        <v>110</v>
      </c>
      <c r="I28" s="378" t="s">
        <v>19</v>
      </c>
      <c r="J28" s="378" t="s">
        <v>484</v>
      </c>
      <c r="K28" s="258"/>
      <c r="L28" s="258" t="s">
        <v>78</v>
      </c>
      <c r="M28" s="258" t="s">
        <v>65</v>
      </c>
      <c r="N28" s="260" t="s">
        <v>483</v>
      </c>
    </row>
    <row r="29" spans="1:14" x14ac:dyDescent="0.25">
      <c r="A29" s="413">
        <v>44103</v>
      </c>
      <c r="B29" s="378" t="s">
        <v>72</v>
      </c>
      <c r="C29" s="378" t="s">
        <v>70</v>
      </c>
      <c r="D29" s="586" t="s">
        <v>55</v>
      </c>
      <c r="E29" s="668">
        <v>4500</v>
      </c>
      <c r="F29" s="273"/>
      <c r="G29" s="271">
        <f t="shared" si="3"/>
        <v>4500</v>
      </c>
      <c r="H29" s="378" t="s">
        <v>110</v>
      </c>
      <c r="I29" s="378" t="s">
        <v>19</v>
      </c>
      <c r="J29" s="378"/>
      <c r="K29" s="258"/>
      <c r="L29" s="258"/>
      <c r="M29" s="258"/>
      <c r="N29" s="260"/>
    </row>
    <row r="30" spans="1:14" x14ac:dyDescent="0.25">
      <c r="A30" s="413">
        <v>44103</v>
      </c>
      <c r="B30" s="378" t="s">
        <v>72</v>
      </c>
      <c r="C30" s="378" t="s">
        <v>70</v>
      </c>
      <c r="D30" s="586" t="s">
        <v>55</v>
      </c>
      <c r="E30" s="668">
        <v>4500</v>
      </c>
      <c r="F30" s="273"/>
      <c r="G30" s="271">
        <f t="shared" si="3"/>
        <v>0</v>
      </c>
      <c r="H30" s="378" t="s">
        <v>110</v>
      </c>
      <c r="I30" s="378" t="s">
        <v>19</v>
      </c>
      <c r="J30" s="378"/>
      <c r="K30" s="258"/>
      <c r="L30" s="258"/>
      <c r="M30" s="258"/>
      <c r="N30" s="260"/>
    </row>
    <row r="31" spans="1:14" x14ac:dyDescent="0.25">
      <c r="A31" s="314">
        <v>44103</v>
      </c>
      <c r="B31" s="378" t="s">
        <v>207</v>
      </c>
      <c r="C31" s="378" t="s">
        <v>70</v>
      </c>
      <c r="D31" s="586" t="s">
        <v>55</v>
      </c>
      <c r="E31" s="243"/>
      <c r="F31" s="271">
        <v>116000</v>
      </c>
      <c r="G31" s="271">
        <f t="shared" si="3"/>
        <v>116000</v>
      </c>
      <c r="H31" s="378" t="s">
        <v>110</v>
      </c>
      <c r="I31" s="378" t="s">
        <v>19</v>
      </c>
      <c r="J31" s="378" t="s">
        <v>485</v>
      </c>
      <c r="K31" s="258"/>
      <c r="L31" s="258" t="s">
        <v>78</v>
      </c>
      <c r="M31" s="258" t="s">
        <v>65</v>
      </c>
      <c r="N31" s="260"/>
    </row>
    <row r="32" spans="1:14" x14ac:dyDescent="0.25">
      <c r="A32" s="314">
        <v>44103</v>
      </c>
      <c r="B32" s="378" t="s">
        <v>207</v>
      </c>
      <c r="C32" s="378" t="s">
        <v>53</v>
      </c>
      <c r="D32" s="586" t="s">
        <v>55</v>
      </c>
      <c r="E32" s="281">
        <v>28000</v>
      </c>
      <c r="F32" s="281"/>
      <c r="G32" s="271">
        <f t="shared" ref="G32:G35" si="4">G31-E32+F32</f>
        <v>88000</v>
      </c>
      <c r="H32" s="378" t="s">
        <v>110</v>
      </c>
      <c r="I32" s="378" t="s">
        <v>19</v>
      </c>
      <c r="J32" s="378" t="s">
        <v>485</v>
      </c>
      <c r="K32" s="258"/>
      <c r="L32" s="258" t="s">
        <v>78</v>
      </c>
      <c r="M32" s="258" t="s">
        <v>65</v>
      </c>
      <c r="N32" s="260" t="s">
        <v>100</v>
      </c>
    </row>
    <row r="33" spans="1:14" x14ac:dyDescent="0.25">
      <c r="A33" s="314">
        <v>44103</v>
      </c>
      <c r="B33" s="378" t="s">
        <v>72</v>
      </c>
      <c r="C33" s="378" t="s">
        <v>70</v>
      </c>
      <c r="D33" s="586" t="s">
        <v>55</v>
      </c>
      <c r="E33" s="273">
        <v>30000</v>
      </c>
      <c r="F33" s="243"/>
      <c r="G33" s="271">
        <f t="shared" si="4"/>
        <v>58000</v>
      </c>
      <c r="H33" s="258" t="s">
        <v>110</v>
      </c>
      <c r="I33" s="378" t="s">
        <v>19</v>
      </c>
      <c r="J33" s="378" t="s">
        <v>485</v>
      </c>
      <c r="K33" s="258"/>
      <c r="L33" s="258" t="s">
        <v>78</v>
      </c>
      <c r="M33" s="258" t="s">
        <v>65</v>
      </c>
      <c r="N33" s="260" t="s">
        <v>112</v>
      </c>
    </row>
    <row r="34" spans="1:14" x14ac:dyDescent="0.25">
      <c r="A34" s="314">
        <v>44104</v>
      </c>
      <c r="B34" s="378" t="s">
        <v>72</v>
      </c>
      <c r="C34" s="378" t="s">
        <v>70</v>
      </c>
      <c r="D34" s="586" t="s">
        <v>55</v>
      </c>
      <c r="E34" s="243">
        <v>28000</v>
      </c>
      <c r="F34" s="243"/>
      <c r="G34" s="271">
        <f t="shared" si="4"/>
        <v>30000</v>
      </c>
      <c r="H34" s="258" t="s">
        <v>110</v>
      </c>
      <c r="I34" s="378" t="s">
        <v>19</v>
      </c>
      <c r="J34" s="378" t="s">
        <v>485</v>
      </c>
      <c r="K34" s="258"/>
      <c r="L34" s="258" t="s">
        <v>78</v>
      </c>
      <c r="M34" s="258" t="s">
        <v>65</v>
      </c>
      <c r="N34" s="260" t="s">
        <v>100</v>
      </c>
    </row>
    <row r="35" spans="1:14" x14ac:dyDescent="0.25">
      <c r="A35" s="259">
        <v>44104</v>
      </c>
      <c r="B35" s="378" t="s">
        <v>72</v>
      </c>
      <c r="C35" s="378" t="s">
        <v>70</v>
      </c>
      <c r="D35" s="586" t="s">
        <v>55</v>
      </c>
      <c r="E35" s="287">
        <v>30000</v>
      </c>
      <c r="F35" s="243"/>
      <c r="G35" s="271">
        <f t="shared" si="4"/>
        <v>0</v>
      </c>
      <c r="H35" s="258" t="s">
        <v>110</v>
      </c>
      <c r="I35" s="378" t="s">
        <v>19</v>
      </c>
      <c r="J35" s="378" t="s">
        <v>485</v>
      </c>
      <c r="K35" s="258"/>
      <c r="L35" s="258" t="s">
        <v>78</v>
      </c>
      <c r="M35" s="258" t="s">
        <v>65</v>
      </c>
      <c r="N35" s="260" t="s">
        <v>112</v>
      </c>
    </row>
    <row r="36" spans="1:14" x14ac:dyDescent="0.25">
      <c r="A36" s="67">
        <v>44104</v>
      </c>
      <c r="B36" s="238" t="s">
        <v>207</v>
      </c>
      <c r="C36" s="238" t="s">
        <v>53</v>
      </c>
      <c r="D36" s="238" t="s">
        <v>55</v>
      </c>
      <c r="E36" s="591"/>
      <c r="F36" s="243">
        <v>10000</v>
      </c>
      <c r="G36" s="271">
        <f>G35-E36+F36</f>
        <v>10000</v>
      </c>
      <c r="H36" s="258" t="s">
        <v>110</v>
      </c>
      <c r="I36" s="258" t="s">
        <v>19</v>
      </c>
      <c r="J36" s="378" t="s">
        <v>503</v>
      </c>
      <c r="K36" s="258"/>
      <c r="L36" s="258" t="s">
        <v>78</v>
      </c>
      <c r="M36" s="258" t="s">
        <v>65</v>
      </c>
      <c r="N36" s="260"/>
    </row>
    <row r="37" spans="1:14" x14ac:dyDescent="0.25">
      <c r="A37" s="67">
        <v>44104</v>
      </c>
      <c r="B37" s="260" t="s">
        <v>72</v>
      </c>
      <c r="C37" s="260" t="s">
        <v>70</v>
      </c>
      <c r="D37" s="260" t="s">
        <v>55</v>
      </c>
      <c r="E37" s="243">
        <v>4500</v>
      </c>
      <c r="F37" s="243"/>
      <c r="G37" s="271">
        <f t="shared" ref="G37:G39" si="5">G36-E37+F37</f>
        <v>5500</v>
      </c>
      <c r="H37" s="258" t="s">
        <v>110</v>
      </c>
      <c r="I37" s="258" t="s">
        <v>19</v>
      </c>
      <c r="J37" s="378" t="s">
        <v>503</v>
      </c>
      <c r="K37" s="258"/>
      <c r="L37" s="258" t="s">
        <v>78</v>
      </c>
      <c r="M37" s="258" t="s">
        <v>65</v>
      </c>
      <c r="N37" s="260" t="s">
        <v>504</v>
      </c>
    </row>
    <row r="38" spans="1:14" x14ac:dyDescent="0.25">
      <c r="A38" s="67">
        <v>44104</v>
      </c>
      <c r="B38" s="260" t="s">
        <v>72</v>
      </c>
      <c r="C38" s="260" t="s">
        <v>70</v>
      </c>
      <c r="D38" s="371" t="s">
        <v>55</v>
      </c>
      <c r="E38" s="243">
        <v>5000</v>
      </c>
      <c r="F38" s="243"/>
      <c r="G38" s="271">
        <f t="shared" si="5"/>
        <v>500</v>
      </c>
      <c r="H38" s="282" t="s">
        <v>110</v>
      </c>
      <c r="I38" s="258" t="s">
        <v>19</v>
      </c>
      <c r="J38" s="378" t="s">
        <v>503</v>
      </c>
      <c r="K38" s="258"/>
      <c r="L38" s="258" t="s">
        <v>78</v>
      </c>
      <c r="M38" s="258" t="s">
        <v>65</v>
      </c>
      <c r="N38" s="260" t="s">
        <v>505</v>
      </c>
    </row>
    <row r="39" spans="1:14" ht="15.75" thickBot="1" x14ac:dyDescent="0.3">
      <c r="A39" s="67">
        <v>44104</v>
      </c>
      <c r="B39" s="260" t="s">
        <v>77</v>
      </c>
      <c r="C39" s="260" t="s">
        <v>53</v>
      </c>
      <c r="D39" s="371" t="s">
        <v>55</v>
      </c>
      <c r="E39" s="273"/>
      <c r="F39" s="273">
        <v>-500</v>
      </c>
      <c r="G39" s="270">
        <f t="shared" si="5"/>
        <v>0</v>
      </c>
      <c r="H39" s="282" t="s">
        <v>110</v>
      </c>
      <c r="I39" s="258" t="s">
        <v>19</v>
      </c>
      <c r="J39" s="378" t="s">
        <v>503</v>
      </c>
      <c r="K39" s="258"/>
      <c r="L39" s="258" t="s">
        <v>78</v>
      </c>
      <c r="M39" s="258" t="s">
        <v>65</v>
      </c>
      <c r="N39" s="260"/>
    </row>
    <row r="40" spans="1:14" ht="15.75" customHeight="1" thickBot="1" x14ac:dyDescent="0.3">
      <c r="A40" s="314"/>
      <c r="B40" s="315"/>
      <c r="C40" s="260"/>
      <c r="D40" s="371"/>
      <c r="E40" s="597">
        <f>SUM(E4:E39)</f>
        <v>979500</v>
      </c>
      <c r="F40" s="597">
        <f>SUM(F4:F39)+G4</f>
        <v>979500</v>
      </c>
      <c r="G40" s="563">
        <f>F40-E40</f>
        <v>0</v>
      </c>
      <c r="H40" s="282"/>
      <c r="I40" s="258"/>
      <c r="J40" s="378"/>
      <c r="K40" s="258"/>
      <c r="L40" s="258"/>
      <c r="M40" s="258"/>
      <c r="N40" s="260"/>
    </row>
    <row r="41" spans="1:14" x14ac:dyDescent="0.25">
      <c r="A41" s="259"/>
      <c r="B41" s="260"/>
      <c r="C41" s="260"/>
      <c r="D41" s="671"/>
      <c r="E41" s="281"/>
      <c r="F41" s="281"/>
      <c r="G41" s="330"/>
      <c r="H41" s="282"/>
      <c r="I41" s="258"/>
      <c r="J41" s="378"/>
      <c r="K41" s="258"/>
      <c r="L41" s="258"/>
      <c r="M41" s="258"/>
      <c r="N41" s="260"/>
    </row>
    <row r="42" spans="1:14" x14ac:dyDescent="0.25">
      <c r="A42" s="266"/>
      <c r="B42" s="260"/>
      <c r="C42" s="260"/>
      <c r="D42" s="260"/>
      <c r="E42" s="281"/>
      <c r="F42" s="281"/>
      <c r="G42" s="271"/>
      <c r="H42" s="282"/>
      <c r="I42" s="258"/>
      <c r="J42" s="378"/>
      <c r="K42" s="258"/>
      <c r="L42" s="258"/>
      <c r="M42" s="258"/>
      <c r="N42" s="260"/>
    </row>
    <row r="43" spans="1:14" x14ac:dyDescent="0.25">
      <c r="A43" s="266"/>
      <c r="B43" s="260"/>
      <c r="C43" s="260"/>
      <c r="D43" s="268"/>
      <c r="E43" s="281"/>
      <c r="F43" s="281"/>
      <c r="G43" s="271"/>
      <c r="H43" s="258"/>
      <c r="I43" s="258"/>
      <c r="J43" s="378"/>
      <c r="K43" s="258"/>
      <c r="L43" s="258"/>
      <c r="M43" s="258"/>
      <c r="N43" s="260"/>
    </row>
    <row r="44" spans="1:14" x14ac:dyDescent="0.25">
      <c r="A44" s="259"/>
      <c r="B44" s="260"/>
      <c r="C44" s="260"/>
      <c r="D44" s="260"/>
      <c r="E44" s="287"/>
      <c r="F44" s="243"/>
      <c r="G44" s="271"/>
      <c r="H44" s="258"/>
      <c r="I44" s="258"/>
      <c r="J44" s="378"/>
      <c r="K44" s="258"/>
      <c r="L44" s="258"/>
      <c r="M44" s="258"/>
      <c r="N44" s="260"/>
    </row>
    <row r="45" spans="1:14" ht="16.5" customHeight="1" x14ac:dyDescent="0.25">
      <c r="A45" s="314"/>
      <c r="B45" s="315"/>
      <c r="C45" s="315"/>
      <c r="D45" s="315"/>
      <c r="E45" s="585"/>
      <c r="F45" s="271"/>
      <c r="G45" s="271"/>
      <c r="H45" s="378"/>
      <c r="I45" s="378"/>
      <c r="J45" s="378"/>
      <c r="K45" s="378"/>
      <c r="L45" s="378"/>
      <c r="M45" s="378"/>
      <c r="N45" s="315"/>
    </row>
    <row r="46" spans="1:14" x14ac:dyDescent="0.25">
      <c r="A46" s="266"/>
      <c r="B46" s="258"/>
      <c r="C46" s="258"/>
      <c r="D46" s="258"/>
      <c r="E46" s="243"/>
      <c r="F46" s="243"/>
      <c r="G46" s="271"/>
      <c r="H46" s="258"/>
      <c r="I46" s="258"/>
      <c r="J46" s="378"/>
      <c r="K46" s="258"/>
      <c r="L46" s="258"/>
      <c r="M46" s="258"/>
      <c r="N46" s="260"/>
    </row>
    <row r="47" spans="1:14" x14ac:dyDescent="0.25">
      <c r="A47" s="266"/>
      <c r="B47" s="258"/>
      <c r="C47" s="258"/>
      <c r="D47" s="258"/>
      <c r="E47" s="243"/>
      <c r="F47" s="243"/>
      <c r="G47" s="271"/>
      <c r="H47" s="258"/>
      <c r="I47" s="258"/>
      <c r="J47" s="378"/>
      <c r="K47" s="258"/>
      <c r="L47" s="258"/>
      <c r="M47" s="258"/>
      <c r="N47" s="260"/>
    </row>
    <row r="48" spans="1:14" x14ac:dyDescent="0.25">
      <c r="A48" s="259"/>
      <c r="B48" s="260"/>
      <c r="C48" s="284"/>
      <c r="D48" s="284"/>
      <c r="E48" s="673"/>
      <c r="F48" s="243"/>
      <c r="G48" s="271"/>
      <c r="H48" s="258"/>
      <c r="I48" s="258"/>
      <c r="J48" s="378"/>
      <c r="K48" s="258"/>
      <c r="L48" s="258"/>
      <c r="M48" s="258"/>
      <c r="N48" s="260"/>
    </row>
    <row r="49" spans="1:14" x14ac:dyDescent="0.25">
      <c r="A49" s="266"/>
      <c r="B49" s="258"/>
      <c r="C49" s="258"/>
      <c r="D49" s="258"/>
      <c r="E49" s="243"/>
      <c r="F49" s="243"/>
      <c r="G49" s="271"/>
      <c r="H49" s="258"/>
      <c r="I49" s="258"/>
      <c r="J49" s="378"/>
      <c r="K49" s="258"/>
      <c r="L49" s="258"/>
      <c r="M49" s="258"/>
      <c r="N49" s="260"/>
    </row>
    <row r="50" spans="1:14" x14ac:dyDescent="0.25">
      <c r="A50" s="266"/>
      <c r="B50" s="258"/>
      <c r="C50" s="258"/>
      <c r="D50" s="258"/>
      <c r="E50" s="273"/>
      <c r="F50" s="273"/>
      <c r="G50" s="271"/>
      <c r="H50" s="258"/>
      <c r="I50" s="258"/>
      <c r="J50" s="378"/>
      <c r="K50" s="258"/>
      <c r="L50" s="258"/>
      <c r="M50" s="258"/>
      <c r="N50" s="260"/>
    </row>
    <row r="51" spans="1:14" x14ac:dyDescent="0.25">
      <c r="A51" s="259"/>
      <c r="B51" s="258"/>
      <c r="C51" s="258"/>
      <c r="D51" s="258"/>
      <c r="E51" s="585"/>
      <c r="F51" s="243"/>
      <c r="G51" s="271"/>
      <c r="H51" s="282"/>
      <c r="I51" s="258"/>
      <c r="J51" s="378"/>
      <c r="K51" s="258"/>
      <c r="L51" s="258"/>
      <c r="M51" s="258"/>
      <c r="N51" s="260"/>
    </row>
    <row r="52" spans="1:14" x14ac:dyDescent="0.25">
      <c r="A52" s="259"/>
      <c r="B52" s="260"/>
      <c r="C52" s="260"/>
      <c r="D52" s="260"/>
      <c r="E52" s="680"/>
      <c r="F52" s="281"/>
      <c r="G52" s="271"/>
      <c r="H52" s="258"/>
      <c r="I52" s="258"/>
      <c r="J52" s="378"/>
      <c r="K52" s="258"/>
      <c r="L52" s="258"/>
      <c r="M52" s="258"/>
      <c r="N52" s="260"/>
    </row>
    <row r="53" spans="1:14" x14ac:dyDescent="0.25">
      <c r="A53" s="266"/>
      <c r="B53" s="258"/>
      <c r="C53" s="258"/>
      <c r="D53" s="258"/>
      <c r="E53" s="243"/>
      <c r="F53" s="243"/>
      <c r="G53" s="271"/>
      <c r="H53" s="258"/>
      <c r="I53" s="258"/>
      <c r="J53" s="378"/>
      <c r="K53" s="258"/>
      <c r="L53" s="258"/>
      <c r="M53" s="258"/>
      <c r="N53" s="260"/>
    </row>
    <row r="54" spans="1:14" x14ac:dyDescent="0.25">
      <c r="A54" s="266"/>
      <c r="B54" s="258"/>
      <c r="C54" s="258"/>
      <c r="D54" s="258"/>
      <c r="E54" s="243"/>
      <c r="F54" s="243"/>
      <c r="G54" s="271"/>
      <c r="H54" s="258"/>
      <c r="I54" s="258"/>
      <c r="J54" s="378"/>
      <c r="K54" s="258"/>
      <c r="L54" s="258"/>
      <c r="M54" s="258"/>
      <c r="N54" s="260"/>
    </row>
    <row r="55" spans="1:14" x14ac:dyDescent="0.25">
      <c r="A55" s="266"/>
      <c r="B55" s="258"/>
      <c r="C55" s="258"/>
      <c r="D55" s="258"/>
      <c r="E55" s="243"/>
      <c r="F55" s="243"/>
      <c r="G55" s="271"/>
      <c r="H55" s="258"/>
      <c r="I55" s="258"/>
      <c r="J55" s="378"/>
      <c r="K55" s="258"/>
      <c r="L55" s="258"/>
      <c r="M55" s="258"/>
      <c r="N55" s="260"/>
    </row>
    <row r="56" spans="1:14" x14ac:dyDescent="0.25">
      <c r="A56" s="266"/>
      <c r="B56" s="258"/>
      <c r="C56" s="258"/>
      <c r="D56" s="258"/>
      <c r="E56" s="243"/>
      <c r="F56" s="243"/>
      <c r="G56" s="271"/>
      <c r="H56" s="258"/>
      <c r="I56" s="258"/>
      <c r="J56" s="378"/>
      <c r="K56" s="258"/>
      <c r="L56" s="258"/>
      <c r="M56" s="258"/>
      <c r="N56" s="260"/>
    </row>
    <row r="57" spans="1:14" x14ac:dyDescent="0.25">
      <c r="A57" s="259"/>
      <c r="B57" s="260"/>
      <c r="C57" s="260"/>
      <c r="D57" s="260"/>
      <c r="E57" s="287"/>
      <c r="F57" s="243"/>
      <c r="G57" s="271"/>
      <c r="H57" s="258"/>
      <c r="I57" s="258"/>
      <c r="J57" s="378"/>
      <c r="K57" s="258"/>
      <c r="L57" s="258"/>
      <c r="M57" s="258"/>
      <c r="N57" s="260"/>
    </row>
    <row r="58" spans="1:14" x14ac:dyDescent="0.25">
      <c r="A58" s="266"/>
      <c r="B58" s="258"/>
      <c r="C58" s="258"/>
      <c r="D58" s="258"/>
      <c r="E58" s="243"/>
      <c r="F58" s="243"/>
      <c r="G58" s="271"/>
      <c r="H58" s="258"/>
      <c r="I58" s="258"/>
      <c r="J58" s="378"/>
      <c r="K58" s="258"/>
      <c r="L58" s="258"/>
      <c r="M58" s="258"/>
      <c r="N58" s="260"/>
    </row>
    <row r="59" spans="1:14" x14ac:dyDescent="0.25">
      <c r="A59" s="266"/>
      <c r="B59" s="258"/>
      <c r="C59" s="258"/>
      <c r="D59" s="258"/>
      <c r="E59" s="243"/>
      <c r="F59" s="243"/>
      <c r="G59" s="271"/>
      <c r="H59" s="258"/>
      <c r="I59" s="258"/>
      <c r="J59" s="378"/>
      <c r="K59" s="258"/>
      <c r="L59" s="258"/>
      <c r="M59" s="258"/>
      <c r="N59" s="260"/>
    </row>
    <row r="60" spans="1:14" x14ac:dyDescent="0.25">
      <c r="A60" s="266"/>
      <c r="B60" s="258"/>
      <c r="C60" s="258"/>
      <c r="D60" s="258"/>
      <c r="E60" s="273"/>
      <c r="F60" s="272"/>
      <c r="G60" s="271"/>
      <c r="H60" s="258"/>
      <c r="I60" s="258"/>
      <c r="J60" s="378"/>
      <c r="K60" s="258"/>
      <c r="L60" s="258"/>
      <c r="M60" s="258"/>
      <c r="N60" s="260"/>
    </row>
    <row r="61" spans="1:14" x14ac:dyDescent="0.25">
      <c r="A61" s="266"/>
      <c r="B61" s="258"/>
      <c r="C61" s="258"/>
      <c r="D61" s="258"/>
      <c r="E61" s="273"/>
      <c r="F61" s="272"/>
      <c r="G61" s="271"/>
      <c r="H61" s="282"/>
      <c r="I61" s="258"/>
      <c r="J61" s="378"/>
      <c r="K61" s="258"/>
      <c r="L61" s="258"/>
      <c r="M61" s="258"/>
      <c r="N61" s="260"/>
    </row>
    <row r="62" spans="1:14" x14ac:dyDescent="0.25">
      <c r="A62" s="259"/>
      <c r="B62" s="260"/>
      <c r="C62" s="260"/>
      <c r="D62" s="260"/>
      <c r="E62" s="273"/>
      <c r="F62" s="593"/>
      <c r="G62" s="271"/>
      <c r="H62" s="282"/>
      <c r="I62" s="258"/>
      <c r="J62" s="378"/>
      <c r="K62" s="258"/>
      <c r="L62" s="258"/>
      <c r="M62" s="258"/>
      <c r="N62" s="260"/>
    </row>
    <row r="63" spans="1:14" x14ac:dyDescent="0.25">
      <c r="A63" s="259"/>
      <c r="B63" s="260"/>
      <c r="C63" s="260"/>
      <c r="D63" s="260"/>
      <c r="E63" s="270"/>
      <c r="F63" s="676"/>
      <c r="G63" s="271"/>
      <c r="H63" s="282"/>
      <c r="I63" s="258"/>
      <c r="J63" s="378"/>
      <c r="K63" s="258"/>
      <c r="L63" s="258"/>
      <c r="M63" s="258"/>
      <c r="N63" s="260"/>
    </row>
    <row r="64" spans="1:14" x14ac:dyDescent="0.25">
      <c r="A64" s="259"/>
      <c r="B64" s="260"/>
      <c r="C64" s="260"/>
      <c r="D64" s="371"/>
      <c r="E64" s="270"/>
      <c r="F64" s="676"/>
      <c r="G64" s="271"/>
      <c r="H64" s="282"/>
      <c r="I64" s="258"/>
      <c r="J64" s="378"/>
      <c r="K64" s="258"/>
      <c r="L64" s="258"/>
      <c r="M64" s="258"/>
      <c r="N64" s="260"/>
    </row>
    <row r="65" spans="1:14" x14ac:dyDescent="0.25">
      <c r="A65" s="259"/>
      <c r="B65" s="260"/>
      <c r="C65" s="260"/>
      <c r="D65" s="371"/>
      <c r="E65" s="270"/>
      <c r="F65" s="676"/>
      <c r="G65" s="271"/>
      <c r="H65" s="282"/>
      <c r="I65" s="258"/>
      <c r="J65" s="378"/>
      <c r="K65" s="258"/>
      <c r="L65" s="258"/>
      <c r="M65" s="258"/>
      <c r="N65" s="260"/>
    </row>
    <row r="66" spans="1:14" x14ac:dyDescent="0.25">
      <c r="A66" s="259"/>
      <c r="B66" s="260"/>
      <c r="C66" s="260"/>
      <c r="D66" s="371"/>
      <c r="E66" s="270"/>
      <c r="F66" s="676"/>
      <c r="G66" s="271"/>
      <c r="H66" s="282"/>
      <c r="I66" s="258"/>
      <c r="J66" s="378"/>
      <c r="K66" s="258"/>
      <c r="L66" s="258"/>
      <c r="M66" s="258"/>
      <c r="N66" s="260"/>
    </row>
    <row r="67" spans="1:14" x14ac:dyDescent="0.25">
      <c r="A67" s="259"/>
      <c r="B67" s="260"/>
      <c r="C67" s="260"/>
      <c r="D67" s="371"/>
      <c r="E67" s="270"/>
      <c r="F67" s="676"/>
      <c r="G67" s="271"/>
      <c r="H67" s="282"/>
      <c r="I67" s="258"/>
      <c r="J67" s="378"/>
      <c r="K67" s="258"/>
      <c r="L67" s="258"/>
      <c r="M67" s="258"/>
      <c r="N67" s="260"/>
    </row>
    <row r="68" spans="1:14" x14ac:dyDescent="0.25">
      <c r="A68" s="259"/>
      <c r="B68" s="260"/>
      <c r="C68" s="260"/>
      <c r="D68" s="371"/>
      <c r="E68" s="270"/>
      <c r="F68" s="676"/>
      <c r="G68" s="271"/>
      <c r="H68" s="282"/>
      <c r="I68" s="258"/>
      <c r="J68" s="378"/>
      <c r="K68" s="258"/>
      <c r="L68" s="258"/>
      <c r="M68" s="258"/>
      <c r="N68" s="260"/>
    </row>
    <row r="69" spans="1:14" x14ac:dyDescent="0.25">
      <c r="A69" s="259"/>
      <c r="B69" s="260"/>
      <c r="C69" s="260"/>
      <c r="D69" s="371"/>
      <c r="E69" s="270"/>
      <c r="F69" s="676"/>
      <c r="G69" s="271"/>
      <c r="H69" s="282"/>
      <c r="I69" s="258"/>
      <c r="J69" s="378"/>
      <c r="K69" s="258"/>
      <c r="L69" s="258"/>
      <c r="M69" s="258"/>
      <c r="N69" s="260"/>
    </row>
    <row r="70" spans="1:14" x14ac:dyDescent="0.25">
      <c r="A70" s="259"/>
      <c r="B70" s="260"/>
      <c r="C70" s="260"/>
      <c r="D70" s="371"/>
      <c r="E70" s="270"/>
      <c r="F70" s="676"/>
      <c r="G70" s="271"/>
      <c r="H70" s="282"/>
      <c r="I70" s="258"/>
      <c r="J70" s="378"/>
      <c r="K70" s="258"/>
      <c r="L70" s="258"/>
      <c r="M70" s="258"/>
      <c r="N70" s="260"/>
    </row>
    <row r="71" spans="1:14" x14ac:dyDescent="0.25">
      <c r="A71" s="259"/>
      <c r="B71" s="260"/>
      <c r="C71" s="260"/>
      <c r="D71" s="371"/>
      <c r="E71" s="270"/>
      <c r="F71" s="676"/>
      <c r="G71" s="271"/>
      <c r="H71" s="282"/>
      <c r="I71" s="258"/>
      <c r="J71" s="378"/>
      <c r="K71" s="258"/>
      <c r="L71" s="258"/>
      <c r="M71" s="258"/>
      <c r="N71" s="260"/>
    </row>
    <row r="72" spans="1:14" x14ac:dyDescent="0.25">
      <c r="A72" s="259"/>
      <c r="B72" s="260"/>
      <c r="C72" s="260"/>
      <c r="D72" s="371"/>
      <c r="E72" s="270"/>
      <c r="F72" s="676"/>
      <c r="G72" s="271"/>
      <c r="H72" s="282"/>
      <c r="I72" s="258"/>
      <c r="J72" s="378"/>
      <c r="K72" s="258"/>
      <c r="L72" s="258"/>
      <c r="M72" s="258"/>
      <c r="N72" s="260"/>
    </row>
    <row r="73" spans="1:14" x14ac:dyDescent="0.25">
      <c r="A73" s="259"/>
      <c r="B73" s="260"/>
      <c r="C73" s="260"/>
      <c r="D73" s="371"/>
      <c r="E73" s="270"/>
      <c r="F73" s="676"/>
      <c r="G73" s="271"/>
      <c r="H73" s="282"/>
      <c r="I73" s="258"/>
      <c r="J73" s="378"/>
      <c r="K73" s="258"/>
      <c r="L73" s="258"/>
      <c r="M73" s="258"/>
      <c r="N73" s="260"/>
    </row>
    <row r="74" spans="1:14" x14ac:dyDescent="0.25">
      <c r="A74" s="259"/>
      <c r="B74" s="260"/>
      <c r="C74" s="260"/>
      <c r="D74" s="371"/>
      <c r="E74" s="270"/>
      <c r="F74" s="676"/>
      <c r="G74" s="271"/>
      <c r="H74" s="282"/>
      <c r="I74" s="258"/>
      <c r="J74" s="378"/>
      <c r="K74" s="258"/>
      <c r="L74" s="258"/>
      <c r="M74" s="258"/>
      <c r="N74" s="260"/>
    </row>
    <row r="75" spans="1:14" x14ac:dyDescent="0.25">
      <c r="A75" s="259"/>
      <c r="B75" s="260"/>
      <c r="C75" s="260"/>
      <c r="D75" s="371"/>
      <c r="E75" s="270"/>
      <c r="F75" s="676"/>
      <c r="G75" s="271"/>
      <c r="H75" s="282"/>
      <c r="I75" s="258"/>
      <c r="J75" s="378"/>
      <c r="K75" s="258"/>
      <c r="L75" s="258"/>
      <c r="M75" s="258"/>
      <c r="N75" s="260"/>
    </row>
    <row r="76" spans="1:14" x14ac:dyDescent="0.25">
      <c r="A76" s="266"/>
      <c r="B76" s="258"/>
      <c r="C76" s="258"/>
      <c r="D76" s="280"/>
      <c r="E76" s="262"/>
      <c r="F76" s="262"/>
      <c r="G76" s="271"/>
      <c r="H76" s="282"/>
      <c r="I76" s="258"/>
      <c r="J76" s="378"/>
      <c r="K76" s="258"/>
      <c r="L76" s="258"/>
      <c r="M76" s="258"/>
      <c r="N76" s="260"/>
    </row>
    <row r="77" spans="1:14" x14ac:dyDescent="0.25">
      <c r="A77" s="266"/>
      <c r="B77" s="258"/>
      <c r="C77" s="258"/>
      <c r="D77" s="258"/>
      <c r="E77" s="281"/>
      <c r="F77" s="281"/>
      <c r="G77" s="271"/>
      <c r="H77" s="282"/>
      <c r="I77" s="258"/>
      <c r="J77" s="378"/>
      <c r="K77" s="258"/>
      <c r="L77" s="258"/>
      <c r="M77" s="258"/>
      <c r="N77" s="260"/>
    </row>
    <row r="78" spans="1:14" x14ac:dyDescent="0.25">
      <c r="A78" s="266"/>
      <c r="B78" s="258"/>
      <c r="C78" s="258"/>
      <c r="D78" s="258"/>
      <c r="E78" s="243"/>
      <c r="F78" s="243"/>
      <c r="G78" s="271"/>
      <c r="H78" s="282"/>
      <c r="I78" s="258"/>
      <c r="J78" s="378"/>
      <c r="K78" s="258"/>
      <c r="L78" s="258"/>
      <c r="M78" s="258"/>
      <c r="N78" s="260"/>
    </row>
    <row r="79" spans="1:14" x14ac:dyDescent="0.25">
      <c r="A79" s="266"/>
      <c r="B79" s="258"/>
      <c r="C79" s="258"/>
      <c r="D79" s="258"/>
      <c r="E79" s="243"/>
      <c r="F79" s="243"/>
      <c r="G79" s="271"/>
      <c r="H79" s="258"/>
      <c r="I79" s="258"/>
      <c r="J79" s="378"/>
      <c r="K79" s="258"/>
      <c r="L79" s="258"/>
      <c r="M79" s="258"/>
      <c r="N79" s="260"/>
    </row>
    <row r="80" spans="1:14" x14ac:dyDescent="0.25">
      <c r="A80" s="266"/>
      <c r="B80" s="258"/>
      <c r="C80" s="258"/>
      <c r="D80" s="258"/>
      <c r="E80" s="243"/>
      <c r="F80" s="243"/>
      <c r="G80" s="271"/>
      <c r="H80" s="258"/>
      <c r="I80" s="258"/>
      <c r="J80" s="378"/>
      <c r="K80" s="258"/>
      <c r="L80" s="258"/>
      <c r="M80" s="258"/>
      <c r="N80" s="260"/>
    </row>
    <row r="81" spans="1:14" x14ac:dyDescent="0.25">
      <c r="A81" s="259"/>
      <c r="B81" s="260"/>
      <c r="C81" s="260"/>
      <c r="D81" s="260"/>
      <c r="E81" s="243"/>
      <c r="F81" s="243"/>
      <c r="G81" s="271"/>
      <c r="H81" s="258"/>
      <c r="I81" s="258"/>
      <c r="J81" s="378"/>
      <c r="K81" s="258"/>
      <c r="L81" s="258"/>
      <c r="M81" s="258"/>
      <c r="N81" s="260"/>
    </row>
    <row r="82" spans="1:14" x14ac:dyDescent="0.25">
      <c r="A82" s="259"/>
      <c r="B82" s="258"/>
      <c r="C82" s="258"/>
      <c r="D82" s="258"/>
      <c r="E82" s="243"/>
      <c r="F82" s="243"/>
      <c r="G82" s="271"/>
      <c r="H82" s="258"/>
      <c r="I82" s="258"/>
      <c r="J82" s="378"/>
      <c r="K82" s="258"/>
      <c r="L82" s="258"/>
      <c r="M82" s="258"/>
      <c r="N82" s="260"/>
    </row>
    <row r="83" spans="1:14" x14ac:dyDescent="0.25">
      <c r="A83" s="259"/>
      <c r="B83" s="258"/>
      <c r="C83" s="258"/>
      <c r="D83" s="258"/>
      <c r="E83" s="243"/>
      <c r="F83" s="243"/>
      <c r="G83" s="271"/>
      <c r="H83" s="258"/>
      <c r="I83" s="258"/>
      <c r="J83" s="378"/>
      <c r="K83" s="258"/>
      <c r="L83" s="258"/>
      <c r="M83" s="258"/>
      <c r="N83" s="260"/>
    </row>
    <row r="84" spans="1:14" ht="15.75" thickBot="1" x14ac:dyDescent="0.3">
      <c r="A84" s="259"/>
      <c r="B84" s="258"/>
      <c r="C84" s="258"/>
      <c r="D84" s="258"/>
      <c r="E84" s="273"/>
      <c r="F84" s="273"/>
      <c r="G84" s="270"/>
      <c r="H84" s="258"/>
      <c r="I84" s="258"/>
      <c r="J84" s="378"/>
      <c r="K84" s="258"/>
      <c r="L84" s="258"/>
      <c r="M84" s="258"/>
      <c r="N84" s="260"/>
    </row>
    <row r="85" spans="1:14" ht="15.75" thickBot="1" x14ac:dyDescent="0.3">
      <c r="A85" s="259"/>
      <c r="B85" s="258"/>
      <c r="C85" s="258"/>
      <c r="D85" s="280"/>
      <c r="E85" s="789"/>
      <c r="F85" s="790"/>
      <c r="G85" s="711"/>
      <c r="H85" s="282"/>
      <c r="I85" s="258"/>
      <c r="J85" s="258"/>
      <c r="K85" s="258"/>
      <c r="L85" s="258"/>
      <c r="M85" s="258"/>
      <c r="N85" s="260"/>
    </row>
    <row r="86" spans="1:14" x14ac:dyDescent="0.25">
      <c r="A86" s="258"/>
      <c r="B86" s="258"/>
      <c r="C86" s="258"/>
      <c r="D86" s="258"/>
      <c r="E86" s="267"/>
      <c r="F86" s="267"/>
      <c r="G86" s="354"/>
      <c r="H86" s="258"/>
      <c r="I86" s="258"/>
      <c r="J86" s="258"/>
      <c r="K86" s="258"/>
      <c r="L86" s="258"/>
      <c r="M86" s="258"/>
      <c r="N86" s="260"/>
    </row>
    <row r="87" spans="1:14" x14ac:dyDescent="0.25">
      <c r="A87" s="258"/>
      <c r="B87" s="258"/>
      <c r="C87" s="258"/>
      <c r="D87" s="258"/>
      <c r="E87" s="258"/>
      <c r="F87" s="258"/>
      <c r="G87" s="270"/>
      <c r="H87" s="258"/>
      <c r="I87" s="258"/>
      <c r="J87" s="258"/>
      <c r="K87" s="258"/>
      <c r="L87" s="258"/>
      <c r="M87" s="258"/>
      <c r="N87" s="260"/>
    </row>
    <row r="88" spans="1:14" x14ac:dyDescent="0.25">
      <c r="A88" s="258"/>
      <c r="B88" s="258"/>
      <c r="C88" s="258"/>
      <c r="D88" s="258"/>
      <c r="E88" s="258"/>
      <c r="F88" s="258"/>
      <c r="G88" s="270"/>
      <c r="H88" s="258"/>
      <c r="I88" s="258"/>
      <c r="J88" s="258"/>
      <c r="K88" s="258"/>
      <c r="L88" s="258"/>
      <c r="M88" s="258"/>
      <c r="N88" s="260"/>
    </row>
    <row r="89" spans="1:14" x14ac:dyDescent="0.25">
      <c r="A89" s="258"/>
      <c r="B89" s="258"/>
      <c r="C89" s="258"/>
      <c r="D89" s="258"/>
      <c r="E89" s="258"/>
      <c r="F89" s="258"/>
      <c r="G89" s="270"/>
      <c r="H89" s="258"/>
      <c r="I89" s="258"/>
      <c r="J89" s="258"/>
      <c r="K89" s="258"/>
      <c r="L89" s="258"/>
      <c r="M89" s="258"/>
      <c r="N89" s="260"/>
    </row>
    <row r="90" spans="1:14" x14ac:dyDescent="0.25">
      <c r="A90" s="258"/>
      <c r="B90" s="258"/>
      <c r="C90" s="258"/>
      <c r="D90" s="258"/>
      <c r="E90" s="258"/>
      <c r="F90" s="258"/>
      <c r="G90" s="270"/>
      <c r="H90" s="258"/>
      <c r="I90" s="258"/>
      <c r="J90" s="258"/>
      <c r="K90" s="258"/>
      <c r="L90" s="258"/>
      <c r="M90" s="258"/>
      <c r="N90" s="260"/>
    </row>
    <row r="91" spans="1:14" x14ac:dyDescent="0.25">
      <c r="A91" s="258"/>
      <c r="B91" s="258"/>
      <c r="C91" s="258"/>
      <c r="D91" s="258"/>
      <c r="E91" s="258"/>
      <c r="F91" s="258"/>
      <c r="G91" s="270"/>
      <c r="H91" s="258"/>
      <c r="I91" s="258"/>
      <c r="J91" s="258"/>
      <c r="K91" s="258"/>
      <c r="L91" s="258"/>
      <c r="M91" s="258"/>
      <c r="N91" s="260"/>
    </row>
    <row r="92" spans="1:14" x14ac:dyDescent="0.25">
      <c r="A92" s="258"/>
      <c r="B92" s="258"/>
      <c r="C92" s="258"/>
      <c r="D92" s="258"/>
      <c r="E92" s="258"/>
      <c r="F92" s="258"/>
      <c r="G92" s="270"/>
      <c r="H92" s="258"/>
      <c r="I92" s="258"/>
      <c r="J92" s="258"/>
      <c r="K92" s="258"/>
      <c r="L92" s="258"/>
      <c r="M92" s="258"/>
      <c r="N92" s="260"/>
    </row>
    <row r="93" spans="1:14" x14ac:dyDescent="0.25">
      <c r="A93" s="258"/>
      <c r="B93" s="258"/>
      <c r="C93" s="258"/>
      <c r="D93" s="258"/>
      <c r="E93" s="258"/>
      <c r="F93" s="258"/>
      <c r="G93" s="270"/>
      <c r="H93" s="258"/>
      <c r="I93" s="258"/>
      <c r="J93" s="258"/>
      <c r="K93" s="258"/>
      <c r="L93" s="258"/>
      <c r="M93" s="258"/>
      <c r="N93" s="260"/>
    </row>
    <row r="94" spans="1:14" x14ac:dyDescent="0.25">
      <c r="A94" s="258"/>
      <c r="B94" s="258"/>
      <c r="C94" s="258"/>
      <c r="D94" s="258"/>
      <c r="E94" s="258"/>
      <c r="F94" s="258"/>
      <c r="G94" s="270"/>
      <c r="H94" s="258"/>
      <c r="I94" s="258"/>
      <c r="J94" s="258"/>
      <c r="K94" s="258"/>
      <c r="L94" s="258"/>
      <c r="M94" s="258"/>
      <c r="N94" s="260"/>
    </row>
    <row r="95" spans="1:14" x14ac:dyDescent="0.25">
      <c r="A95" s="258"/>
      <c r="B95" s="258"/>
      <c r="C95" s="258"/>
      <c r="D95" s="258"/>
      <c r="E95" s="258"/>
      <c r="F95" s="258"/>
      <c r="G95" s="270"/>
      <c r="H95" s="258"/>
      <c r="I95" s="258"/>
      <c r="J95" s="258"/>
      <c r="K95" s="258"/>
      <c r="L95" s="258"/>
      <c r="M95" s="258"/>
      <c r="N95" s="260"/>
    </row>
    <row r="96" spans="1:14" x14ac:dyDescent="0.25">
      <c r="A96" s="258"/>
      <c r="B96" s="258"/>
      <c r="C96" s="258"/>
      <c r="D96" s="258"/>
      <c r="E96" s="258"/>
      <c r="F96" s="258"/>
      <c r="G96" s="271"/>
      <c r="H96" s="258"/>
      <c r="I96" s="258"/>
      <c r="J96" s="258"/>
      <c r="K96" s="258"/>
      <c r="L96" s="258"/>
      <c r="M96" s="258"/>
      <c r="N96" s="260"/>
    </row>
    <row r="97" spans="1:14" x14ac:dyDescent="0.25">
      <c r="A97" s="258"/>
      <c r="B97" s="258"/>
      <c r="C97" s="258"/>
      <c r="D97" s="258"/>
      <c r="E97" s="258"/>
      <c r="F97" s="258"/>
      <c r="G97" s="271"/>
      <c r="H97" s="258"/>
      <c r="I97" s="258"/>
      <c r="J97" s="258"/>
      <c r="K97" s="258"/>
      <c r="L97" s="258"/>
      <c r="M97" s="258"/>
      <c r="N97" s="260"/>
    </row>
    <row r="98" spans="1:14" x14ac:dyDescent="0.25">
      <c r="A98" s="258"/>
      <c r="B98" s="258"/>
      <c r="C98" s="258"/>
      <c r="D98" s="258"/>
      <c r="E98" s="258"/>
      <c r="F98" s="258"/>
      <c r="G98" s="271"/>
      <c r="H98" s="258"/>
      <c r="I98" s="258"/>
      <c r="J98" s="258"/>
      <c r="K98" s="258"/>
      <c r="L98" s="258"/>
      <c r="M98" s="258"/>
      <c r="N98" s="260"/>
    </row>
    <row r="99" spans="1:14" x14ac:dyDescent="0.25">
      <c r="A99" s="258"/>
      <c r="B99" s="258"/>
      <c r="C99" s="258"/>
      <c r="D99" s="258"/>
      <c r="E99" s="258"/>
      <c r="F99" s="258"/>
      <c r="G99" s="271"/>
      <c r="H99" s="258"/>
      <c r="I99" s="258"/>
      <c r="J99" s="258"/>
      <c r="K99" s="258"/>
      <c r="L99" s="258"/>
      <c r="M99" s="258"/>
      <c r="N99" s="260"/>
    </row>
    <row r="100" spans="1:14" x14ac:dyDescent="0.25">
      <c r="A100" s="258"/>
      <c r="B100" s="258"/>
      <c r="C100" s="258"/>
      <c r="D100" s="258"/>
      <c r="E100" s="258"/>
      <c r="F100" s="258"/>
      <c r="G100" s="271"/>
      <c r="H100" s="258"/>
      <c r="I100" s="258"/>
      <c r="J100" s="258"/>
      <c r="K100" s="258"/>
      <c r="L100" s="258"/>
      <c r="M100" s="258"/>
      <c r="N100" s="260"/>
    </row>
    <row r="101" spans="1:14" x14ac:dyDescent="0.25">
      <c r="A101" s="258"/>
      <c r="B101" s="258"/>
      <c r="C101" s="258"/>
      <c r="D101" s="258"/>
      <c r="E101" s="258"/>
      <c r="F101" s="258"/>
      <c r="G101" s="271"/>
      <c r="H101" s="258"/>
      <c r="I101" s="258"/>
      <c r="J101" s="258"/>
      <c r="K101" s="258"/>
      <c r="L101" s="258"/>
      <c r="M101" s="258"/>
      <c r="N101" s="260"/>
    </row>
    <row r="102" spans="1:14" x14ac:dyDescent="0.25">
      <c r="A102" s="258"/>
      <c r="B102" s="258"/>
      <c r="C102" s="258"/>
      <c r="D102" s="258"/>
      <c r="E102" s="258"/>
      <c r="F102" s="258"/>
      <c r="G102" s="271"/>
      <c r="H102" s="258"/>
      <c r="I102" s="258"/>
      <c r="J102" s="258"/>
      <c r="K102" s="258"/>
      <c r="L102" s="258"/>
      <c r="M102" s="258"/>
      <c r="N102" s="260"/>
    </row>
    <row r="103" spans="1:14" x14ac:dyDescent="0.25">
      <c r="A103" s="258"/>
      <c r="B103" s="258"/>
      <c r="C103" s="258"/>
      <c r="D103" s="258"/>
      <c r="E103" s="258"/>
      <c r="F103" s="258"/>
      <c r="G103" s="271"/>
      <c r="H103" s="258"/>
      <c r="I103" s="258"/>
      <c r="J103" s="258"/>
      <c r="K103" s="258"/>
      <c r="L103" s="258"/>
      <c r="M103" s="258"/>
      <c r="N103" s="260"/>
    </row>
    <row r="104" spans="1:14" x14ac:dyDescent="0.25">
      <c r="A104" s="258"/>
      <c r="B104" s="258"/>
      <c r="C104" s="258"/>
      <c r="D104" s="258"/>
      <c r="E104" s="258"/>
      <c r="F104" s="258"/>
      <c r="G104" s="271"/>
      <c r="H104" s="258"/>
      <c r="I104" s="258"/>
      <c r="J104" s="258"/>
      <c r="K104" s="258"/>
      <c r="L104" s="258"/>
      <c r="M104" s="258"/>
      <c r="N104" s="260"/>
    </row>
    <row r="105" spans="1:14" x14ac:dyDescent="0.25">
      <c r="A105" s="258"/>
      <c r="B105" s="258"/>
      <c r="C105" s="258"/>
      <c r="D105" s="258"/>
      <c r="E105" s="258"/>
      <c r="F105" s="258"/>
      <c r="G105" s="271"/>
      <c r="H105" s="258"/>
      <c r="I105" s="258"/>
      <c r="J105" s="258"/>
      <c r="K105" s="258"/>
      <c r="L105" s="258"/>
      <c r="M105" s="258"/>
      <c r="N105" s="260"/>
    </row>
    <row r="106" spans="1:14" x14ac:dyDescent="0.25">
      <c r="A106" s="258"/>
      <c r="B106" s="258"/>
      <c r="C106" s="258"/>
      <c r="D106" s="258"/>
      <c r="E106" s="258"/>
      <c r="F106" s="258"/>
      <c r="G106" s="271"/>
      <c r="H106" s="258"/>
      <c r="I106" s="258"/>
      <c r="J106" s="258"/>
      <c r="K106" s="258"/>
      <c r="L106" s="258"/>
      <c r="M106" s="258"/>
      <c r="N106" s="260"/>
    </row>
    <row r="107" spans="1:14" x14ac:dyDescent="0.25">
      <c r="A107" s="258"/>
      <c r="B107" s="258"/>
      <c r="C107" s="258"/>
      <c r="D107" s="258"/>
      <c r="E107" s="258"/>
      <c r="F107" s="258"/>
      <c r="G107" s="271"/>
      <c r="H107" s="258"/>
      <c r="I107" s="258"/>
      <c r="J107" s="258"/>
      <c r="K107" s="258"/>
      <c r="L107" s="258"/>
      <c r="M107" s="258"/>
      <c r="N107" s="260"/>
    </row>
    <row r="108" spans="1:14" x14ac:dyDescent="0.25">
      <c r="A108" s="258"/>
      <c r="B108" s="258"/>
      <c r="C108" s="258"/>
      <c r="D108" s="258"/>
      <c r="E108" s="258"/>
      <c r="F108" s="258"/>
      <c r="G108" s="271"/>
      <c r="H108" s="258"/>
      <c r="I108" s="258"/>
      <c r="J108" s="258"/>
      <c r="K108" s="258"/>
      <c r="L108" s="258"/>
      <c r="M108" s="258"/>
      <c r="N108" s="260"/>
    </row>
    <row r="109" spans="1:14" x14ac:dyDescent="0.25">
      <c r="A109" s="258"/>
      <c r="B109" s="258"/>
      <c r="C109" s="258"/>
      <c r="D109" s="258"/>
      <c r="E109" s="258"/>
      <c r="F109" s="258"/>
      <c r="G109" s="271"/>
      <c r="H109" s="258"/>
      <c r="I109" s="258"/>
      <c r="J109" s="258"/>
      <c r="K109" s="258"/>
      <c r="L109" s="258"/>
      <c r="M109" s="258"/>
      <c r="N109" s="260"/>
    </row>
    <row r="110" spans="1:14" x14ac:dyDescent="0.25">
      <c r="A110" s="258"/>
      <c r="B110" s="258"/>
      <c r="C110" s="258"/>
      <c r="D110" s="258"/>
      <c r="E110" s="258"/>
      <c r="F110" s="258"/>
      <c r="G110" s="271"/>
      <c r="H110" s="258"/>
      <c r="I110" s="258"/>
      <c r="J110" s="258"/>
      <c r="K110" s="258"/>
      <c r="L110" s="258"/>
      <c r="M110" s="258"/>
      <c r="N110" s="260"/>
    </row>
    <row r="111" spans="1:14" x14ac:dyDescent="0.25">
      <c r="A111" s="258"/>
      <c r="B111" s="258"/>
      <c r="C111" s="258"/>
      <c r="D111" s="258"/>
      <c r="E111" s="258"/>
      <c r="F111" s="258"/>
      <c r="G111" s="271"/>
      <c r="H111" s="258"/>
      <c r="I111" s="258"/>
      <c r="J111" s="258"/>
      <c r="K111" s="258"/>
      <c r="L111" s="258"/>
      <c r="M111" s="258"/>
      <c r="N111" s="260"/>
    </row>
    <row r="112" spans="1:14" x14ac:dyDescent="0.25">
      <c r="A112" s="258"/>
      <c r="B112" s="258"/>
      <c r="C112" s="258"/>
      <c r="D112" s="258"/>
      <c r="E112" s="258"/>
      <c r="F112" s="258"/>
      <c r="G112" s="271"/>
      <c r="H112" s="258"/>
      <c r="I112" s="258"/>
      <c r="J112" s="258"/>
      <c r="K112" s="258"/>
      <c r="L112" s="258"/>
      <c r="M112" s="258"/>
      <c r="N112" s="260"/>
    </row>
    <row r="113" spans="1:14" x14ac:dyDescent="0.25">
      <c r="A113" s="258"/>
      <c r="B113" s="258"/>
      <c r="C113" s="258"/>
      <c r="D113" s="258"/>
      <c r="E113" s="258"/>
      <c r="F113" s="258"/>
      <c r="G113" s="271"/>
      <c r="H113" s="258"/>
      <c r="I113" s="258"/>
      <c r="J113" s="258"/>
      <c r="K113" s="258"/>
      <c r="L113" s="258"/>
      <c r="M113" s="258"/>
      <c r="N113" s="260"/>
    </row>
    <row r="114" spans="1:14" x14ac:dyDescent="0.25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60"/>
    </row>
    <row r="115" spans="1:14" x14ac:dyDescent="0.25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60"/>
    </row>
    <row r="116" spans="1:14" x14ac:dyDescent="0.25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60"/>
    </row>
    <row r="117" spans="1:14" x14ac:dyDescent="0.25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60"/>
    </row>
    <row r="118" spans="1:14" x14ac:dyDescent="0.25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60"/>
    </row>
    <row r="119" spans="1:14" x14ac:dyDescent="0.25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60"/>
    </row>
    <row r="120" spans="1:14" x14ac:dyDescent="0.25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60"/>
    </row>
    <row r="121" spans="1:14" x14ac:dyDescent="0.25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60"/>
    </row>
    <row r="122" spans="1:14" x14ac:dyDescent="0.25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60"/>
    </row>
    <row r="123" spans="1:14" x14ac:dyDescent="0.25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60"/>
    </row>
    <row r="124" spans="1:14" x14ac:dyDescent="0.25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60"/>
    </row>
    <row r="125" spans="1:14" x14ac:dyDescent="0.25">
      <c r="A125" s="791"/>
      <c r="B125" s="791"/>
      <c r="C125" s="791"/>
      <c r="D125" s="791"/>
      <c r="E125" s="791"/>
      <c r="F125" s="791"/>
      <c r="G125" s="791"/>
      <c r="H125" s="791"/>
      <c r="I125" s="791"/>
      <c r="J125" s="791"/>
      <c r="K125" s="791"/>
      <c r="L125" s="791"/>
      <c r="M125" s="791"/>
      <c r="N125" s="792"/>
    </row>
    <row r="126" spans="1:14" x14ac:dyDescent="0.25">
      <c r="A126" s="791"/>
      <c r="B126" s="791"/>
      <c r="C126" s="791"/>
      <c r="D126" s="791"/>
      <c r="E126" s="791"/>
      <c r="F126" s="791"/>
      <c r="G126" s="791"/>
      <c r="H126" s="791"/>
      <c r="I126" s="791"/>
      <c r="J126" s="791"/>
      <c r="K126" s="791"/>
      <c r="L126" s="791"/>
      <c r="M126" s="791"/>
      <c r="N126" s="792"/>
    </row>
    <row r="127" spans="1:14" x14ac:dyDescent="0.25">
      <c r="A127" s="791"/>
      <c r="B127" s="791"/>
      <c r="C127" s="791"/>
      <c r="D127" s="791"/>
      <c r="E127" s="791"/>
      <c r="F127" s="791"/>
      <c r="G127" s="791"/>
      <c r="H127" s="791"/>
      <c r="I127" s="791"/>
      <c r="J127" s="791"/>
      <c r="K127" s="791"/>
      <c r="L127" s="791"/>
      <c r="M127" s="791"/>
      <c r="N127" s="792"/>
    </row>
    <row r="128" spans="1:14" x14ac:dyDescent="0.25">
      <c r="A128" s="791"/>
      <c r="B128" s="791"/>
      <c r="C128" s="791"/>
      <c r="D128" s="791"/>
      <c r="E128" s="791"/>
      <c r="F128" s="791"/>
      <c r="G128" s="791"/>
      <c r="H128" s="791"/>
      <c r="I128" s="791"/>
      <c r="J128" s="791"/>
      <c r="K128" s="791"/>
      <c r="L128" s="791"/>
      <c r="M128" s="791"/>
      <c r="N128" s="792"/>
    </row>
    <row r="129" spans="1:14" x14ac:dyDescent="0.25">
      <c r="A129" s="791"/>
      <c r="B129" s="791"/>
      <c r="C129" s="791"/>
      <c r="D129" s="791"/>
      <c r="E129" s="791"/>
      <c r="F129" s="791"/>
      <c r="G129" s="791"/>
      <c r="H129" s="791"/>
      <c r="I129" s="791"/>
      <c r="J129" s="791"/>
      <c r="K129" s="791"/>
      <c r="L129" s="791"/>
      <c r="M129" s="791"/>
      <c r="N129" s="792"/>
    </row>
    <row r="130" spans="1:14" x14ac:dyDescent="0.25">
      <c r="A130" s="791"/>
      <c r="B130" s="791"/>
      <c r="C130" s="791"/>
      <c r="D130" s="791"/>
      <c r="E130" s="791"/>
      <c r="F130" s="791"/>
      <c r="G130" s="791"/>
      <c r="H130" s="791"/>
      <c r="I130" s="791"/>
      <c r="J130" s="791"/>
      <c r="K130" s="791"/>
      <c r="L130" s="791"/>
      <c r="M130" s="791"/>
      <c r="N130" s="792"/>
    </row>
    <row r="131" spans="1:14" x14ac:dyDescent="0.25">
      <c r="A131" s="791"/>
      <c r="B131" s="791"/>
      <c r="C131" s="791"/>
      <c r="D131" s="791"/>
      <c r="E131" s="791"/>
      <c r="F131" s="791"/>
      <c r="G131" s="791"/>
      <c r="H131" s="791"/>
      <c r="I131" s="791"/>
      <c r="J131" s="791"/>
      <c r="K131" s="791"/>
      <c r="L131" s="791"/>
      <c r="M131" s="791"/>
      <c r="N131" s="792"/>
    </row>
    <row r="132" spans="1:14" x14ac:dyDescent="0.25">
      <c r="A132" s="791"/>
      <c r="B132" s="791"/>
      <c r="C132" s="791"/>
      <c r="D132" s="791"/>
      <c r="E132" s="791"/>
      <c r="F132" s="791"/>
      <c r="G132" s="791"/>
      <c r="H132" s="791"/>
      <c r="I132" s="791"/>
      <c r="J132" s="791"/>
      <c r="K132" s="791"/>
      <c r="L132" s="791"/>
      <c r="M132" s="791"/>
      <c r="N132" s="792"/>
    </row>
    <row r="133" spans="1:14" x14ac:dyDescent="0.25">
      <c r="A133" s="791"/>
      <c r="B133" s="791"/>
      <c r="C133" s="791"/>
      <c r="D133" s="791"/>
      <c r="E133" s="791"/>
      <c r="F133" s="791"/>
      <c r="G133" s="791"/>
      <c r="H133" s="791"/>
      <c r="I133" s="791"/>
      <c r="J133" s="791"/>
      <c r="K133" s="791"/>
      <c r="L133" s="791"/>
      <c r="M133" s="791"/>
      <c r="N133" s="792"/>
    </row>
    <row r="134" spans="1:14" x14ac:dyDescent="0.25">
      <c r="A134" s="791"/>
      <c r="B134" s="791"/>
      <c r="C134" s="791"/>
      <c r="D134" s="791"/>
      <c r="E134" s="791"/>
      <c r="F134" s="791"/>
      <c r="G134" s="791"/>
      <c r="H134" s="791"/>
      <c r="I134" s="791"/>
      <c r="J134" s="791"/>
      <c r="K134" s="791"/>
      <c r="L134" s="791"/>
      <c r="M134" s="791"/>
      <c r="N134" s="792"/>
    </row>
    <row r="135" spans="1:14" x14ac:dyDescent="0.25">
      <c r="A135" s="791"/>
      <c r="B135" s="791"/>
      <c r="C135" s="791"/>
      <c r="D135" s="791"/>
      <c r="E135" s="791"/>
      <c r="F135" s="791"/>
      <c r="G135" s="791"/>
      <c r="H135" s="791"/>
      <c r="I135" s="791"/>
      <c r="J135" s="791"/>
      <c r="K135" s="791"/>
      <c r="L135" s="791"/>
      <c r="M135" s="791"/>
      <c r="N135" s="792"/>
    </row>
    <row r="136" spans="1:14" x14ac:dyDescent="0.25">
      <c r="A136" s="791"/>
      <c r="B136" s="791"/>
      <c r="C136" s="791"/>
      <c r="D136" s="791"/>
      <c r="E136" s="791"/>
      <c r="F136" s="791"/>
      <c r="G136" s="791"/>
      <c r="H136" s="791"/>
      <c r="I136" s="791"/>
      <c r="J136" s="791"/>
      <c r="K136" s="791"/>
      <c r="L136" s="791"/>
      <c r="M136" s="791"/>
      <c r="N136" s="792"/>
    </row>
    <row r="137" spans="1:14" x14ac:dyDescent="0.25">
      <c r="A137" s="791"/>
      <c r="B137" s="791"/>
      <c r="C137" s="791"/>
      <c r="D137" s="791"/>
      <c r="E137" s="791"/>
      <c r="F137" s="791"/>
      <c r="G137" s="791"/>
      <c r="H137" s="791"/>
      <c r="I137" s="791"/>
      <c r="J137" s="791"/>
      <c r="K137" s="791"/>
      <c r="L137" s="791"/>
      <c r="M137" s="791"/>
      <c r="N137" s="792"/>
    </row>
    <row r="138" spans="1:14" x14ac:dyDescent="0.25">
      <c r="A138" s="791"/>
      <c r="B138" s="791"/>
      <c r="C138" s="791"/>
      <c r="D138" s="791"/>
      <c r="E138" s="791"/>
      <c r="F138" s="791"/>
      <c r="G138" s="791"/>
      <c r="H138" s="791"/>
      <c r="I138" s="791"/>
      <c r="J138" s="791"/>
      <c r="K138" s="791"/>
      <c r="L138" s="791"/>
      <c r="M138" s="791"/>
      <c r="N138" s="792"/>
    </row>
    <row r="139" spans="1:14" x14ac:dyDescent="0.25">
      <c r="A139" s="791"/>
      <c r="B139" s="791"/>
      <c r="C139" s="791"/>
      <c r="D139" s="791"/>
      <c r="E139" s="791"/>
      <c r="F139" s="791"/>
      <c r="G139" s="791"/>
      <c r="H139" s="791"/>
      <c r="I139" s="791"/>
      <c r="J139" s="791"/>
      <c r="K139" s="791"/>
      <c r="L139" s="791"/>
      <c r="M139" s="791"/>
      <c r="N139" s="792"/>
    </row>
    <row r="140" spans="1:14" x14ac:dyDescent="0.25">
      <c r="A140" s="791"/>
      <c r="B140" s="791"/>
      <c r="C140" s="791"/>
      <c r="D140" s="791"/>
      <c r="E140" s="791"/>
      <c r="F140" s="791"/>
      <c r="G140" s="791"/>
      <c r="H140" s="791"/>
      <c r="I140" s="791"/>
      <c r="J140" s="791"/>
      <c r="K140" s="791"/>
      <c r="L140" s="791"/>
      <c r="M140" s="791"/>
      <c r="N140" s="792"/>
    </row>
    <row r="141" spans="1:14" x14ac:dyDescent="0.25">
      <c r="A141" s="791"/>
      <c r="B141" s="791"/>
      <c r="C141" s="791"/>
      <c r="D141" s="791"/>
      <c r="E141" s="791"/>
      <c r="F141" s="791"/>
      <c r="G141" s="791"/>
      <c r="H141" s="791"/>
      <c r="I141" s="791"/>
      <c r="J141" s="791"/>
      <c r="K141" s="791"/>
      <c r="L141" s="791"/>
      <c r="M141" s="791"/>
      <c r="N141" s="792"/>
    </row>
    <row r="142" spans="1:14" x14ac:dyDescent="0.25">
      <c r="A142" s="791"/>
      <c r="B142" s="791"/>
      <c r="C142" s="791"/>
      <c r="D142" s="791"/>
      <c r="E142" s="791"/>
      <c r="F142" s="791"/>
      <c r="G142" s="791"/>
      <c r="H142" s="791"/>
      <c r="I142" s="791"/>
      <c r="J142" s="791"/>
      <c r="K142" s="791"/>
      <c r="L142" s="791"/>
      <c r="M142" s="791"/>
      <c r="N142" s="792"/>
    </row>
    <row r="143" spans="1:14" x14ac:dyDescent="0.25">
      <c r="A143" s="791"/>
      <c r="B143" s="791"/>
      <c r="C143" s="791"/>
      <c r="D143" s="791"/>
      <c r="E143" s="791"/>
      <c r="F143" s="791"/>
      <c r="G143" s="791"/>
      <c r="H143" s="791"/>
      <c r="I143" s="791"/>
      <c r="J143" s="791"/>
      <c r="K143" s="791"/>
      <c r="L143" s="791"/>
      <c r="M143" s="791"/>
      <c r="N143" s="792"/>
    </row>
    <row r="144" spans="1:14" x14ac:dyDescent="0.25">
      <c r="A144" s="791"/>
      <c r="B144" s="791"/>
      <c r="C144" s="791"/>
      <c r="D144" s="791"/>
      <c r="E144" s="791"/>
      <c r="F144" s="791"/>
      <c r="G144" s="791"/>
      <c r="H144" s="791"/>
      <c r="I144" s="791"/>
      <c r="J144" s="791"/>
      <c r="K144" s="791"/>
      <c r="L144" s="791"/>
      <c r="M144" s="791"/>
      <c r="N144" s="792"/>
    </row>
    <row r="145" spans="1:14" x14ac:dyDescent="0.25">
      <c r="A145" s="791"/>
      <c r="B145" s="791"/>
      <c r="C145" s="791"/>
      <c r="D145" s="791"/>
      <c r="E145" s="791"/>
      <c r="F145" s="791"/>
      <c r="G145" s="791"/>
      <c r="H145" s="791"/>
      <c r="I145" s="791"/>
      <c r="J145" s="791"/>
      <c r="K145" s="791"/>
      <c r="L145" s="791"/>
      <c r="M145" s="791"/>
      <c r="N145" s="792"/>
    </row>
    <row r="146" spans="1:14" x14ac:dyDescent="0.25">
      <c r="A146" s="791"/>
      <c r="B146" s="791"/>
      <c r="C146" s="791"/>
      <c r="D146" s="791"/>
      <c r="E146" s="791"/>
      <c r="F146" s="791"/>
      <c r="G146" s="791"/>
      <c r="H146" s="791"/>
      <c r="I146" s="791"/>
      <c r="J146" s="791"/>
      <c r="K146" s="791"/>
      <c r="L146" s="791"/>
      <c r="M146" s="791"/>
      <c r="N146" s="792"/>
    </row>
    <row r="147" spans="1:14" x14ac:dyDescent="0.25">
      <c r="A147" s="791"/>
      <c r="B147" s="791"/>
      <c r="C147" s="791"/>
      <c r="D147" s="791"/>
      <c r="E147" s="791"/>
      <c r="F147" s="791"/>
      <c r="G147" s="791"/>
      <c r="H147" s="791"/>
      <c r="I147" s="791"/>
      <c r="J147" s="791"/>
      <c r="K147" s="791"/>
      <c r="L147" s="791"/>
      <c r="M147" s="791"/>
      <c r="N147" s="792"/>
    </row>
    <row r="148" spans="1:14" x14ac:dyDescent="0.25">
      <c r="A148" s="791"/>
      <c r="B148" s="791"/>
      <c r="C148" s="791"/>
      <c r="D148" s="791"/>
      <c r="E148" s="791"/>
      <c r="F148" s="791"/>
      <c r="G148" s="791"/>
      <c r="H148" s="791"/>
      <c r="I148" s="791"/>
      <c r="J148" s="791"/>
      <c r="K148" s="791"/>
      <c r="L148" s="791"/>
      <c r="M148" s="791"/>
      <c r="N148" s="792"/>
    </row>
    <row r="149" spans="1:14" x14ac:dyDescent="0.25">
      <c r="A149" s="791"/>
      <c r="B149" s="791"/>
      <c r="C149" s="791"/>
      <c r="D149" s="791"/>
      <c r="E149" s="791"/>
      <c r="F149" s="791"/>
      <c r="G149" s="791"/>
      <c r="H149" s="791"/>
      <c r="I149" s="791"/>
      <c r="J149" s="791"/>
      <c r="K149" s="791"/>
      <c r="L149" s="791"/>
      <c r="M149" s="791"/>
      <c r="N149" s="792"/>
    </row>
    <row r="150" spans="1:14" x14ac:dyDescent="0.25">
      <c r="A150" s="791"/>
      <c r="B150" s="791"/>
      <c r="C150" s="791"/>
      <c r="D150" s="791"/>
      <c r="E150" s="791"/>
      <c r="F150" s="791"/>
      <c r="G150" s="791"/>
      <c r="H150" s="791"/>
      <c r="I150" s="791"/>
      <c r="J150" s="791"/>
      <c r="K150" s="791"/>
      <c r="L150" s="791"/>
      <c r="M150" s="791"/>
      <c r="N150" s="792"/>
    </row>
    <row r="151" spans="1:14" x14ac:dyDescent="0.25">
      <c r="A151" s="791"/>
      <c r="B151" s="791"/>
      <c r="C151" s="791"/>
      <c r="D151" s="791"/>
      <c r="E151" s="791"/>
      <c r="F151" s="791"/>
      <c r="G151" s="791"/>
      <c r="H151" s="791"/>
      <c r="I151" s="791"/>
      <c r="J151" s="791"/>
      <c r="K151" s="791"/>
      <c r="L151" s="791"/>
      <c r="M151" s="791"/>
      <c r="N151" s="792"/>
    </row>
    <row r="152" spans="1:14" x14ac:dyDescent="0.25">
      <c r="A152" s="791"/>
      <c r="B152" s="791"/>
      <c r="C152" s="791"/>
      <c r="D152" s="791"/>
      <c r="E152" s="791"/>
      <c r="F152" s="791"/>
      <c r="G152" s="791"/>
      <c r="H152" s="791"/>
      <c r="I152" s="791"/>
      <c r="J152" s="791"/>
      <c r="K152" s="791"/>
      <c r="L152" s="791"/>
      <c r="M152" s="791"/>
      <c r="N152" s="792"/>
    </row>
    <row r="153" spans="1:14" x14ac:dyDescent="0.25">
      <c r="A153" s="791"/>
      <c r="B153" s="791"/>
      <c r="C153" s="791"/>
      <c r="D153" s="791"/>
      <c r="E153" s="791"/>
      <c r="F153" s="791"/>
      <c r="G153" s="791"/>
      <c r="H153" s="791"/>
      <c r="I153" s="791"/>
      <c r="J153" s="791"/>
      <c r="K153" s="791"/>
      <c r="L153" s="791"/>
      <c r="M153" s="791"/>
      <c r="N153" s="792"/>
    </row>
    <row r="154" spans="1:14" x14ac:dyDescent="0.25">
      <c r="A154" s="791"/>
      <c r="B154" s="791"/>
      <c r="C154" s="791"/>
      <c r="D154" s="791"/>
      <c r="E154" s="791"/>
      <c r="F154" s="791"/>
      <c r="G154" s="791"/>
      <c r="H154" s="791"/>
      <c r="I154" s="791"/>
      <c r="J154" s="791"/>
      <c r="K154" s="791"/>
      <c r="L154" s="791"/>
      <c r="M154" s="791"/>
      <c r="N154" s="792"/>
    </row>
    <row r="155" spans="1:14" x14ac:dyDescent="0.25">
      <c r="A155" s="791"/>
      <c r="B155" s="791"/>
      <c r="C155" s="791"/>
      <c r="D155" s="791"/>
      <c r="E155" s="791"/>
      <c r="F155" s="791"/>
      <c r="G155" s="791"/>
      <c r="H155" s="791"/>
      <c r="I155" s="791"/>
      <c r="J155" s="791"/>
      <c r="K155" s="791"/>
      <c r="L155" s="791"/>
      <c r="M155" s="791"/>
      <c r="N155" s="792"/>
    </row>
    <row r="156" spans="1:14" x14ac:dyDescent="0.25">
      <c r="A156" s="791"/>
      <c r="B156" s="791"/>
      <c r="C156" s="791"/>
      <c r="D156" s="791"/>
      <c r="E156" s="791"/>
      <c r="F156" s="791"/>
      <c r="G156" s="791"/>
      <c r="H156" s="791"/>
      <c r="I156" s="791"/>
      <c r="J156" s="791"/>
      <c r="K156" s="791"/>
      <c r="L156" s="791"/>
      <c r="M156" s="791"/>
      <c r="N156" s="792"/>
    </row>
    <row r="157" spans="1:14" x14ac:dyDescent="0.25">
      <c r="A157" s="791"/>
      <c r="B157" s="791"/>
      <c r="C157" s="791"/>
      <c r="D157" s="791"/>
      <c r="E157" s="791"/>
      <c r="F157" s="791"/>
      <c r="G157" s="791"/>
      <c r="H157" s="791"/>
      <c r="I157" s="791"/>
      <c r="J157" s="791"/>
      <c r="K157" s="791"/>
      <c r="L157" s="791"/>
      <c r="M157" s="791"/>
      <c r="N157" s="792"/>
    </row>
    <row r="158" spans="1:14" x14ac:dyDescent="0.25">
      <c r="A158" s="791"/>
      <c r="B158" s="791"/>
      <c r="C158" s="791"/>
      <c r="D158" s="791"/>
      <c r="E158" s="791"/>
      <c r="F158" s="791"/>
      <c r="G158" s="791"/>
      <c r="H158" s="791"/>
      <c r="I158" s="791"/>
      <c r="J158" s="791"/>
      <c r="K158" s="791"/>
      <c r="L158" s="791"/>
      <c r="M158" s="791"/>
      <c r="N158" s="792"/>
    </row>
    <row r="159" spans="1:14" x14ac:dyDescent="0.25">
      <c r="A159" s="791"/>
      <c r="B159" s="791"/>
      <c r="C159" s="791"/>
      <c r="D159" s="791"/>
      <c r="E159" s="791"/>
      <c r="F159" s="791"/>
      <c r="G159" s="791"/>
      <c r="H159" s="791"/>
      <c r="I159" s="791"/>
      <c r="J159" s="791"/>
      <c r="K159" s="791"/>
      <c r="L159" s="791"/>
      <c r="M159" s="791"/>
      <c r="N159" s="792"/>
    </row>
    <row r="160" spans="1:14" x14ac:dyDescent="0.25">
      <c r="A160" s="791"/>
      <c r="B160" s="791"/>
      <c r="C160" s="791"/>
      <c r="D160" s="791"/>
      <c r="E160" s="791"/>
      <c r="F160" s="791"/>
      <c r="G160" s="791"/>
      <c r="H160" s="791"/>
      <c r="I160" s="791"/>
      <c r="J160" s="791"/>
      <c r="K160" s="791"/>
      <c r="L160" s="791"/>
      <c r="M160" s="791"/>
      <c r="N160" s="792"/>
    </row>
    <row r="161" spans="1:14" x14ac:dyDescent="0.25">
      <c r="A161" s="791"/>
      <c r="B161" s="791"/>
      <c r="C161" s="791"/>
      <c r="D161" s="791"/>
      <c r="E161" s="791"/>
      <c r="F161" s="791"/>
      <c r="G161" s="791"/>
      <c r="H161" s="791"/>
      <c r="I161" s="791"/>
      <c r="J161" s="791"/>
      <c r="K161" s="791"/>
      <c r="L161" s="791"/>
      <c r="M161" s="791"/>
      <c r="N161" s="792"/>
    </row>
    <row r="162" spans="1:14" x14ac:dyDescent="0.25">
      <c r="A162" s="791"/>
      <c r="B162" s="791"/>
      <c r="C162" s="791"/>
      <c r="D162" s="791"/>
      <c r="E162" s="791"/>
      <c r="F162" s="791"/>
      <c r="G162" s="791"/>
      <c r="H162" s="791"/>
      <c r="I162" s="791"/>
      <c r="J162" s="791"/>
      <c r="K162" s="791"/>
      <c r="L162" s="791"/>
      <c r="M162" s="791"/>
      <c r="N162" s="792"/>
    </row>
    <row r="163" spans="1:14" x14ac:dyDescent="0.25">
      <c r="A163" s="791"/>
      <c r="B163" s="791"/>
      <c r="C163" s="791"/>
      <c r="D163" s="791"/>
      <c r="E163" s="791"/>
      <c r="F163" s="791"/>
      <c r="G163" s="791"/>
      <c r="H163" s="791"/>
      <c r="I163" s="791"/>
      <c r="J163" s="791"/>
      <c r="K163" s="791"/>
      <c r="L163" s="791"/>
      <c r="M163" s="791"/>
      <c r="N163" s="792"/>
    </row>
    <row r="164" spans="1:14" x14ac:dyDescent="0.25">
      <c r="A164" s="791"/>
      <c r="B164" s="791"/>
      <c r="C164" s="791"/>
      <c r="D164" s="791"/>
      <c r="E164" s="791"/>
      <c r="F164" s="791"/>
      <c r="G164" s="791"/>
      <c r="H164" s="791"/>
      <c r="I164" s="791"/>
      <c r="J164" s="791"/>
      <c r="K164" s="791"/>
      <c r="L164" s="791"/>
      <c r="M164" s="791"/>
      <c r="N164" s="792"/>
    </row>
    <row r="165" spans="1:14" x14ac:dyDescent="0.25">
      <c r="A165" s="791"/>
      <c r="B165" s="791"/>
      <c r="C165" s="791"/>
      <c r="D165" s="791"/>
      <c r="E165" s="791"/>
      <c r="F165" s="791"/>
      <c r="G165" s="791"/>
      <c r="H165" s="791"/>
      <c r="I165" s="791"/>
      <c r="J165" s="791"/>
      <c r="K165" s="791"/>
      <c r="L165" s="791"/>
      <c r="M165" s="791"/>
      <c r="N165" s="792"/>
    </row>
    <row r="166" spans="1:14" x14ac:dyDescent="0.25">
      <c r="A166" s="791"/>
      <c r="B166" s="791"/>
      <c r="C166" s="791"/>
      <c r="D166" s="791"/>
      <c r="E166" s="791"/>
      <c r="F166" s="791"/>
      <c r="G166" s="791"/>
      <c r="H166" s="791"/>
      <c r="I166" s="791"/>
      <c r="J166" s="791"/>
      <c r="K166" s="791"/>
      <c r="L166" s="791"/>
      <c r="M166" s="791"/>
      <c r="N166" s="792"/>
    </row>
    <row r="167" spans="1:14" x14ac:dyDescent="0.25">
      <c r="A167" s="791"/>
      <c r="B167" s="791"/>
      <c r="C167" s="791"/>
      <c r="D167" s="791"/>
      <c r="E167" s="791"/>
      <c r="F167" s="791"/>
      <c r="G167" s="791"/>
      <c r="H167" s="791"/>
      <c r="I167" s="791"/>
      <c r="J167" s="791"/>
      <c r="K167" s="791"/>
      <c r="L167" s="791"/>
      <c r="M167" s="791"/>
      <c r="N167" s="792"/>
    </row>
    <row r="168" spans="1:14" x14ac:dyDescent="0.25">
      <c r="A168" s="791"/>
      <c r="B168" s="791"/>
      <c r="C168" s="791"/>
      <c r="D168" s="791"/>
      <c r="E168" s="791"/>
      <c r="F168" s="791"/>
      <c r="G168" s="791"/>
      <c r="H168" s="791"/>
      <c r="I168" s="791"/>
      <c r="J168" s="791"/>
      <c r="K168" s="791"/>
      <c r="L168" s="791"/>
      <c r="M168" s="791"/>
      <c r="N168" s="792"/>
    </row>
    <row r="169" spans="1:14" x14ac:dyDescent="0.25">
      <c r="A169" s="791"/>
      <c r="B169" s="791"/>
      <c r="C169" s="791"/>
      <c r="D169" s="791"/>
      <c r="E169" s="791"/>
      <c r="F169" s="791"/>
      <c r="G169" s="791"/>
      <c r="H169" s="791"/>
      <c r="I169" s="791"/>
      <c r="J169" s="791"/>
      <c r="K169" s="791"/>
      <c r="L169" s="791"/>
      <c r="M169" s="791"/>
      <c r="N169" s="792"/>
    </row>
    <row r="170" spans="1:14" x14ac:dyDescent="0.25">
      <c r="A170" s="791"/>
      <c r="B170" s="791"/>
      <c r="C170" s="791"/>
      <c r="D170" s="791"/>
      <c r="E170" s="791"/>
      <c r="F170" s="791"/>
      <c r="G170" s="791"/>
      <c r="H170" s="791"/>
      <c r="I170" s="791"/>
      <c r="J170" s="791"/>
      <c r="K170" s="791"/>
      <c r="L170" s="791"/>
      <c r="M170" s="791"/>
      <c r="N170" s="792"/>
    </row>
    <row r="171" spans="1:14" x14ac:dyDescent="0.25">
      <c r="A171" s="791"/>
      <c r="B171" s="791"/>
      <c r="C171" s="791"/>
      <c r="D171" s="791"/>
      <c r="E171" s="791"/>
      <c r="F171" s="791"/>
      <c r="G171" s="791"/>
      <c r="H171" s="791"/>
      <c r="I171" s="791"/>
      <c r="J171" s="791"/>
      <c r="K171" s="791"/>
      <c r="L171" s="791"/>
      <c r="M171" s="791"/>
      <c r="N171" s="792"/>
    </row>
    <row r="172" spans="1:14" x14ac:dyDescent="0.25">
      <c r="A172" s="791"/>
      <c r="B172" s="791"/>
      <c r="C172" s="791"/>
      <c r="D172" s="791"/>
      <c r="E172" s="791"/>
      <c r="F172" s="791"/>
      <c r="G172" s="791"/>
      <c r="H172" s="791"/>
      <c r="I172" s="791"/>
      <c r="J172" s="791"/>
      <c r="K172" s="791"/>
      <c r="L172" s="791"/>
      <c r="M172" s="791"/>
      <c r="N172" s="792"/>
    </row>
    <row r="173" spans="1:14" x14ac:dyDescent="0.25">
      <c r="A173" s="791"/>
      <c r="B173" s="791"/>
      <c r="C173" s="791"/>
      <c r="D173" s="791"/>
      <c r="E173" s="791"/>
      <c r="F173" s="791"/>
      <c r="G173" s="791"/>
      <c r="H173" s="791"/>
      <c r="I173" s="791"/>
      <c r="J173" s="791"/>
      <c r="K173" s="791"/>
      <c r="L173" s="791"/>
      <c r="M173" s="791"/>
      <c r="N173" s="792"/>
    </row>
    <row r="174" spans="1:14" x14ac:dyDescent="0.25">
      <c r="A174" s="791"/>
      <c r="B174" s="791"/>
      <c r="C174" s="791"/>
      <c r="D174" s="791"/>
      <c r="E174" s="791"/>
      <c r="F174" s="791"/>
      <c r="G174" s="791"/>
      <c r="H174" s="791"/>
      <c r="I174" s="791"/>
      <c r="J174" s="791"/>
      <c r="K174" s="791"/>
      <c r="L174" s="791"/>
      <c r="M174" s="791"/>
      <c r="N174" s="792"/>
    </row>
    <row r="175" spans="1:14" x14ac:dyDescent="0.25">
      <c r="A175" s="791"/>
      <c r="B175" s="791"/>
      <c r="C175" s="791"/>
      <c r="D175" s="791"/>
      <c r="E175" s="791"/>
      <c r="F175" s="791"/>
      <c r="G175" s="791"/>
      <c r="H175" s="791"/>
      <c r="I175" s="791"/>
      <c r="J175" s="791"/>
      <c r="K175" s="791"/>
      <c r="L175" s="791"/>
      <c r="M175" s="791"/>
      <c r="N175" s="792"/>
    </row>
    <row r="176" spans="1:14" x14ac:dyDescent="0.25">
      <c r="A176" s="791"/>
      <c r="B176" s="791"/>
      <c r="C176" s="791"/>
      <c r="D176" s="791"/>
      <c r="E176" s="791"/>
      <c r="F176" s="791"/>
      <c r="G176" s="791"/>
      <c r="H176" s="791"/>
      <c r="I176" s="791"/>
      <c r="J176" s="791"/>
      <c r="K176" s="791"/>
      <c r="L176" s="791"/>
      <c r="M176" s="791"/>
      <c r="N176" s="792"/>
    </row>
    <row r="177" spans="1:14" x14ac:dyDescent="0.25">
      <c r="A177" s="791"/>
      <c r="B177" s="791"/>
      <c r="C177" s="791"/>
      <c r="D177" s="791"/>
      <c r="E177" s="791"/>
      <c r="F177" s="791"/>
      <c r="G177" s="791"/>
      <c r="H177" s="791"/>
      <c r="I177" s="791"/>
      <c r="J177" s="791"/>
      <c r="K177" s="791"/>
      <c r="L177" s="791"/>
      <c r="M177" s="791"/>
      <c r="N177" s="792"/>
    </row>
    <row r="178" spans="1:14" x14ac:dyDescent="0.25">
      <c r="A178" s="791"/>
      <c r="B178" s="791"/>
      <c r="C178" s="791"/>
      <c r="D178" s="791"/>
      <c r="E178" s="791"/>
      <c r="F178" s="791"/>
      <c r="G178" s="791"/>
      <c r="H178" s="791"/>
      <c r="I178" s="791"/>
      <c r="J178" s="791"/>
      <c r="K178" s="791"/>
      <c r="L178" s="791"/>
      <c r="M178" s="791"/>
      <c r="N178" s="792"/>
    </row>
    <row r="179" spans="1:14" x14ac:dyDescent="0.25">
      <c r="A179" s="791"/>
      <c r="B179" s="791"/>
      <c r="C179" s="791"/>
      <c r="D179" s="791"/>
      <c r="E179" s="791"/>
      <c r="F179" s="791"/>
      <c r="G179" s="791"/>
      <c r="H179" s="791"/>
      <c r="I179" s="791"/>
      <c r="J179" s="791"/>
      <c r="K179" s="791"/>
      <c r="L179" s="791"/>
      <c r="M179" s="791"/>
      <c r="N179" s="792"/>
    </row>
    <row r="180" spans="1:14" x14ac:dyDescent="0.25">
      <c r="A180" s="791"/>
      <c r="B180" s="791"/>
      <c r="C180" s="791"/>
      <c r="D180" s="791"/>
      <c r="E180" s="791"/>
      <c r="F180" s="791"/>
      <c r="G180" s="791"/>
      <c r="H180" s="791"/>
      <c r="I180" s="791"/>
      <c r="J180" s="791"/>
      <c r="K180" s="791"/>
      <c r="L180" s="791"/>
      <c r="M180" s="791"/>
      <c r="N180" s="792"/>
    </row>
    <row r="181" spans="1:14" x14ac:dyDescent="0.25">
      <c r="A181" s="791"/>
      <c r="B181" s="791"/>
      <c r="C181" s="791"/>
      <c r="D181" s="791"/>
      <c r="E181" s="791"/>
      <c r="F181" s="791"/>
      <c r="G181" s="791"/>
      <c r="H181" s="791"/>
      <c r="I181" s="791"/>
      <c r="J181" s="791"/>
      <c r="K181" s="791"/>
      <c r="L181" s="791"/>
      <c r="M181" s="791"/>
      <c r="N181" s="792"/>
    </row>
    <row r="182" spans="1:14" x14ac:dyDescent="0.25">
      <c r="A182" s="791"/>
      <c r="B182" s="791"/>
      <c r="C182" s="791"/>
      <c r="D182" s="791"/>
      <c r="E182" s="791"/>
      <c r="F182" s="791"/>
      <c r="G182" s="791"/>
      <c r="H182" s="791"/>
      <c r="I182" s="791"/>
      <c r="J182" s="791"/>
      <c r="K182" s="791"/>
      <c r="L182" s="791"/>
      <c r="M182" s="791"/>
      <c r="N182" s="792"/>
    </row>
    <row r="183" spans="1:14" x14ac:dyDescent="0.25">
      <c r="A183" s="791"/>
      <c r="B183" s="791"/>
      <c r="C183" s="791"/>
      <c r="D183" s="791"/>
      <c r="E183" s="791"/>
      <c r="F183" s="791"/>
      <c r="G183" s="791"/>
      <c r="H183" s="791"/>
      <c r="I183" s="791"/>
      <c r="J183" s="791"/>
      <c r="K183" s="791"/>
      <c r="L183" s="791"/>
      <c r="M183" s="791"/>
      <c r="N183" s="792"/>
    </row>
    <row r="184" spans="1:14" x14ac:dyDescent="0.25">
      <c r="A184" s="791"/>
      <c r="B184" s="791"/>
      <c r="C184" s="791"/>
      <c r="D184" s="791"/>
      <c r="E184" s="791"/>
      <c r="F184" s="791"/>
      <c r="G184" s="791"/>
      <c r="H184" s="791"/>
      <c r="I184" s="791"/>
      <c r="J184" s="791"/>
      <c r="K184" s="791"/>
      <c r="L184" s="791"/>
      <c r="M184" s="791"/>
      <c r="N184" s="792"/>
    </row>
    <row r="185" spans="1:14" x14ac:dyDescent="0.25">
      <c r="A185" s="791"/>
      <c r="B185" s="791"/>
      <c r="C185" s="791"/>
      <c r="D185" s="791"/>
      <c r="E185" s="791"/>
      <c r="F185" s="791"/>
      <c r="G185" s="791"/>
      <c r="H185" s="791"/>
      <c r="I185" s="791"/>
      <c r="J185" s="791"/>
      <c r="K185" s="791"/>
      <c r="L185" s="791"/>
      <c r="M185" s="791"/>
      <c r="N185" s="792"/>
    </row>
    <row r="186" spans="1:14" x14ac:dyDescent="0.25">
      <c r="A186" s="791"/>
      <c r="B186" s="791"/>
      <c r="C186" s="791"/>
      <c r="D186" s="791"/>
      <c r="E186" s="791"/>
      <c r="F186" s="791"/>
      <c r="G186" s="791"/>
      <c r="H186" s="791"/>
      <c r="I186" s="791"/>
      <c r="J186" s="791"/>
      <c r="K186" s="791"/>
      <c r="L186" s="791"/>
      <c r="M186" s="791"/>
      <c r="N186" s="792"/>
    </row>
    <row r="187" spans="1:14" x14ac:dyDescent="0.25">
      <c r="A187" s="791"/>
      <c r="B187" s="791"/>
      <c r="C187" s="791"/>
      <c r="D187" s="791"/>
      <c r="E187" s="791"/>
      <c r="F187" s="791"/>
      <c r="G187" s="791"/>
      <c r="H187" s="791"/>
      <c r="I187" s="791"/>
      <c r="J187" s="791"/>
      <c r="K187" s="791"/>
      <c r="L187" s="791"/>
      <c r="M187" s="791"/>
      <c r="N187" s="792"/>
    </row>
    <row r="188" spans="1:14" x14ac:dyDescent="0.25">
      <c r="A188" s="791"/>
      <c r="B188" s="791"/>
      <c r="C188" s="791"/>
      <c r="D188" s="791"/>
      <c r="E188" s="791"/>
      <c r="F188" s="791"/>
      <c r="G188" s="791"/>
      <c r="H188" s="791"/>
      <c r="I188" s="791"/>
      <c r="J188" s="791"/>
      <c r="K188" s="791"/>
      <c r="L188" s="791"/>
      <c r="M188" s="791"/>
      <c r="N188" s="792"/>
    </row>
    <row r="189" spans="1:14" x14ac:dyDescent="0.25">
      <c r="A189" s="791"/>
      <c r="B189" s="791"/>
      <c r="C189" s="791"/>
      <c r="D189" s="791"/>
      <c r="E189" s="791"/>
      <c r="F189" s="791"/>
      <c r="G189" s="791"/>
      <c r="H189" s="791"/>
      <c r="I189" s="791"/>
      <c r="J189" s="791"/>
      <c r="K189" s="791"/>
      <c r="L189" s="791"/>
      <c r="M189" s="791"/>
      <c r="N189" s="792"/>
    </row>
    <row r="190" spans="1:14" x14ac:dyDescent="0.25">
      <c r="A190" s="791"/>
      <c r="B190" s="791"/>
      <c r="C190" s="791"/>
      <c r="D190" s="791"/>
      <c r="E190" s="791"/>
      <c r="F190" s="791"/>
      <c r="G190" s="791"/>
      <c r="H190" s="791"/>
      <c r="I190" s="791"/>
      <c r="J190" s="791"/>
      <c r="K190" s="791"/>
      <c r="L190" s="791"/>
      <c r="M190" s="791"/>
      <c r="N190" s="792"/>
    </row>
    <row r="191" spans="1:14" x14ac:dyDescent="0.25">
      <c r="A191" s="791"/>
      <c r="B191" s="791"/>
      <c r="C191" s="791"/>
      <c r="D191" s="791"/>
      <c r="E191" s="791"/>
      <c r="F191" s="791"/>
      <c r="G191" s="791"/>
      <c r="H191" s="791"/>
      <c r="I191" s="791"/>
      <c r="J191" s="791"/>
      <c r="K191" s="791"/>
      <c r="L191" s="791"/>
      <c r="M191" s="791"/>
      <c r="N191" s="792"/>
    </row>
    <row r="192" spans="1:14" x14ac:dyDescent="0.25">
      <c r="A192" s="791"/>
      <c r="B192" s="791"/>
      <c r="C192" s="791"/>
      <c r="D192" s="791"/>
      <c r="E192" s="791"/>
      <c r="F192" s="791"/>
      <c r="G192" s="791"/>
      <c r="H192" s="791"/>
      <c r="I192" s="791"/>
      <c r="J192" s="791"/>
      <c r="K192" s="791"/>
      <c r="L192" s="791"/>
      <c r="M192" s="791"/>
      <c r="N192" s="792"/>
    </row>
    <row r="193" spans="1:14" x14ac:dyDescent="0.25">
      <c r="A193" s="791"/>
      <c r="B193" s="791"/>
      <c r="C193" s="791"/>
      <c r="D193" s="791"/>
      <c r="E193" s="791"/>
      <c r="F193" s="791"/>
      <c r="G193" s="791"/>
      <c r="H193" s="791"/>
      <c r="I193" s="791"/>
      <c r="J193" s="791"/>
      <c r="K193" s="791"/>
      <c r="L193" s="791"/>
      <c r="M193" s="791"/>
      <c r="N193" s="792"/>
    </row>
    <row r="194" spans="1:14" x14ac:dyDescent="0.25">
      <c r="A194" s="791"/>
      <c r="B194" s="791"/>
      <c r="C194" s="791"/>
      <c r="D194" s="791"/>
      <c r="E194" s="791"/>
      <c r="F194" s="791"/>
      <c r="G194" s="791"/>
      <c r="H194" s="791"/>
      <c r="I194" s="791"/>
      <c r="J194" s="791"/>
      <c r="K194" s="791"/>
      <c r="L194" s="791"/>
      <c r="M194" s="791"/>
      <c r="N194" s="792"/>
    </row>
    <row r="195" spans="1:14" x14ac:dyDescent="0.25">
      <c r="A195" s="791"/>
      <c r="B195" s="791"/>
      <c r="C195" s="791"/>
      <c r="D195" s="791"/>
      <c r="E195" s="791"/>
      <c r="F195" s="791"/>
      <c r="G195" s="791"/>
      <c r="H195" s="791"/>
      <c r="I195" s="791"/>
      <c r="J195" s="791"/>
      <c r="K195" s="791"/>
      <c r="L195" s="791"/>
      <c r="M195" s="791"/>
      <c r="N195" s="792"/>
    </row>
    <row r="196" spans="1:14" x14ac:dyDescent="0.25">
      <c r="A196" s="791"/>
      <c r="B196" s="791"/>
      <c r="C196" s="791"/>
      <c r="D196" s="791"/>
      <c r="E196" s="791"/>
      <c r="F196" s="791"/>
      <c r="G196" s="791"/>
      <c r="H196" s="791"/>
      <c r="I196" s="791"/>
      <c r="J196" s="791"/>
      <c r="K196" s="791"/>
      <c r="L196" s="791"/>
      <c r="M196" s="791"/>
      <c r="N196" s="792"/>
    </row>
    <row r="197" spans="1:14" x14ac:dyDescent="0.25">
      <c r="A197" s="791"/>
      <c r="B197" s="791"/>
      <c r="C197" s="791"/>
      <c r="D197" s="791"/>
      <c r="E197" s="791"/>
      <c r="F197" s="791"/>
      <c r="G197" s="791"/>
      <c r="H197" s="791"/>
      <c r="I197" s="791"/>
      <c r="J197" s="791"/>
      <c r="K197" s="791"/>
      <c r="L197" s="791"/>
      <c r="M197" s="791"/>
      <c r="N197" s="792"/>
    </row>
    <row r="198" spans="1:14" x14ac:dyDescent="0.25">
      <c r="A198" s="791"/>
      <c r="B198" s="791"/>
      <c r="C198" s="791"/>
      <c r="D198" s="791"/>
      <c r="E198" s="791"/>
      <c r="F198" s="791"/>
      <c r="G198" s="791"/>
      <c r="H198" s="791"/>
      <c r="I198" s="791"/>
      <c r="J198" s="791"/>
      <c r="K198" s="791"/>
      <c r="L198" s="791"/>
      <c r="M198" s="791"/>
      <c r="N198" s="792"/>
    </row>
    <row r="199" spans="1:14" x14ac:dyDescent="0.25">
      <c r="A199" s="791"/>
      <c r="B199" s="791"/>
      <c r="C199" s="791"/>
      <c r="D199" s="791"/>
      <c r="E199" s="791"/>
      <c r="F199" s="791"/>
      <c r="G199" s="791"/>
      <c r="H199" s="791"/>
      <c r="I199" s="791"/>
      <c r="J199" s="791"/>
      <c r="K199" s="791"/>
      <c r="L199" s="791"/>
      <c r="M199" s="791"/>
      <c r="N199" s="792"/>
    </row>
    <row r="200" spans="1:14" x14ac:dyDescent="0.25">
      <c r="A200" s="791"/>
      <c r="B200" s="791"/>
      <c r="C200" s="791"/>
      <c r="D200" s="791"/>
      <c r="E200" s="791"/>
      <c r="F200" s="791"/>
      <c r="G200" s="791"/>
      <c r="H200" s="791"/>
      <c r="I200" s="791"/>
      <c r="J200" s="791"/>
      <c r="K200" s="791"/>
      <c r="L200" s="791"/>
      <c r="M200" s="791"/>
      <c r="N200" s="792"/>
    </row>
    <row r="201" spans="1:14" x14ac:dyDescent="0.25">
      <c r="A201" s="791"/>
      <c r="B201" s="791"/>
      <c r="C201" s="791"/>
      <c r="D201" s="791"/>
      <c r="E201" s="791"/>
      <c r="F201" s="791"/>
      <c r="G201" s="791"/>
      <c r="H201" s="791"/>
      <c r="I201" s="791"/>
      <c r="J201" s="791"/>
      <c r="K201" s="791"/>
      <c r="L201" s="791"/>
      <c r="M201" s="791"/>
      <c r="N201" s="792"/>
    </row>
    <row r="202" spans="1:14" x14ac:dyDescent="0.25">
      <c r="A202" s="791"/>
      <c r="B202" s="791"/>
      <c r="C202" s="791"/>
      <c r="D202" s="791"/>
      <c r="E202" s="791"/>
      <c r="F202" s="791"/>
      <c r="G202" s="791"/>
      <c r="H202" s="791"/>
      <c r="I202" s="791"/>
      <c r="J202" s="791"/>
      <c r="K202" s="791"/>
      <c r="L202" s="791"/>
      <c r="M202" s="791"/>
      <c r="N202" s="792"/>
    </row>
    <row r="203" spans="1:14" x14ac:dyDescent="0.25">
      <c r="A203" s="791"/>
      <c r="B203" s="791"/>
      <c r="C203" s="791"/>
      <c r="D203" s="791"/>
      <c r="E203" s="791"/>
      <c r="F203" s="791"/>
      <c r="G203" s="791"/>
      <c r="H203" s="791"/>
      <c r="I203" s="791"/>
      <c r="J203" s="791"/>
      <c r="K203" s="791"/>
      <c r="L203" s="791"/>
      <c r="M203" s="791"/>
      <c r="N203" s="792"/>
    </row>
    <row r="204" spans="1:14" x14ac:dyDescent="0.25">
      <c r="A204" s="791"/>
      <c r="B204" s="791"/>
      <c r="C204" s="791"/>
      <c r="D204" s="791"/>
      <c r="E204" s="791"/>
      <c r="F204" s="791"/>
      <c r="G204" s="791"/>
      <c r="H204" s="791"/>
      <c r="I204" s="791"/>
      <c r="J204" s="791"/>
      <c r="K204" s="791"/>
      <c r="L204" s="791"/>
      <c r="M204" s="791"/>
      <c r="N204" s="792"/>
    </row>
    <row r="205" spans="1:14" x14ac:dyDescent="0.25">
      <c r="A205" s="791"/>
      <c r="B205" s="791"/>
      <c r="C205" s="791"/>
      <c r="D205" s="791"/>
      <c r="E205" s="791"/>
      <c r="F205" s="791"/>
      <c r="G205" s="791"/>
      <c r="H205" s="791"/>
      <c r="I205" s="791"/>
      <c r="J205" s="791"/>
      <c r="K205" s="791"/>
      <c r="L205" s="791"/>
      <c r="M205" s="791"/>
      <c r="N205" s="792"/>
    </row>
    <row r="206" spans="1:14" x14ac:dyDescent="0.25">
      <c r="I206" s="146"/>
      <c r="J206" s="146"/>
      <c r="K206" s="146"/>
      <c r="L206" s="146"/>
    </row>
    <row r="207" spans="1:14" x14ac:dyDescent="0.25">
      <c r="I207" s="146"/>
      <c r="J207" s="146"/>
      <c r="K207" s="146"/>
      <c r="L207" s="146"/>
    </row>
    <row r="208" spans="1:14" x14ac:dyDescent="0.25">
      <c r="I208" s="146"/>
      <c r="J208" s="146"/>
      <c r="K208" s="146"/>
      <c r="L208" s="146"/>
    </row>
    <row r="209" spans="9:12" x14ac:dyDescent="0.25">
      <c r="I209" s="146"/>
      <c r="J209" s="146"/>
      <c r="K209" s="146"/>
      <c r="L209" s="146"/>
    </row>
    <row r="210" spans="9:12" x14ac:dyDescent="0.25">
      <c r="I210" s="146"/>
      <c r="J210" s="146"/>
      <c r="K210" s="146"/>
      <c r="L210" s="146"/>
    </row>
    <row r="211" spans="9:12" x14ac:dyDescent="0.25">
      <c r="I211" s="146"/>
      <c r="J211" s="146"/>
      <c r="K211" s="146"/>
      <c r="L211" s="146"/>
    </row>
    <row r="212" spans="9:12" x14ac:dyDescent="0.25">
      <c r="I212" s="146"/>
      <c r="J212" s="146"/>
      <c r="K212" s="146"/>
      <c r="L212" s="146"/>
    </row>
    <row r="213" spans="9:12" x14ac:dyDescent="0.25">
      <c r="I213" s="146"/>
      <c r="J213" s="146"/>
      <c r="K213" s="146"/>
      <c r="L213" s="146"/>
    </row>
    <row r="214" spans="9:12" x14ac:dyDescent="0.25">
      <c r="I214" s="146"/>
      <c r="J214" s="146"/>
      <c r="K214" s="146"/>
      <c r="L214" s="146"/>
    </row>
    <row r="215" spans="9:12" x14ac:dyDescent="0.25">
      <c r="I215" s="146"/>
      <c r="J215" s="146"/>
      <c r="K215" s="146"/>
      <c r="L215" s="146"/>
    </row>
    <row r="216" spans="9:12" x14ac:dyDescent="0.25">
      <c r="I216" s="146"/>
      <c r="J216" s="146"/>
      <c r="K216" s="146"/>
      <c r="L216" s="146"/>
    </row>
    <row r="217" spans="9:12" x14ac:dyDescent="0.25">
      <c r="I217" s="146"/>
      <c r="J217" s="146"/>
      <c r="K217" s="146"/>
      <c r="L217" s="146"/>
    </row>
    <row r="218" spans="9:12" x14ac:dyDescent="0.25">
      <c r="I218" s="146"/>
      <c r="J218" s="146"/>
      <c r="K218" s="146"/>
      <c r="L218" s="146"/>
    </row>
    <row r="219" spans="9:12" x14ac:dyDescent="0.25">
      <c r="I219" s="146"/>
      <c r="J219" s="146"/>
      <c r="K219" s="146"/>
      <c r="L219" s="146"/>
    </row>
    <row r="220" spans="9:12" x14ac:dyDescent="0.25">
      <c r="I220" s="146"/>
      <c r="J220" s="146"/>
      <c r="K220" s="146"/>
      <c r="L220" s="146"/>
    </row>
    <row r="221" spans="9:12" x14ac:dyDescent="0.25">
      <c r="I221" s="146"/>
      <c r="J221" s="146"/>
      <c r="K221" s="146"/>
      <c r="L221" s="146"/>
    </row>
    <row r="222" spans="9:12" x14ac:dyDescent="0.25">
      <c r="I222" s="146"/>
      <c r="J222" s="146"/>
      <c r="K222" s="146"/>
      <c r="L222" s="146"/>
    </row>
    <row r="223" spans="9:12" x14ac:dyDescent="0.25">
      <c r="I223" s="146"/>
      <c r="J223" s="146"/>
      <c r="K223" s="146"/>
      <c r="L223" s="146"/>
    </row>
    <row r="224" spans="9:12" x14ac:dyDescent="0.25">
      <c r="I224" s="146"/>
      <c r="J224" s="146"/>
      <c r="K224" s="146"/>
      <c r="L224" s="146"/>
    </row>
    <row r="225" spans="9:12" x14ac:dyDescent="0.25">
      <c r="I225" s="146"/>
      <c r="J225" s="146"/>
      <c r="K225" s="146"/>
      <c r="L225" s="146"/>
    </row>
    <row r="226" spans="9:12" x14ac:dyDescent="0.25">
      <c r="I226" s="146"/>
      <c r="J226" s="146"/>
      <c r="K226" s="146"/>
      <c r="L226" s="146"/>
    </row>
    <row r="227" spans="9:12" x14ac:dyDescent="0.25">
      <c r="I227" s="146"/>
      <c r="J227" s="146"/>
      <c r="K227" s="146"/>
      <c r="L227" s="146"/>
    </row>
    <row r="228" spans="9:12" x14ac:dyDescent="0.25">
      <c r="I228" s="146"/>
      <c r="J228" s="146"/>
      <c r="K228" s="146"/>
      <c r="L228" s="146"/>
    </row>
    <row r="229" spans="9:12" x14ac:dyDescent="0.25">
      <c r="I229" s="146"/>
      <c r="J229" s="146"/>
      <c r="K229" s="146"/>
      <c r="L229" s="146"/>
    </row>
    <row r="230" spans="9:12" x14ac:dyDescent="0.25">
      <c r="I230" s="146"/>
      <c r="J230" s="146"/>
      <c r="K230" s="146"/>
      <c r="L230" s="146"/>
    </row>
    <row r="231" spans="9:12" x14ac:dyDescent="0.25">
      <c r="I231" s="146"/>
      <c r="J231" s="146"/>
      <c r="K231" s="146"/>
      <c r="L231" s="146"/>
    </row>
    <row r="232" spans="9:12" x14ac:dyDescent="0.25">
      <c r="I232" s="146"/>
      <c r="J232" s="146"/>
      <c r="K232" s="146"/>
      <c r="L232" s="146"/>
    </row>
    <row r="233" spans="9:12" x14ac:dyDescent="0.25">
      <c r="I233" s="146"/>
      <c r="J233" s="146"/>
      <c r="K233" s="146"/>
      <c r="L233" s="146"/>
    </row>
    <row r="234" spans="9:12" x14ac:dyDescent="0.25">
      <c r="I234" s="146"/>
      <c r="J234" s="146"/>
      <c r="K234" s="146"/>
      <c r="L234" s="146"/>
    </row>
    <row r="235" spans="9:12" x14ac:dyDescent="0.25">
      <c r="I235" s="146"/>
      <c r="J235" s="146"/>
      <c r="K235" s="146"/>
      <c r="L235" s="146"/>
    </row>
    <row r="236" spans="9:12" x14ac:dyDescent="0.25">
      <c r="I236" s="146"/>
      <c r="J236" s="146"/>
      <c r="K236" s="146"/>
      <c r="L236" s="146"/>
    </row>
    <row r="237" spans="9:12" x14ac:dyDescent="0.25">
      <c r="I237" s="146"/>
      <c r="J237" s="146"/>
      <c r="K237" s="146"/>
      <c r="L237" s="146"/>
    </row>
    <row r="238" spans="9:12" x14ac:dyDescent="0.25">
      <c r="I238" s="146"/>
      <c r="J238" s="146"/>
      <c r="K238" s="146"/>
      <c r="L238" s="146"/>
    </row>
    <row r="239" spans="9:12" x14ac:dyDescent="0.25">
      <c r="I239" s="146"/>
      <c r="J239" s="146"/>
      <c r="K239" s="146"/>
      <c r="L239" s="146"/>
    </row>
    <row r="240" spans="9:12" x14ac:dyDescent="0.25">
      <c r="I240" s="146"/>
      <c r="J240" s="146"/>
      <c r="K240" s="146"/>
      <c r="L240" s="146"/>
    </row>
    <row r="241" spans="9:12" x14ac:dyDescent="0.25">
      <c r="I241" s="146"/>
      <c r="J241" s="146"/>
      <c r="K241" s="146"/>
      <c r="L241" s="146"/>
    </row>
    <row r="242" spans="9:12" x14ac:dyDescent="0.25">
      <c r="I242" s="146"/>
      <c r="J242" s="146"/>
      <c r="K242" s="146"/>
      <c r="L242" s="146"/>
    </row>
    <row r="243" spans="9:12" x14ac:dyDescent="0.25">
      <c r="I243" s="146"/>
      <c r="J243" s="146"/>
      <c r="K243" s="146"/>
      <c r="L243" s="146"/>
    </row>
    <row r="244" spans="9:12" x14ac:dyDescent="0.25">
      <c r="I244" s="146"/>
      <c r="J244" s="146"/>
      <c r="K244" s="146"/>
      <c r="L244" s="146"/>
    </row>
    <row r="245" spans="9:12" x14ac:dyDescent="0.25">
      <c r="I245" s="146"/>
      <c r="J245" s="146"/>
      <c r="K245" s="146"/>
      <c r="L245" s="146"/>
    </row>
    <row r="246" spans="9:12" x14ac:dyDescent="0.25">
      <c r="I246" s="146"/>
      <c r="J246" s="146"/>
      <c r="K246" s="146"/>
      <c r="L246" s="146"/>
    </row>
    <row r="247" spans="9:12" x14ac:dyDescent="0.25">
      <c r="I247" s="146"/>
      <c r="J247" s="146"/>
      <c r="K247" s="146"/>
      <c r="L247" s="146"/>
    </row>
    <row r="248" spans="9:12" x14ac:dyDescent="0.25">
      <c r="I248" s="146"/>
      <c r="J248" s="146"/>
      <c r="K248" s="146"/>
      <c r="L248" s="146"/>
    </row>
    <row r="249" spans="9:12" x14ac:dyDescent="0.25">
      <c r="I249" s="146"/>
      <c r="J249" s="146"/>
      <c r="K249" s="146"/>
      <c r="L249" s="146"/>
    </row>
    <row r="250" spans="9:12" x14ac:dyDescent="0.25">
      <c r="I250" s="146"/>
      <c r="J250" s="146"/>
      <c r="K250" s="146"/>
      <c r="L250" s="146"/>
    </row>
    <row r="251" spans="9:12" x14ac:dyDescent="0.25">
      <c r="I251" s="146"/>
      <c r="J251" s="146"/>
      <c r="K251" s="146"/>
      <c r="L251" s="146"/>
    </row>
    <row r="252" spans="9:12" x14ac:dyDescent="0.25">
      <c r="I252" s="146"/>
      <c r="J252" s="146"/>
      <c r="K252" s="146"/>
      <c r="L252" s="146"/>
    </row>
    <row r="253" spans="9:12" x14ac:dyDescent="0.25">
      <c r="I253" s="146"/>
      <c r="J253" s="146"/>
      <c r="K253" s="146"/>
      <c r="L253" s="146"/>
    </row>
    <row r="254" spans="9:12" x14ac:dyDescent="0.25">
      <c r="I254" s="146"/>
      <c r="J254" s="146"/>
      <c r="K254" s="146"/>
      <c r="L254" s="146"/>
    </row>
    <row r="255" spans="9:12" x14ac:dyDescent="0.25">
      <c r="I255" s="146"/>
      <c r="J255" s="146"/>
      <c r="K255" s="146"/>
      <c r="L255" s="146"/>
    </row>
    <row r="256" spans="9:12" x14ac:dyDescent="0.25">
      <c r="I256" s="146"/>
      <c r="J256" s="146"/>
      <c r="K256" s="146"/>
      <c r="L256" s="146"/>
    </row>
    <row r="257" spans="9:12" x14ac:dyDescent="0.25">
      <c r="I257" s="146"/>
      <c r="J257" s="146"/>
      <c r="K257" s="146"/>
      <c r="L257" s="146"/>
    </row>
    <row r="258" spans="9:12" x14ac:dyDescent="0.25">
      <c r="I258" s="146"/>
      <c r="J258" s="146"/>
      <c r="K258" s="146"/>
      <c r="L258" s="146"/>
    </row>
    <row r="259" spans="9:12" x14ac:dyDescent="0.25">
      <c r="I259" s="146"/>
      <c r="J259" s="146"/>
      <c r="K259" s="146"/>
      <c r="L259" s="146"/>
    </row>
    <row r="260" spans="9:12" x14ac:dyDescent="0.25">
      <c r="I260" s="146"/>
      <c r="J260" s="146"/>
      <c r="K260" s="146"/>
      <c r="L260" s="146"/>
    </row>
    <row r="261" spans="9:12" x14ac:dyDescent="0.25">
      <c r="I261" s="146"/>
      <c r="J261" s="146"/>
      <c r="K261" s="146"/>
      <c r="L261" s="146"/>
    </row>
    <row r="262" spans="9:12" x14ac:dyDescent="0.25">
      <c r="I262" s="146"/>
      <c r="J262" s="146"/>
      <c r="K262" s="146"/>
      <c r="L262" s="146"/>
    </row>
    <row r="263" spans="9:12" x14ac:dyDescent="0.25">
      <c r="I263" s="146"/>
      <c r="J263" s="146"/>
      <c r="K263" s="146"/>
      <c r="L263" s="146"/>
    </row>
    <row r="264" spans="9:12" x14ac:dyDescent="0.25">
      <c r="I264" s="146"/>
      <c r="J264" s="146"/>
      <c r="K264" s="146"/>
      <c r="L264" s="146"/>
    </row>
    <row r="265" spans="9:12" x14ac:dyDescent="0.25">
      <c r="I265" s="146"/>
      <c r="J265" s="146"/>
      <c r="K265" s="146"/>
      <c r="L265" s="146"/>
    </row>
    <row r="266" spans="9:12" x14ac:dyDescent="0.25">
      <c r="I266" s="146"/>
      <c r="J266" s="146"/>
      <c r="K266" s="146"/>
      <c r="L266" s="146"/>
    </row>
    <row r="267" spans="9:12" x14ac:dyDescent="0.25">
      <c r="I267" s="146"/>
      <c r="J267" s="146"/>
      <c r="K267" s="146"/>
      <c r="L267" s="146"/>
    </row>
    <row r="268" spans="9:12" x14ac:dyDescent="0.25">
      <c r="I268" s="146"/>
      <c r="J268" s="146"/>
      <c r="K268" s="146"/>
      <c r="L268" s="146"/>
    </row>
    <row r="269" spans="9:12" x14ac:dyDescent="0.25">
      <c r="I269" s="146"/>
      <c r="J269" s="146"/>
      <c r="K269" s="146"/>
      <c r="L269" s="146"/>
    </row>
    <row r="270" spans="9:12" x14ac:dyDescent="0.25">
      <c r="I270" s="146"/>
      <c r="J270" s="146"/>
      <c r="K270" s="146"/>
      <c r="L270" s="146"/>
    </row>
    <row r="271" spans="9:12" x14ac:dyDescent="0.25">
      <c r="I271" s="146"/>
      <c r="J271" s="146"/>
      <c r="K271" s="146"/>
      <c r="L271" s="146"/>
    </row>
    <row r="272" spans="9:12" x14ac:dyDescent="0.25">
      <c r="I272" s="146"/>
      <c r="J272" s="146"/>
      <c r="K272" s="146"/>
      <c r="L272" s="146"/>
    </row>
    <row r="273" spans="9:12" x14ac:dyDescent="0.25">
      <c r="I273" s="146"/>
      <c r="J273" s="146"/>
      <c r="K273" s="146"/>
      <c r="L273" s="146"/>
    </row>
    <row r="274" spans="9:12" x14ac:dyDescent="0.25">
      <c r="I274" s="146"/>
      <c r="J274" s="146"/>
      <c r="K274" s="146"/>
      <c r="L274" s="146"/>
    </row>
    <row r="275" spans="9:12" x14ac:dyDescent="0.25">
      <c r="I275" s="146"/>
      <c r="J275" s="146"/>
      <c r="K275" s="146"/>
      <c r="L275" s="146"/>
    </row>
    <row r="276" spans="9:12" x14ac:dyDescent="0.25">
      <c r="I276" s="146"/>
      <c r="J276" s="146"/>
      <c r="K276" s="146"/>
      <c r="L276" s="146"/>
    </row>
    <row r="277" spans="9:12" x14ac:dyDescent="0.25">
      <c r="I277" s="146"/>
      <c r="J277" s="146"/>
      <c r="K277" s="146"/>
      <c r="L277" s="146"/>
    </row>
    <row r="278" spans="9:12" x14ac:dyDescent="0.25">
      <c r="I278" s="146"/>
      <c r="J278" s="146"/>
      <c r="K278" s="146"/>
      <c r="L278" s="146"/>
    </row>
    <row r="279" spans="9:12" x14ac:dyDescent="0.25">
      <c r="I279" s="146"/>
      <c r="J279" s="146"/>
      <c r="K279" s="146"/>
      <c r="L279" s="146"/>
    </row>
    <row r="280" spans="9:12" x14ac:dyDescent="0.25">
      <c r="I280" s="146"/>
      <c r="J280" s="146"/>
      <c r="K280" s="146"/>
      <c r="L280" s="146"/>
    </row>
    <row r="281" spans="9:12" x14ac:dyDescent="0.25">
      <c r="I281" s="146"/>
      <c r="J281" s="146"/>
      <c r="K281" s="146"/>
      <c r="L281" s="146"/>
    </row>
    <row r="282" spans="9:12" x14ac:dyDescent="0.25">
      <c r="I282" s="146"/>
      <c r="J282" s="146"/>
      <c r="K282" s="146"/>
      <c r="L282" s="146"/>
    </row>
    <row r="283" spans="9:12" x14ac:dyDescent="0.25">
      <c r="I283" s="146"/>
      <c r="J283" s="146"/>
      <c r="K283" s="146"/>
      <c r="L283" s="146"/>
    </row>
    <row r="284" spans="9:12" x14ac:dyDescent="0.25">
      <c r="I284" s="146"/>
      <c r="J284" s="146"/>
      <c r="K284" s="146"/>
      <c r="L284" s="146"/>
    </row>
    <row r="285" spans="9:12" x14ac:dyDescent="0.25">
      <c r="I285" s="146"/>
      <c r="J285" s="146"/>
      <c r="K285" s="146"/>
      <c r="L285" s="146"/>
    </row>
    <row r="286" spans="9:12" x14ac:dyDescent="0.25">
      <c r="I286" s="146"/>
      <c r="J286" s="146"/>
      <c r="K286" s="146"/>
      <c r="L286" s="146"/>
    </row>
    <row r="287" spans="9:12" x14ac:dyDescent="0.25">
      <c r="I287" s="146"/>
      <c r="J287" s="146"/>
      <c r="K287" s="146"/>
      <c r="L287" s="146"/>
    </row>
    <row r="288" spans="9:12" x14ac:dyDescent="0.25">
      <c r="I288" s="146"/>
      <c r="J288" s="146"/>
      <c r="K288" s="146"/>
      <c r="L288" s="146"/>
    </row>
    <row r="289" spans="9:12" x14ac:dyDescent="0.25">
      <c r="I289" s="146"/>
      <c r="J289" s="146"/>
      <c r="K289" s="146"/>
      <c r="L289" s="146"/>
    </row>
    <row r="290" spans="9:12" x14ac:dyDescent="0.25">
      <c r="I290" s="146"/>
      <c r="J290" s="146"/>
      <c r="K290" s="146"/>
      <c r="L290" s="146"/>
    </row>
    <row r="291" spans="9:12" x14ac:dyDescent="0.25">
      <c r="I291" s="146"/>
      <c r="J291" s="146"/>
      <c r="K291" s="146"/>
      <c r="L291" s="146"/>
    </row>
    <row r="292" spans="9:12" x14ac:dyDescent="0.25">
      <c r="I292" s="146"/>
      <c r="J292" s="146"/>
      <c r="K292" s="146"/>
      <c r="L292" s="146"/>
    </row>
    <row r="293" spans="9:12" x14ac:dyDescent="0.25">
      <c r="I293" s="146"/>
      <c r="J293" s="146"/>
      <c r="K293" s="146"/>
      <c r="L293" s="146"/>
    </row>
    <row r="294" spans="9:12" x14ac:dyDescent="0.25">
      <c r="I294" s="146"/>
      <c r="J294" s="146"/>
      <c r="K294" s="146"/>
      <c r="L294" s="146"/>
    </row>
    <row r="295" spans="9:12" x14ac:dyDescent="0.25">
      <c r="I295" s="146"/>
      <c r="J295" s="146"/>
      <c r="K295" s="146"/>
      <c r="L295" s="146"/>
    </row>
    <row r="296" spans="9:12" x14ac:dyDescent="0.25">
      <c r="I296" s="146"/>
      <c r="J296" s="146"/>
      <c r="K296" s="146"/>
      <c r="L296" s="146"/>
    </row>
    <row r="297" spans="9:12" x14ac:dyDescent="0.25">
      <c r="I297" s="146"/>
      <c r="J297" s="146"/>
      <c r="K297" s="146"/>
      <c r="L297" s="146"/>
    </row>
    <row r="298" spans="9:12" x14ac:dyDescent="0.25">
      <c r="I298" s="146"/>
      <c r="J298" s="146"/>
      <c r="K298" s="146"/>
      <c r="L298" s="146"/>
    </row>
    <row r="299" spans="9:12" x14ac:dyDescent="0.25">
      <c r="I299" s="146"/>
      <c r="J299" s="146"/>
      <c r="K299" s="146"/>
      <c r="L299" s="146"/>
    </row>
    <row r="300" spans="9:12" x14ac:dyDescent="0.25">
      <c r="I300" s="146"/>
      <c r="J300" s="146"/>
      <c r="K300" s="146"/>
      <c r="L300" s="146"/>
    </row>
    <row r="301" spans="9:12" x14ac:dyDescent="0.25">
      <c r="I301" s="146"/>
      <c r="J301" s="146"/>
      <c r="K301" s="146"/>
      <c r="L301" s="146"/>
    </row>
    <row r="302" spans="9:12" x14ac:dyDescent="0.25">
      <c r="I302" s="146"/>
      <c r="J302" s="146"/>
      <c r="K302" s="146"/>
      <c r="L302" s="146"/>
    </row>
    <row r="303" spans="9:12" x14ac:dyDescent="0.25">
      <c r="I303" s="146"/>
      <c r="J303" s="146"/>
      <c r="K303" s="146"/>
      <c r="L303" s="146"/>
    </row>
    <row r="304" spans="9:12" x14ac:dyDescent="0.25">
      <c r="I304" s="146"/>
      <c r="J304" s="146"/>
      <c r="K304" s="146"/>
      <c r="L304" s="146"/>
    </row>
    <row r="305" spans="9:12" x14ac:dyDescent="0.25">
      <c r="I305" s="146"/>
      <c r="J305" s="146"/>
      <c r="K305" s="146"/>
      <c r="L305" s="146"/>
    </row>
    <row r="306" spans="9:12" x14ac:dyDescent="0.25">
      <c r="I306" s="146"/>
      <c r="J306" s="146"/>
      <c r="K306" s="146"/>
      <c r="L306" s="146"/>
    </row>
    <row r="307" spans="9:12" x14ac:dyDescent="0.25">
      <c r="I307" s="146"/>
      <c r="J307" s="146"/>
      <c r="K307" s="146"/>
      <c r="L307" s="146"/>
    </row>
    <row r="308" spans="9:12" x14ac:dyDescent="0.25">
      <c r="I308" s="146"/>
      <c r="J308" s="146"/>
      <c r="K308" s="146"/>
      <c r="L308" s="146"/>
    </row>
    <row r="309" spans="9:12" x14ac:dyDescent="0.25">
      <c r="I309" s="146"/>
      <c r="J309" s="146"/>
      <c r="K309" s="146"/>
      <c r="L309" s="146"/>
    </row>
    <row r="310" spans="9:12" x14ac:dyDescent="0.25">
      <c r="I310" s="146"/>
      <c r="J310" s="146"/>
      <c r="K310" s="146"/>
      <c r="L310" s="146"/>
    </row>
    <row r="311" spans="9:12" x14ac:dyDescent="0.25">
      <c r="I311" s="146"/>
      <c r="J311" s="146"/>
      <c r="K311" s="146"/>
      <c r="L311" s="146"/>
    </row>
    <row r="312" spans="9:12" x14ac:dyDescent="0.25">
      <c r="I312" s="146"/>
      <c r="J312" s="146"/>
      <c r="K312" s="146"/>
      <c r="L312" s="146"/>
    </row>
    <row r="313" spans="9:12" x14ac:dyDescent="0.25">
      <c r="I313" s="146"/>
      <c r="J313" s="146"/>
      <c r="K313" s="146"/>
      <c r="L313" s="146"/>
    </row>
    <row r="314" spans="9:12" x14ac:dyDescent="0.25">
      <c r="I314" s="146"/>
      <c r="J314" s="146"/>
      <c r="K314" s="146"/>
      <c r="L314" s="146"/>
    </row>
    <row r="315" spans="9:12" x14ac:dyDescent="0.25">
      <c r="I315" s="146"/>
      <c r="J315" s="146"/>
      <c r="K315" s="146"/>
      <c r="L315" s="146"/>
    </row>
    <row r="316" spans="9:12" x14ac:dyDescent="0.25">
      <c r="I316" s="146"/>
      <c r="J316" s="146"/>
      <c r="K316" s="146"/>
      <c r="L316" s="146"/>
    </row>
    <row r="317" spans="9:12" x14ac:dyDescent="0.25">
      <c r="I317" s="146"/>
      <c r="J317" s="146"/>
      <c r="K317" s="146"/>
      <c r="L317" s="146"/>
    </row>
    <row r="318" spans="9:12" x14ac:dyDescent="0.25">
      <c r="I318" s="146"/>
      <c r="J318" s="146"/>
      <c r="K318" s="146"/>
      <c r="L318" s="146"/>
    </row>
    <row r="319" spans="9:12" x14ac:dyDescent="0.25">
      <c r="I319" s="146"/>
      <c r="J319" s="146"/>
      <c r="K319" s="146"/>
      <c r="L319" s="146"/>
    </row>
    <row r="320" spans="9:12" x14ac:dyDescent="0.25">
      <c r="I320" s="146"/>
      <c r="J320" s="146"/>
      <c r="K320" s="146"/>
      <c r="L320" s="146"/>
    </row>
    <row r="321" spans="9:12" x14ac:dyDescent="0.25">
      <c r="I321" s="146"/>
      <c r="J321" s="146"/>
      <c r="K321" s="146"/>
      <c r="L321" s="146"/>
    </row>
    <row r="322" spans="9:12" x14ac:dyDescent="0.25">
      <c r="I322" s="146"/>
      <c r="J322" s="146"/>
      <c r="K322" s="146"/>
      <c r="L322" s="146"/>
    </row>
    <row r="323" spans="9:12" x14ac:dyDescent="0.25">
      <c r="I323" s="146"/>
      <c r="J323" s="146"/>
      <c r="K323" s="146"/>
      <c r="L323" s="146"/>
    </row>
    <row r="324" spans="9:12" x14ac:dyDescent="0.25">
      <c r="I324" s="146"/>
      <c r="J324" s="146"/>
      <c r="K324" s="146"/>
      <c r="L324" s="146"/>
    </row>
    <row r="325" spans="9:12" x14ac:dyDescent="0.25">
      <c r="I325" s="146"/>
      <c r="J325" s="146"/>
      <c r="K325" s="146"/>
      <c r="L325" s="146"/>
    </row>
    <row r="326" spans="9:12" x14ac:dyDescent="0.25">
      <c r="I326" s="146"/>
      <c r="J326" s="146"/>
      <c r="K326" s="146"/>
      <c r="L326" s="146"/>
    </row>
    <row r="327" spans="9:12" x14ac:dyDescent="0.25">
      <c r="I327" s="146"/>
      <c r="J327" s="146"/>
      <c r="K327" s="146"/>
      <c r="L327" s="146"/>
    </row>
    <row r="328" spans="9:12" x14ac:dyDescent="0.25">
      <c r="I328" s="146"/>
      <c r="J328" s="146"/>
      <c r="K328" s="146"/>
      <c r="L328" s="146"/>
    </row>
    <row r="329" spans="9:12" x14ac:dyDescent="0.25">
      <c r="I329" s="146"/>
      <c r="J329" s="146"/>
      <c r="K329" s="146"/>
      <c r="L329" s="146"/>
    </row>
    <row r="330" spans="9:12" x14ac:dyDescent="0.25">
      <c r="I330" s="146"/>
      <c r="J330" s="146"/>
      <c r="K330" s="146"/>
      <c r="L330" s="146"/>
    </row>
    <row r="331" spans="9:12" x14ac:dyDescent="0.25">
      <c r="I331" s="146"/>
      <c r="J331" s="146"/>
      <c r="K331" s="146"/>
      <c r="L331" s="146"/>
    </row>
    <row r="332" spans="9:12" x14ac:dyDescent="0.25">
      <c r="I332" s="146"/>
      <c r="J332" s="146"/>
      <c r="K332" s="146"/>
      <c r="L332" s="146"/>
    </row>
    <row r="333" spans="9:12" x14ac:dyDescent="0.25">
      <c r="I333" s="146"/>
      <c r="J333" s="146"/>
      <c r="K333" s="146"/>
      <c r="L333" s="146"/>
    </row>
    <row r="334" spans="9:12" x14ac:dyDescent="0.25">
      <c r="I334" s="146"/>
      <c r="J334" s="146"/>
      <c r="K334" s="146"/>
      <c r="L334" s="146"/>
    </row>
    <row r="335" spans="9:12" x14ac:dyDescent="0.25">
      <c r="I335" s="146"/>
      <c r="J335" s="146"/>
      <c r="K335" s="146"/>
      <c r="L335" s="146"/>
    </row>
    <row r="336" spans="9:12" x14ac:dyDescent="0.25">
      <c r="I336" s="146"/>
      <c r="J336" s="146"/>
      <c r="K336" s="146"/>
      <c r="L336" s="146"/>
    </row>
    <row r="337" spans="9:12" x14ac:dyDescent="0.25">
      <c r="I337" s="146"/>
      <c r="J337" s="146"/>
      <c r="K337" s="146"/>
      <c r="L337" s="146"/>
    </row>
    <row r="338" spans="9:12" x14ac:dyDescent="0.25">
      <c r="I338" s="146"/>
      <c r="J338" s="146"/>
      <c r="K338" s="146"/>
      <c r="L338" s="146"/>
    </row>
    <row r="339" spans="9:12" x14ac:dyDescent="0.25">
      <c r="I339" s="146"/>
      <c r="J339" s="146"/>
      <c r="K339" s="146"/>
      <c r="L339" s="146"/>
    </row>
    <row r="340" spans="9:12" x14ac:dyDescent="0.25">
      <c r="I340" s="146"/>
      <c r="J340" s="146"/>
      <c r="K340" s="146"/>
      <c r="L340" s="146"/>
    </row>
    <row r="341" spans="9:12" x14ac:dyDescent="0.25">
      <c r="I341" s="146"/>
      <c r="J341" s="146"/>
      <c r="K341" s="146"/>
      <c r="L341" s="146"/>
    </row>
    <row r="342" spans="9:12" x14ac:dyDescent="0.25">
      <c r="I342" s="146"/>
      <c r="J342" s="146"/>
      <c r="K342" s="146"/>
      <c r="L342" s="146"/>
    </row>
    <row r="343" spans="9:12" x14ac:dyDescent="0.25">
      <c r="I343" s="146"/>
      <c r="J343" s="146"/>
      <c r="K343" s="146"/>
      <c r="L343" s="146"/>
    </row>
    <row r="344" spans="9:12" x14ac:dyDescent="0.25">
      <c r="I344" s="146"/>
      <c r="J344" s="146"/>
      <c r="K344" s="146"/>
      <c r="L344" s="146"/>
    </row>
    <row r="345" spans="9:12" x14ac:dyDescent="0.25">
      <c r="I345" s="146"/>
      <c r="J345" s="146"/>
      <c r="K345" s="146"/>
      <c r="L345" s="146"/>
    </row>
    <row r="346" spans="9:12" x14ac:dyDescent="0.25">
      <c r="I346" s="146"/>
      <c r="J346" s="146"/>
      <c r="K346" s="146"/>
      <c r="L346" s="146"/>
    </row>
    <row r="347" spans="9:12" x14ac:dyDescent="0.25">
      <c r="I347" s="146"/>
      <c r="J347" s="146"/>
      <c r="K347" s="146"/>
      <c r="L347" s="146"/>
    </row>
    <row r="348" spans="9:12" x14ac:dyDescent="0.25">
      <c r="I348" s="146"/>
      <c r="J348" s="146"/>
      <c r="K348" s="146"/>
      <c r="L348" s="146"/>
    </row>
    <row r="349" spans="9:12" x14ac:dyDescent="0.25">
      <c r="I349" s="146"/>
      <c r="J349" s="146"/>
      <c r="K349" s="146"/>
      <c r="L349" s="146"/>
    </row>
    <row r="350" spans="9:12" x14ac:dyDescent="0.25">
      <c r="I350" s="146"/>
      <c r="J350" s="146"/>
      <c r="K350" s="146"/>
      <c r="L350" s="146"/>
    </row>
    <row r="351" spans="9:12" x14ac:dyDescent="0.25">
      <c r="I351" s="146"/>
      <c r="J351" s="146"/>
      <c r="K351" s="146"/>
      <c r="L351" s="146"/>
    </row>
    <row r="352" spans="9:12" x14ac:dyDescent="0.25">
      <c r="I352" s="146"/>
      <c r="J352" s="146"/>
      <c r="K352" s="146"/>
      <c r="L352" s="146"/>
    </row>
    <row r="353" spans="9:12" x14ac:dyDescent="0.25">
      <c r="I353" s="146"/>
      <c r="J353" s="146"/>
      <c r="K353" s="146"/>
      <c r="L353" s="146"/>
    </row>
    <row r="354" spans="9:12" x14ac:dyDescent="0.25">
      <c r="I354" s="146"/>
      <c r="J354" s="146"/>
      <c r="K354" s="146"/>
      <c r="L354" s="146"/>
    </row>
    <row r="355" spans="9:12" x14ac:dyDescent="0.25">
      <c r="I355" s="146"/>
      <c r="J355" s="146"/>
      <c r="K355" s="146"/>
      <c r="L355" s="146"/>
    </row>
    <row r="356" spans="9:12" x14ac:dyDescent="0.25">
      <c r="I356" s="146"/>
      <c r="J356" s="146"/>
      <c r="K356" s="146"/>
      <c r="L356" s="146"/>
    </row>
    <row r="357" spans="9:12" x14ac:dyDescent="0.25">
      <c r="I357" s="146"/>
      <c r="J357" s="146"/>
      <c r="K357" s="146"/>
      <c r="L357" s="146"/>
    </row>
    <row r="358" spans="9:12" x14ac:dyDescent="0.25">
      <c r="I358" s="146"/>
      <c r="J358" s="146"/>
      <c r="K358" s="146"/>
      <c r="L358" s="146"/>
    </row>
    <row r="359" spans="9:12" x14ac:dyDescent="0.25">
      <c r="I359" s="146"/>
      <c r="J359" s="146"/>
      <c r="K359" s="146"/>
      <c r="L359" s="146"/>
    </row>
    <row r="360" spans="9:12" x14ac:dyDescent="0.25">
      <c r="I360" s="146"/>
      <c r="J360" s="146"/>
      <c r="K360" s="146"/>
      <c r="L360" s="146"/>
    </row>
    <row r="361" spans="9:12" x14ac:dyDescent="0.25">
      <c r="I361" s="146"/>
      <c r="J361" s="146"/>
      <c r="K361" s="146"/>
      <c r="L361" s="146"/>
    </row>
    <row r="362" spans="9:12" x14ac:dyDescent="0.25">
      <c r="I362" s="146"/>
      <c r="J362" s="146"/>
      <c r="K362" s="146"/>
      <c r="L362" s="146"/>
    </row>
    <row r="363" spans="9:12" x14ac:dyDescent="0.25">
      <c r="I363" s="146"/>
      <c r="J363" s="146"/>
      <c r="K363" s="146"/>
      <c r="L363" s="146"/>
    </row>
    <row r="364" spans="9:12" x14ac:dyDescent="0.25">
      <c r="I364" s="146"/>
      <c r="J364" s="146"/>
      <c r="K364" s="146"/>
      <c r="L364" s="146"/>
    </row>
    <row r="365" spans="9:12" x14ac:dyDescent="0.25">
      <c r="I365" s="146"/>
      <c r="J365" s="146"/>
      <c r="K365" s="146"/>
      <c r="L365" s="146"/>
    </row>
    <row r="366" spans="9:12" x14ac:dyDescent="0.25">
      <c r="I366" s="146"/>
      <c r="J366" s="146"/>
      <c r="K366" s="146"/>
      <c r="L366" s="146"/>
    </row>
    <row r="367" spans="9:12" x14ac:dyDescent="0.25">
      <c r="I367" s="146"/>
      <c r="J367" s="146"/>
      <c r="K367" s="146"/>
      <c r="L367" s="146"/>
    </row>
    <row r="368" spans="9:12" x14ac:dyDescent="0.25">
      <c r="I368" s="146"/>
      <c r="J368" s="146"/>
      <c r="K368" s="146"/>
      <c r="L368" s="146"/>
    </row>
    <row r="369" spans="9:12" x14ac:dyDescent="0.25">
      <c r="I369" s="146"/>
      <c r="J369" s="146"/>
      <c r="K369" s="146"/>
      <c r="L369" s="146"/>
    </row>
    <row r="370" spans="9:12" x14ac:dyDescent="0.25">
      <c r="I370" s="146"/>
      <c r="J370" s="146"/>
      <c r="K370" s="146"/>
      <c r="L370" s="146"/>
    </row>
    <row r="371" spans="9:12" x14ac:dyDescent="0.25">
      <c r="I371" s="146"/>
      <c r="J371" s="146"/>
      <c r="K371" s="146"/>
      <c r="L371" s="146"/>
    </row>
    <row r="372" spans="9:12" x14ac:dyDescent="0.25">
      <c r="I372" s="146"/>
      <c r="J372" s="146"/>
      <c r="K372" s="146"/>
      <c r="L372" s="146"/>
    </row>
    <row r="373" spans="9:12" x14ac:dyDescent="0.25">
      <c r="I373" s="146"/>
      <c r="J373" s="146"/>
      <c r="K373" s="146"/>
      <c r="L373" s="146"/>
    </row>
    <row r="374" spans="9:12" x14ac:dyDescent="0.25">
      <c r="I374" s="146"/>
      <c r="J374" s="146"/>
      <c r="K374" s="146"/>
      <c r="L374" s="146"/>
    </row>
    <row r="375" spans="9:12" x14ac:dyDescent="0.25">
      <c r="I375" s="146"/>
      <c r="J375" s="146"/>
      <c r="K375" s="146"/>
      <c r="L375" s="146"/>
    </row>
    <row r="376" spans="9:12" x14ac:dyDescent="0.25">
      <c r="I376" s="146"/>
      <c r="J376" s="146"/>
      <c r="K376" s="146"/>
      <c r="L376" s="146"/>
    </row>
    <row r="377" spans="9:12" x14ac:dyDescent="0.25">
      <c r="I377" s="146"/>
      <c r="J377" s="146"/>
      <c r="K377" s="146"/>
      <c r="L377" s="146"/>
    </row>
    <row r="378" spans="9:12" x14ac:dyDescent="0.25">
      <c r="I378" s="146"/>
      <c r="J378" s="146"/>
      <c r="K378" s="146"/>
      <c r="L378" s="146"/>
    </row>
    <row r="379" spans="9:12" x14ac:dyDescent="0.25">
      <c r="I379" s="146"/>
      <c r="J379" s="146"/>
      <c r="K379" s="146"/>
      <c r="L379" s="146"/>
    </row>
    <row r="380" spans="9:12" x14ac:dyDescent="0.25">
      <c r="I380" s="146"/>
      <c r="J380" s="146"/>
      <c r="K380" s="146"/>
      <c r="L380" s="146"/>
    </row>
    <row r="381" spans="9:12" x14ac:dyDescent="0.25">
      <c r="I381" s="146"/>
      <c r="J381" s="146"/>
      <c r="K381" s="146"/>
      <c r="L381" s="146"/>
    </row>
    <row r="382" spans="9:12" x14ac:dyDescent="0.25">
      <c r="I382" s="146"/>
      <c r="J382" s="146"/>
      <c r="K382" s="146"/>
      <c r="L382" s="146"/>
    </row>
    <row r="383" spans="9:12" x14ac:dyDescent="0.25">
      <c r="I383" s="146"/>
      <c r="J383" s="146"/>
      <c r="K383" s="146"/>
      <c r="L383" s="146"/>
    </row>
    <row r="384" spans="9:12" x14ac:dyDescent="0.25">
      <c r="I384" s="146"/>
      <c r="J384" s="146"/>
      <c r="K384" s="146"/>
      <c r="L384" s="146"/>
    </row>
    <row r="385" spans="9:12" x14ac:dyDescent="0.25">
      <c r="I385" s="146"/>
      <c r="J385" s="146"/>
      <c r="K385" s="146"/>
      <c r="L385" s="146"/>
    </row>
    <row r="386" spans="9:12" x14ac:dyDescent="0.25">
      <c r="I386" s="146"/>
      <c r="J386" s="146"/>
      <c r="K386" s="146"/>
      <c r="L386" s="146"/>
    </row>
    <row r="387" spans="9:12" x14ac:dyDescent="0.25">
      <c r="I387" s="146"/>
      <c r="J387" s="146"/>
      <c r="K387" s="146"/>
      <c r="L387" s="146"/>
    </row>
    <row r="388" spans="9:12" x14ac:dyDescent="0.25">
      <c r="I388" s="146"/>
      <c r="J388" s="146"/>
      <c r="K388" s="146"/>
      <c r="L388" s="146"/>
    </row>
    <row r="389" spans="9:12" x14ac:dyDescent="0.25">
      <c r="I389" s="146"/>
      <c r="J389" s="146"/>
      <c r="K389" s="146"/>
      <c r="L389" s="146"/>
    </row>
    <row r="390" spans="9:12" x14ac:dyDescent="0.25">
      <c r="I390" s="146"/>
      <c r="J390" s="146"/>
      <c r="K390" s="146"/>
      <c r="L390" s="146"/>
    </row>
    <row r="391" spans="9:12" x14ac:dyDescent="0.25">
      <c r="I391" s="146"/>
      <c r="J391" s="146"/>
      <c r="K391" s="146"/>
      <c r="L391" s="146"/>
    </row>
    <row r="392" spans="9:12" x14ac:dyDescent="0.25">
      <c r="I392" s="146"/>
      <c r="J392" s="146"/>
      <c r="K392" s="146"/>
      <c r="L392" s="146"/>
    </row>
    <row r="393" spans="9:12" x14ac:dyDescent="0.25">
      <c r="I393" s="146"/>
      <c r="J393" s="146"/>
      <c r="K393" s="146"/>
      <c r="L393" s="146"/>
    </row>
    <row r="394" spans="9:12" x14ac:dyDescent="0.25">
      <c r="I394" s="146"/>
      <c r="J394" s="146"/>
      <c r="K394" s="146"/>
      <c r="L394" s="146"/>
    </row>
    <row r="395" spans="9:12" x14ac:dyDescent="0.25">
      <c r="I395" s="146"/>
      <c r="J395" s="146"/>
      <c r="K395" s="146"/>
      <c r="L395" s="146"/>
    </row>
    <row r="396" spans="9:12" x14ac:dyDescent="0.25">
      <c r="I396" s="146"/>
      <c r="J396" s="146"/>
      <c r="K396" s="146"/>
      <c r="L396" s="146"/>
    </row>
    <row r="397" spans="9:12" x14ac:dyDescent="0.25">
      <c r="I397" s="146"/>
      <c r="J397" s="146"/>
      <c r="K397" s="146"/>
      <c r="L397" s="146"/>
    </row>
    <row r="398" spans="9:12" x14ac:dyDescent="0.25">
      <c r="I398" s="146"/>
      <c r="J398" s="146"/>
      <c r="K398" s="146"/>
      <c r="L398" s="146"/>
    </row>
    <row r="399" spans="9:12" x14ac:dyDescent="0.25">
      <c r="I399" s="146"/>
      <c r="J399" s="146"/>
      <c r="K399" s="146"/>
      <c r="L399" s="146"/>
    </row>
    <row r="400" spans="9:12" x14ac:dyDescent="0.25">
      <c r="I400" s="146"/>
      <c r="J400" s="146"/>
      <c r="K400" s="146"/>
      <c r="L400" s="146"/>
    </row>
    <row r="401" spans="9:12" x14ac:dyDescent="0.25">
      <c r="I401" s="146"/>
      <c r="J401" s="146"/>
      <c r="K401" s="146"/>
      <c r="L401" s="146"/>
    </row>
    <row r="402" spans="9:12" x14ac:dyDescent="0.25">
      <c r="I402" s="146"/>
      <c r="J402" s="146"/>
      <c r="K402" s="146"/>
      <c r="L402" s="146"/>
    </row>
    <row r="403" spans="9:12" x14ac:dyDescent="0.25">
      <c r="I403" s="146"/>
      <c r="J403" s="146"/>
      <c r="K403" s="146"/>
      <c r="L403" s="146"/>
    </row>
    <row r="404" spans="9:12" x14ac:dyDescent="0.25">
      <c r="I404" s="146"/>
      <c r="J404" s="146"/>
      <c r="K404" s="146"/>
      <c r="L404" s="146"/>
    </row>
    <row r="405" spans="9:12" x14ac:dyDescent="0.25">
      <c r="I405" s="146"/>
      <c r="J405" s="146"/>
      <c r="K405" s="146"/>
      <c r="L405" s="146"/>
    </row>
    <row r="406" spans="9:12" x14ac:dyDescent="0.25">
      <c r="I406" s="146"/>
      <c r="J406" s="146"/>
      <c r="K406" s="146"/>
      <c r="L406" s="146"/>
    </row>
    <row r="407" spans="9:12" x14ac:dyDescent="0.25">
      <c r="I407" s="146"/>
      <c r="J407" s="146"/>
      <c r="K407" s="146"/>
      <c r="L407" s="146"/>
    </row>
    <row r="408" spans="9:12" x14ac:dyDescent="0.25">
      <c r="I408" s="146"/>
      <c r="J408" s="146"/>
      <c r="K408" s="146"/>
      <c r="L408" s="146"/>
    </row>
    <row r="409" spans="9:12" x14ac:dyDescent="0.25">
      <c r="I409" s="146"/>
      <c r="J409" s="146"/>
      <c r="K409" s="146"/>
      <c r="L409" s="146"/>
    </row>
    <row r="410" spans="9:12" x14ac:dyDescent="0.25">
      <c r="I410" s="146"/>
      <c r="J410" s="146"/>
      <c r="K410" s="146"/>
      <c r="L410" s="146"/>
    </row>
    <row r="411" spans="9:12" x14ac:dyDescent="0.25">
      <c r="I411" s="146"/>
      <c r="J411" s="146"/>
      <c r="K411" s="146"/>
      <c r="L411" s="146"/>
    </row>
    <row r="412" spans="9:12" x14ac:dyDescent="0.25">
      <c r="I412" s="146"/>
      <c r="J412" s="146"/>
      <c r="K412" s="146"/>
      <c r="L412" s="146"/>
    </row>
    <row r="413" spans="9:12" x14ac:dyDescent="0.25">
      <c r="I413" s="146"/>
      <c r="J413" s="146"/>
      <c r="K413" s="146"/>
      <c r="L413" s="146"/>
    </row>
    <row r="414" spans="9:12" x14ac:dyDescent="0.25">
      <c r="I414" s="146"/>
      <c r="J414" s="146"/>
      <c r="K414" s="146"/>
      <c r="L414" s="146"/>
    </row>
    <row r="415" spans="9:12" x14ac:dyDescent="0.25">
      <c r="I415" s="146"/>
      <c r="J415" s="146"/>
      <c r="K415" s="146"/>
      <c r="L415" s="146"/>
    </row>
    <row r="416" spans="9:12" x14ac:dyDescent="0.25">
      <c r="I416" s="146"/>
      <c r="J416" s="146"/>
      <c r="K416" s="146"/>
      <c r="L416" s="146"/>
    </row>
    <row r="417" spans="9:12" x14ac:dyDescent="0.25">
      <c r="I417" s="146"/>
      <c r="J417" s="146"/>
      <c r="K417" s="146"/>
      <c r="L417" s="146"/>
    </row>
    <row r="418" spans="9:12" x14ac:dyDescent="0.25">
      <c r="I418" s="146"/>
      <c r="J418" s="146"/>
      <c r="K418" s="146"/>
      <c r="L418" s="146"/>
    </row>
    <row r="419" spans="9:12" x14ac:dyDescent="0.25">
      <c r="I419" s="146"/>
      <c r="J419" s="146"/>
      <c r="K419" s="146"/>
      <c r="L419" s="146"/>
    </row>
    <row r="420" spans="9:12" x14ac:dyDescent="0.25">
      <c r="I420" s="146"/>
      <c r="J420" s="146"/>
      <c r="K420" s="146"/>
      <c r="L420" s="146"/>
    </row>
    <row r="421" spans="9:12" x14ac:dyDescent="0.25">
      <c r="I421" s="146"/>
      <c r="J421" s="146"/>
      <c r="K421" s="146"/>
      <c r="L421" s="146"/>
    </row>
    <row r="422" spans="9:12" x14ac:dyDescent="0.25">
      <c r="I422" s="146"/>
      <c r="J422" s="146"/>
      <c r="K422" s="146"/>
      <c r="L422" s="146"/>
    </row>
    <row r="423" spans="9:12" x14ac:dyDescent="0.25">
      <c r="I423" s="146"/>
      <c r="J423" s="146"/>
      <c r="K423" s="146"/>
      <c r="L423" s="146"/>
    </row>
    <row r="424" spans="9:12" x14ac:dyDescent="0.25">
      <c r="I424" s="146"/>
      <c r="J424" s="146"/>
      <c r="K424" s="146"/>
      <c r="L424" s="146"/>
    </row>
    <row r="425" spans="9:12" x14ac:dyDescent="0.25">
      <c r="I425" s="146"/>
      <c r="J425" s="146"/>
      <c r="K425" s="146"/>
      <c r="L425" s="146"/>
    </row>
    <row r="426" spans="9:12" x14ac:dyDescent="0.25">
      <c r="I426" s="146"/>
      <c r="J426" s="146"/>
      <c r="K426" s="146"/>
      <c r="L426" s="146"/>
    </row>
    <row r="427" spans="9:12" x14ac:dyDescent="0.25">
      <c r="I427" s="146"/>
      <c r="J427" s="146"/>
      <c r="K427" s="146"/>
      <c r="L427" s="146"/>
    </row>
    <row r="428" spans="9:12" x14ac:dyDescent="0.25">
      <c r="I428" s="146"/>
      <c r="J428" s="146"/>
      <c r="K428" s="146"/>
      <c r="L428" s="146"/>
    </row>
    <row r="429" spans="9:12" x14ac:dyDescent="0.25">
      <c r="I429" s="146"/>
      <c r="J429" s="146"/>
      <c r="K429" s="146"/>
      <c r="L429" s="146"/>
    </row>
    <row r="430" spans="9:12" x14ac:dyDescent="0.25">
      <c r="I430" s="146"/>
      <c r="J430" s="146"/>
      <c r="K430" s="146"/>
      <c r="L430" s="146"/>
    </row>
    <row r="431" spans="9:12" x14ac:dyDescent="0.25">
      <c r="I431" s="146"/>
      <c r="J431" s="146"/>
      <c r="K431" s="146"/>
      <c r="L431" s="146"/>
    </row>
    <row r="432" spans="9:12" x14ac:dyDescent="0.25">
      <c r="I432" s="146"/>
      <c r="J432" s="146"/>
      <c r="K432" s="146"/>
      <c r="L432" s="146"/>
    </row>
    <row r="433" spans="9:12" x14ac:dyDescent="0.25">
      <c r="I433" s="146"/>
      <c r="J433" s="146"/>
      <c r="K433" s="146"/>
      <c r="L433" s="146"/>
    </row>
    <row r="434" spans="9:12" x14ac:dyDescent="0.25">
      <c r="I434" s="146"/>
      <c r="J434" s="146"/>
      <c r="K434" s="146"/>
      <c r="L434" s="146"/>
    </row>
    <row r="435" spans="9:12" x14ac:dyDescent="0.25">
      <c r="I435" s="146"/>
      <c r="J435" s="146"/>
      <c r="K435" s="146"/>
      <c r="L435" s="146"/>
    </row>
    <row r="436" spans="9:12" x14ac:dyDescent="0.25">
      <c r="I436" s="146"/>
      <c r="J436" s="146"/>
      <c r="K436" s="146"/>
      <c r="L436" s="146"/>
    </row>
    <row r="437" spans="9:12" x14ac:dyDescent="0.25">
      <c r="I437" s="146"/>
      <c r="J437" s="146"/>
      <c r="K437" s="146"/>
      <c r="L437" s="146"/>
    </row>
    <row r="438" spans="9:12" x14ac:dyDescent="0.25">
      <c r="I438" s="146"/>
      <c r="J438" s="146"/>
      <c r="K438" s="146"/>
      <c r="L438" s="146"/>
    </row>
    <row r="439" spans="9:12" x14ac:dyDescent="0.25">
      <c r="I439" s="146"/>
      <c r="J439" s="146"/>
      <c r="K439" s="146"/>
      <c r="L439" s="146"/>
    </row>
    <row r="440" spans="9:12" x14ac:dyDescent="0.25">
      <c r="I440" s="146"/>
      <c r="J440" s="146"/>
      <c r="K440" s="146"/>
      <c r="L440" s="146"/>
    </row>
    <row r="441" spans="9:12" x14ac:dyDescent="0.25">
      <c r="I441" s="146"/>
      <c r="J441" s="146"/>
      <c r="K441" s="146"/>
      <c r="L441" s="146"/>
    </row>
    <row r="442" spans="9:12" x14ac:dyDescent="0.25">
      <c r="I442" s="146"/>
      <c r="J442" s="146"/>
      <c r="K442" s="146"/>
      <c r="L442" s="146"/>
    </row>
    <row r="443" spans="9:12" x14ac:dyDescent="0.25">
      <c r="I443" s="146"/>
      <c r="J443" s="146"/>
      <c r="K443" s="146"/>
      <c r="L443" s="146"/>
    </row>
    <row r="444" spans="9:12" x14ac:dyDescent="0.25">
      <c r="I444" s="146"/>
      <c r="J444" s="146"/>
      <c r="K444" s="146"/>
      <c r="L444" s="146"/>
    </row>
    <row r="445" spans="9:12" x14ac:dyDescent="0.25">
      <c r="I445" s="146"/>
      <c r="J445" s="146"/>
      <c r="K445" s="146"/>
      <c r="L445" s="146"/>
    </row>
    <row r="446" spans="9:12" x14ac:dyDescent="0.25">
      <c r="I446" s="146"/>
      <c r="J446" s="146"/>
      <c r="K446" s="146"/>
      <c r="L446" s="146"/>
    </row>
    <row r="447" spans="9:12" x14ac:dyDescent="0.25">
      <c r="I447" s="146"/>
      <c r="J447" s="146"/>
      <c r="K447" s="146"/>
      <c r="L447" s="146"/>
    </row>
    <row r="448" spans="9:12" x14ac:dyDescent="0.25">
      <c r="I448" s="146"/>
      <c r="J448" s="146"/>
      <c r="K448" s="146"/>
      <c r="L448" s="146"/>
    </row>
    <row r="449" spans="9:12" x14ac:dyDescent="0.25">
      <c r="I449" s="146"/>
      <c r="J449" s="146"/>
      <c r="K449" s="146"/>
      <c r="L449" s="146"/>
    </row>
    <row r="450" spans="9:12" x14ac:dyDescent="0.25">
      <c r="I450" s="146"/>
      <c r="J450" s="146"/>
      <c r="K450" s="146"/>
      <c r="L450" s="146"/>
    </row>
    <row r="451" spans="9:12" x14ac:dyDescent="0.25">
      <c r="I451" s="146"/>
      <c r="J451" s="146"/>
      <c r="K451" s="146"/>
      <c r="L451" s="146"/>
    </row>
    <row r="452" spans="9:12" x14ac:dyDescent="0.25">
      <c r="I452" s="146"/>
      <c r="J452" s="146"/>
      <c r="K452" s="146"/>
      <c r="L452" s="146"/>
    </row>
    <row r="453" spans="9:12" x14ac:dyDescent="0.25">
      <c r="I453" s="146"/>
      <c r="J453" s="146"/>
      <c r="K453" s="146"/>
      <c r="L453" s="146"/>
    </row>
    <row r="454" spans="9:12" x14ac:dyDescent="0.25">
      <c r="I454" s="146"/>
      <c r="J454" s="146"/>
      <c r="K454" s="146"/>
      <c r="L454" s="146"/>
    </row>
    <row r="455" spans="9:12" x14ac:dyDescent="0.25">
      <c r="I455" s="146"/>
      <c r="J455" s="146"/>
      <c r="K455" s="146"/>
      <c r="L455" s="146"/>
    </row>
    <row r="456" spans="9:12" x14ac:dyDescent="0.25">
      <c r="I456" s="146"/>
      <c r="J456" s="146"/>
      <c r="K456" s="146"/>
      <c r="L456" s="146"/>
    </row>
    <row r="457" spans="9:12" x14ac:dyDescent="0.25">
      <c r="I457" s="146"/>
      <c r="J457" s="146"/>
      <c r="K457" s="146"/>
      <c r="L457" s="146"/>
    </row>
    <row r="458" spans="9:12" x14ac:dyDescent="0.25">
      <c r="I458" s="146"/>
      <c r="J458" s="146"/>
      <c r="K458" s="146"/>
      <c r="L458" s="146"/>
    </row>
    <row r="459" spans="9:12" x14ac:dyDescent="0.25">
      <c r="I459" s="146"/>
      <c r="J459" s="146"/>
      <c r="K459" s="146"/>
      <c r="L459" s="146"/>
    </row>
    <row r="460" spans="9:12" x14ac:dyDescent="0.25">
      <c r="I460" s="146"/>
      <c r="J460" s="146"/>
      <c r="K460" s="146"/>
      <c r="L460" s="146"/>
    </row>
    <row r="461" spans="9:12" x14ac:dyDescent="0.25">
      <c r="I461" s="146"/>
      <c r="J461" s="146"/>
      <c r="K461" s="146"/>
      <c r="L461" s="146"/>
    </row>
    <row r="462" spans="9:12" x14ac:dyDescent="0.25">
      <c r="I462" s="146"/>
      <c r="J462" s="146"/>
      <c r="K462" s="146"/>
      <c r="L462" s="146"/>
    </row>
    <row r="463" spans="9:12" x14ac:dyDescent="0.25">
      <c r="I463" s="146"/>
      <c r="J463" s="146"/>
      <c r="K463" s="146"/>
      <c r="L463" s="146"/>
    </row>
    <row r="464" spans="9:12" x14ac:dyDescent="0.25">
      <c r="I464" s="146"/>
      <c r="J464" s="146"/>
      <c r="K464" s="146"/>
      <c r="L464" s="146"/>
    </row>
    <row r="465" spans="9:12" x14ac:dyDescent="0.25">
      <c r="I465" s="146"/>
      <c r="J465" s="146"/>
      <c r="K465" s="146"/>
      <c r="L465" s="146"/>
    </row>
    <row r="466" spans="9:12" x14ac:dyDescent="0.25">
      <c r="I466" s="146"/>
      <c r="J466" s="146"/>
      <c r="K466" s="146"/>
      <c r="L466" s="146"/>
    </row>
    <row r="467" spans="9:12" x14ac:dyDescent="0.25">
      <c r="I467" s="146"/>
      <c r="J467" s="146"/>
      <c r="K467" s="146"/>
      <c r="L467" s="146"/>
    </row>
    <row r="468" spans="9:12" x14ac:dyDescent="0.25">
      <c r="I468" s="146"/>
      <c r="J468" s="146"/>
      <c r="K468" s="146"/>
      <c r="L468" s="146"/>
    </row>
    <row r="469" spans="9:12" x14ac:dyDescent="0.25">
      <c r="I469" s="146"/>
      <c r="J469" s="146"/>
      <c r="K469" s="146"/>
      <c r="L469" s="146"/>
    </row>
    <row r="470" spans="9:12" x14ac:dyDescent="0.25">
      <c r="I470" s="146"/>
      <c r="J470" s="146"/>
      <c r="K470" s="146"/>
      <c r="L470" s="146"/>
    </row>
    <row r="471" spans="9:12" x14ac:dyDescent="0.25">
      <c r="I471" s="146"/>
      <c r="J471" s="146"/>
      <c r="K471" s="146"/>
      <c r="L471" s="146"/>
    </row>
    <row r="472" spans="9:12" x14ac:dyDescent="0.25">
      <c r="I472" s="146"/>
      <c r="J472" s="146"/>
      <c r="K472" s="146"/>
      <c r="L472" s="146"/>
    </row>
    <row r="473" spans="9:12" x14ac:dyDescent="0.25">
      <c r="I473" s="146"/>
      <c r="J473" s="146"/>
      <c r="K473" s="146"/>
      <c r="L473" s="146"/>
    </row>
    <row r="474" spans="9:12" x14ac:dyDescent="0.25">
      <c r="I474" s="146"/>
      <c r="J474" s="146"/>
      <c r="K474" s="146"/>
      <c r="L474" s="146"/>
    </row>
    <row r="475" spans="9:12" x14ac:dyDescent="0.25">
      <c r="I475" s="146"/>
      <c r="J475" s="146"/>
      <c r="K475" s="146"/>
      <c r="L475" s="146"/>
    </row>
    <row r="476" spans="9:12" x14ac:dyDescent="0.25">
      <c r="I476" s="146"/>
      <c r="J476" s="146"/>
      <c r="K476" s="146"/>
      <c r="L476" s="146"/>
    </row>
    <row r="477" spans="9:12" x14ac:dyDescent="0.25">
      <c r="I477" s="146"/>
      <c r="J477" s="146"/>
      <c r="K477" s="146"/>
      <c r="L477" s="146"/>
    </row>
    <row r="478" spans="9:12" x14ac:dyDescent="0.25">
      <c r="I478" s="146"/>
      <c r="J478" s="146"/>
      <c r="K478" s="146"/>
      <c r="L478" s="146"/>
    </row>
    <row r="479" spans="9:12" x14ac:dyDescent="0.25">
      <c r="I479" s="146"/>
      <c r="J479" s="146"/>
      <c r="K479" s="146"/>
      <c r="L479" s="146"/>
    </row>
    <row r="480" spans="9:12" x14ac:dyDescent="0.25">
      <c r="I480" s="146"/>
      <c r="J480" s="146"/>
      <c r="K480" s="146"/>
      <c r="L480" s="146"/>
    </row>
    <row r="481" spans="9:12" x14ac:dyDescent="0.25">
      <c r="I481" s="146"/>
      <c r="J481" s="146"/>
      <c r="K481" s="146"/>
      <c r="L481" s="146"/>
    </row>
    <row r="482" spans="9:12" x14ac:dyDescent="0.25">
      <c r="I482" s="146"/>
      <c r="J482" s="146"/>
      <c r="K482" s="146"/>
      <c r="L482" s="146"/>
    </row>
    <row r="483" spans="9:12" x14ac:dyDescent="0.25">
      <c r="I483" s="146"/>
      <c r="J483" s="146"/>
      <c r="K483" s="146"/>
      <c r="L483" s="146"/>
    </row>
    <row r="484" spans="9:12" x14ac:dyDescent="0.25">
      <c r="I484" s="146"/>
      <c r="J484" s="146"/>
      <c r="K484" s="146"/>
      <c r="L484" s="146"/>
    </row>
    <row r="485" spans="9:12" x14ac:dyDescent="0.25">
      <c r="I485" s="146"/>
      <c r="J485" s="146"/>
      <c r="K485" s="146"/>
      <c r="L485" s="146"/>
    </row>
    <row r="486" spans="9:12" x14ac:dyDescent="0.25">
      <c r="I486" s="146"/>
      <c r="J486" s="146"/>
      <c r="K486" s="146"/>
      <c r="L486" s="146"/>
    </row>
    <row r="487" spans="9:12" x14ac:dyDescent="0.25">
      <c r="I487" s="146"/>
      <c r="J487" s="146"/>
      <c r="K487" s="146"/>
      <c r="L487" s="146"/>
    </row>
    <row r="488" spans="9:12" x14ac:dyDescent="0.25">
      <c r="I488" s="146"/>
      <c r="J488" s="146"/>
      <c r="K488" s="146"/>
      <c r="L488" s="146"/>
    </row>
    <row r="489" spans="9:12" x14ac:dyDescent="0.25">
      <c r="I489" s="146"/>
      <c r="J489" s="146"/>
      <c r="K489" s="146"/>
      <c r="L489" s="146"/>
    </row>
    <row r="490" spans="9:12" x14ac:dyDescent="0.25">
      <c r="I490" s="146"/>
      <c r="J490" s="146"/>
      <c r="K490" s="146"/>
      <c r="L490" s="146"/>
    </row>
    <row r="491" spans="9:12" x14ac:dyDescent="0.25">
      <c r="I491" s="146"/>
      <c r="J491" s="146"/>
      <c r="K491" s="146"/>
      <c r="L491" s="146"/>
    </row>
    <row r="492" spans="9:12" x14ac:dyDescent="0.25">
      <c r="I492" s="146"/>
      <c r="J492" s="146"/>
      <c r="K492" s="146"/>
      <c r="L492" s="146"/>
    </row>
    <row r="493" spans="9:12" x14ac:dyDescent="0.25">
      <c r="I493" s="146"/>
      <c r="J493" s="146"/>
      <c r="K493" s="146"/>
      <c r="L493" s="146"/>
    </row>
    <row r="494" spans="9:12" x14ac:dyDescent="0.25">
      <c r="I494" s="146"/>
      <c r="J494" s="146"/>
      <c r="K494" s="146"/>
      <c r="L494" s="146"/>
    </row>
    <row r="495" spans="9:12" x14ac:dyDescent="0.25">
      <c r="I495" s="146"/>
      <c r="J495" s="146"/>
      <c r="K495" s="146"/>
      <c r="L495" s="146"/>
    </row>
    <row r="496" spans="9:12" x14ac:dyDescent="0.25">
      <c r="I496" s="146"/>
      <c r="J496" s="146"/>
      <c r="K496" s="146"/>
      <c r="L496" s="146"/>
    </row>
    <row r="497" spans="9:12" x14ac:dyDescent="0.25">
      <c r="I497" s="146"/>
      <c r="J497" s="146"/>
      <c r="K497" s="146"/>
      <c r="L497" s="146"/>
    </row>
    <row r="498" spans="9:12" x14ac:dyDescent="0.25">
      <c r="I498" s="146"/>
      <c r="J498" s="146"/>
      <c r="K498" s="146"/>
      <c r="L498" s="146"/>
    </row>
    <row r="499" spans="9:12" x14ac:dyDescent="0.25">
      <c r="I499" s="146"/>
      <c r="J499" s="146"/>
      <c r="K499" s="146"/>
      <c r="L499" s="146"/>
    </row>
    <row r="500" spans="9:12" x14ac:dyDescent="0.25">
      <c r="I500" s="146"/>
      <c r="J500" s="146"/>
      <c r="K500" s="146"/>
      <c r="L500" s="146"/>
    </row>
    <row r="501" spans="9:12" x14ac:dyDescent="0.25">
      <c r="I501" s="146"/>
      <c r="J501" s="146"/>
      <c r="K501" s="146"/>
      <c r="L501" s="146"/>
    </row>
    <row r="502" spans="9:12" x14ac:dyDescent="0.25">
      <c r="I502" s="146"/>
      <c r="J502" s="146"/>
      <c r="K502" s="146"/>
      <c r="L502" s="146"/>
    </row>
    <row r="503" spans="9:12" x14ac:dyDescent="0.25">
      <c r="I503" s="146"/>
      <c r="J503" s="146"/>
      <c r="K503" s="146"/>
      <c r="L503" s="146"/>
    </row>
    <row r="504" spans="9:12" x14ac:dyDescent="0.25">
      <c r="I504" s="146"/>
      <c r="J504" s="146"/>
      <c r="K504" s="146"/>
      <c r="L504" s="146"/>
    </row>
    <row r="505" spans="9:12" x14ac:dyDescent="0.25">
      <c r="I505" s="146"/>
      <c r="J505" s="146"/>
      <c r="K505" s="146"/>
      <c r="L505" s="146"/>
    </row>
    <row r="506" spans="9:12" x14ac:dyDescent="0.25">
      <c r="I506" s="146"/>
      <c r="J506" s="146"/>
      <c r="K506" s="146"/>
      <c r="L506" s="146"/>
    </row>
    <row r="507" spans="9:12" x14ac:dyDescent="0.25">
      <c r="I507" s="146"/>
      <c r="J507" s="146"/>
      <c r="K507" s="146"/>
      <c r="L507" s="146"/>
    </row>
    <row r="508" spans="9:12" x14ac:dyDescent="0.25">
      <c r="I508" s="146"/>
      <c r="J508" s="146"/>
      <c r="K508" s="146"/>
      <c r="L508" s="146"/>
    </row>
    <row r="509" spans="9:12" x14ac:dyDescent="0.25">
      <c r="I509" s="146"/>
      <c r="J509" s="146"/>
      <c r="K509" s="146"/>
      <c r="L509" s="146"/>
    </row>
    <row r="510" spans="9:12" x14ac:dyDescent="0.25">
      <c r="I510" s="146"/>
      <c r="J510" s="146"/>
      <c r="K510" s="146"/>
      <c r="L510" s="146"/>
    </row>
    <row r="511" spans="9:12" x14ac:dyDescent="0.25">
      <c r="I511" s="146"/>
      <c r="J511" s="146"/>
      <c r="K511" s="146"/>
      <c r="L511" s="146"/>
    </row>
    <row r="512" spans="9:12" x14ac:dyDescent="0.25">
      <c r="I512" s="146"/>
      <c r="J512" s="146"/>
      <c r="K512" s="146"/>
      <c r="L512" s="146"/>
    </row>
    <row r="513" spans="9:12" x14ac:dyDescent="0.25">
      <c r="I513" s="146"/>
      <c r="J513" s="146"/>
      <c r="K513" s="146"/>
      <c r="L513" s="146"/>
    </row>
    <row r="514" spans="9:12" x14ac:dyDescent="0.25">
      <c r="I514" s="146"/>
      <c r="J514" s="146"/>
      <c r="K514" s="146"/>
      <c r="L514" s="146"/>
    </row>
    <row r="515" spans="9:12" x14ac:dyDescent="0.25">
      <c r="I515" s="146"/>
      <c r="J515" s="146"/>
      <c r="K515" s="146"/>
      <c r="L515" s="146"/>
    </row>
    <row r="516" spans="9:12" x14ac:dyDescent="0.25">
      <c r="I516" s="146"/>
      <c r="J516" s="146"/>
      <c r="K516" s="146"/>
      <c r="L516" s="146"/>
    </row>
    <row r="517" spans="9:12" x14ac:dyDescent="0.25">
      <c r="I517" s="146"/>
      <c r="J517" s="146"/>
      <c r="K517" s="146"/>
      <c r="L517" s="146"/>
    </row>
    <row r="518" spans="9:12" x14ac:dyDescent="0.25">
      <c r="I518" s="146"/>
      <c r="J518" s="146"/>
      <c r="K518" s="146"/>
      <c r="L518" s="146"/>
    </row>
    <row r="519" spans="9:12" x14ac:dyDescent="0.25">
      <c r="I519" s="146"/>
      <c r="J519" s="146"/>
      <c r="K519" s="146"/>
      <c r="L519" s="146"/>
    </row>
    <row r="520" spans="9:12" x14ac:dyDescent="0.25">
      <c r="I520" s="146"/>
      <c r="J520" s="146"/>
      <c r="K520" s="146"/>
      <c r="L520" s="146"/>
    </row>
    <row r="521" spans="9:12" x14ac:dyDescent="0.25">
      <c r="I521" s="146"/>
      <c r="J521" s="146"/>
      <c r="K521" s="146"/>
      <c r="L521" s="146"/>
    </row>
    <row r="522" spans="9:12" x14ac:dyDescent="0.25">
      <c r="I522" s="146"/>
      <c r="J522" s="146"/>
      <c r="K522" s="146"/>
      <c r="L522" s="146"/>
    </row>
    <row r="523" spans="9:12" x14ac:dyDescent="0.25">
      <c r="I523" s="146"/>
      <c r="J523" s="146"/>
      <c r="K523" s="146"/>
      <c r="L523" s="146"/>
    </row>
    <row r="524" spans="9:12" x14ac:dyDescent="0.25">
      <c r="I524" s="146"/>
      <c r="J524" s="146"/>
      <c r="K524" s="146"/>
      <c r="L524" s="146"/>
    </row>
    <row r="525" spans="9:12" x14ac:dyDescent="0.25">
      <c r="I525" s="146"/>
      <c r="J525" s="146"/>
      <c r="K525" s="146"/>
      <c r="L525" s="146"/>
    </row>
    <row r="526" spans="9:12" x14ac:dyDescent="0.25">
      <c r="I526" s="146"/>
      <c r="J526" s="146"/>
      <c r="K526" s="146"/>
      <c r="L526" s="146"/>
    </row>
    <row r="527" spans="9:12" x14ac:dyDescent="0.25">
      <c r="I527" s="146"/>
      <c r="J527" s="146"/>
      <c r="K527" s="146"/>
      <c r="L527" s="146"/>
    </row>
    <row r="528" spans="9:12" x14ac:dyDescent="0.25">
      <c r="I528" s="146"/>
      <c r="J528" s="146"/>
      <c r="K528" s="146"/>
      <c r="L528" s="146"/>
    </row>
    <row r="529" spans="9:12" x14ac:dyDescent="0.25">
      <c r="I529" s="146"/>
      <c r="J529" s="146"/>
      <c r="K529" s="146"/>
      <c r="L529" s="146"/>
    </row>
    <row r="530" spans="9:12" x14ac:dyDescent="0.25">
      <c r="I530" s="146"/>
      <c r="J530" s="146"/>
      <c r="K530" s="146"/>
      <c r="L530" s="146"/>
    </row>
    <row r="531" spans="9:12" x14ac:dyDescent="0.25">
      <c r="I531" s="146"/>
      <c r="J531" s="146"/>
      <c r="K531" s="146"/>
      <c r="L531" s="146"/>
    </row>
    <row r="532" spans="9:12" x14ac:dyDescent="0.25">
      <c r="I532" s="146"/>
      <c r="J532" s="146"/>
      <c r="K532" s="146"/>
      <c r="L532" s="146"/>
    </row>
    <row r="533" spans="9:12" x14ac:dyDescent="0.25">
      <c r="I533" s="146"/>
      <c r="J533" s="146"/>
      <c r="K533" s="146"/>
      <c r="L533" s="146"/>
    </row>
    <row r="534" spans="9:12" x14ac:dyDescent="0.25">
      <c r="I534" s="146"/>
      <c r="J534" s="146"/>
      <c r="K534" s="146"/>
      <c r="L534" s="146"/>
    </row>
    <row r="535" spans="9:12" x14ac:dyDescent="0.25">
      <c r="I535" s="146"/>
      <c r="J535" s="146"/>
      <c r="K535" s="146"/>
      <c r="L535" s="146"/>
    </row>
    <row r="536" spans="9:12" x14ac:dyDescent="0.25">
      <c r="I536" s="146"/>
      <c r="J536" s="146"/>
      <c r="K536" s="146"/>
      <c r="L536" s="146"/>
    </row>
    <row r="537" spans="9:12" x14ac:dyDescent="0.25">
      <c r="I537" s="146"/>
      <c r="J537" s="146"/>
      <c r="K537" s="146"/>
      <c r="L537" s="146"/>
    </row>
    <row r="538" spans="9:12" x14ac:dyDescent="0.25">
      <c r="I538" s="146"/>
      <c r="J538" s="146"/>
      <c r="K538" s="146"/>
      <c r="L538" s="146"/>
    </row>
    <row r="539" spans="9:12" x14ac:dyDescent="0.25">
      <c r="I539" s="146"/>
      <c r="J539" s="146"/>
      <c r="K539" s="146"/>
      <c r="L539" s="146"/>
    </row>
    <row r="540" spans="9:12" x14ac:dyDescent="0.25">
      <c r="I540" s="146"/>
      <c r="J540" s="146"/>
      <c r="K540" s="146"/>
      <c r="L540" s="146"/>
    </row>
    <row r="541" spans="9:12" x14ac:dyDescent="0.25">
      <c r="I541" s="146"/>
      <c r="J541" s="146"/>
      <c r="K541" s="146"/>
      <c r="L541" s="146"/>
    </row>
    <row r="542" spans="9:12" x14ac:dyDescent="0.25">
      <c r="I542" s="146"/>
      <c r="J542" s="146"/>
      <c r="K542" s="146"/>
      <c r="L542" s="146"/>
    </row>
    <row r="543" spans="9:12" x14ac:dyDescent="0.25">
      <c r="I543" s="146"/>
      <c r="J543" s="146"/>
      <c r="K543" s="146"/>
      <c r="L543" s="146"/>
    </row>
    <row r="544" spans="9:12" x14ac:dyDescent="0.25">
      <c r="I544" s="146"/>
      <c r="J544" s="146"/>
      <c r="K544" s="146"/>
      <c r="L544" s="146"/>
    </row>
    <row r="545" spans="9:12" x14ac:dyDescent="0.25">
      <c r="I545" s="146"/>
      <c r="J545" s="146"/>
      <c r="K545" s="146"/>
      <c r="L545" s="146"/>
    </row>
    <row r="546" spans="9:12" x14ac:dyDescent="0.25">
      <c r="I546" s="146"/>
      <c r="J546" s="146"/>
      <c r="K546" s="146"/>
      <c r="L546" s="146"/>
    </row>
    <row r="547" spans="9:12" x14ac:dyDescent="0.25">
      <c r="I547" s="146"/>
      <c r="J547" s="146"/>
      <c r="K547" s="146"/>
      <c r="L547" s="146"/>
    </row>
    <row r="548" spans="9:12" x14ac:dyDescent="0.25">
      <c r="I548" s="146"/>
      <c r="J548" s="146"/>
      <c r="K548" s="146"/>
      <c r="L548" s="146"/>
    </row>
    <row r="549" spans="9:12" x14ac:dyDescent="0.25">
      <c r="I549" s="146"/>
      <c r="J549" s="146"/>
      <c r="K549" s="146"/>
      <c r="L549" s="146"/>
    </row>
    <row r="550" spans="9:12" x14ac:dyDescent="0.25">
      <c r="I550" s="146"/>
      <c r="J550" s="146"/>
      <c r="K550" s="146"/>
      <c r="L550" s="146"/>
    </row>
    <row r="551" spans="9:12" x14ac:dyDescent="0.25">
      <c r="I551" s="146"/>
      <c r="J551" s="146"/>
      <c r="K551" s="146"/>
      <c r="L551" s="146"/>
    </row>
    <row r="552" spans="9:12" x14ac:dyDescent="0.25">
      <c r="I552" s="146"/>
      <c r="J552" s="146"/>
      <c r="K552" s="146"/>
      <c r="L552" s="146"/>
    </row>
    <row r="553" spans="9:12" x14ac:dyDescent="0.25">
      <c r="I553" s="146"/>
      <c r="J553" s="146"/>
      <c r="K553" s="146"/>
      <c r="L553" s="146"/>
    </row>
    <row r="554" spans="9:12" x14ac:dyDescent="0.25">
      <c r="I554" s="146"/>
      <c r="J554" s="146"/>
      <c r="K554" s="146"/>
      <c r="L554" s="146"/>
    </row>
    <row r="555" spans="9:12" x14ac:dyDescent="0.25">
      <c r="I555" s="146"/>
      <c r="J555" s="146"/>
      <c r="K555" s="146"/>
      <c r="L555" s="146"/>
    </row>
    <row r="556" spans="9:12" x14ac:dyDescent="0.25">
      <c r="I556" s="146"/>
      <c r="J556" s="146"/>
      <c r="K556" s="146"/>
      <c r="L556" s="146"/>
    </row>
    <row r="557" spans="9:12" x14ac:dyDescent="0.25">
      <c r="I557" s="146"/>
      <c r="J557" s="146"/>
      <c r="K557" s="146"/>
      <c r="L557" s="146"/>
    </row>
    <row r="558" spans="9:12" x14ac:dyDescent="0.25">
      <c r="I558" s="146"/>
      <c r="J558" s="146"/>
      <c r="K558" s="146"/>
      <c r="L558" s="146"/>
    </row>
    <row r="559" spans="9:12" x14ac:dyDescent="0.25">
      <c r="I559" s="146"/>
      <c r="J559" s="146"/>
      <c r="K559" s="146"/>
      <c r="L559" s="146"/>
    </row>
    <row r="560" spans="9:12" x14ac:dyDescent="0.25">
      <c r="I560" s="146"/>
      <c r="J560" s="146"/>
      <c r="K560" s="146"/>
      <c r="L560" s="146"/>
    </row>
    <row r="561" spans="9:12" x14ac:dyDescent="0.25">
      <c r="I561" s="146"/>
      <c r="J561" s="146"/>
      <c r="K561" s="146"/>
      <c r="L561" s="146"/>
    </row>
    <row r="562" spans="9:12" x14ac:dyDescent="0.25">
      <c r="I562" s="146"/>
      <c r="J562" s="146"/>
      <c r="K562" s="146"/>
      <c r="L562" s="146"/>
    </row>
    <row r="563" spans="9:12" x14ac:dyDescent="0.25">
      <c r="I563" s="146"/>
      <c r="J563" s="146"/>
      <c r="K563" s="146"/>
      <c r="L563" s="146"/>
    </row>
    <row r="564" spans="9:12" x14ac:dyDescent="0.25">
      <c r="I564" s="146"/>
      <c r="J564" s="146"/>
      <c r="K564" s="146"/>
      <c r="L564" s="146"/>
    </row>
    <row r="565" spans="9:12" x14ac:dyDescent="0.25">
      <c r="I565" s="146"/>
      <c r="J565" s="146"/>
      <c r="K565" s="146"/>
      <c r="L565" s="146"/>
    </row>
    <row r="566" spans="9:12" x14ac:dyDescent="0.25">
      <c r="I566" s="146"/>
      <c r="J566" s="146"/>
      <c r="K566" s="146"/>
      <c r="L566" s="146"/>
    </row>
    <row r="567" spans="9:12" x14ac:dyDescent="0.25">
      <c r="I567" s="146"/>
      <c r="J567" s="146"/>
      <c r="K567" s="146"/>
      <c r="L567" s="146"/>
    </row>
    <row r="568" spans="9:12" x14ac:dyDescent="0.25">
      <c r="I568" s="146"/>
      <c r="J568" s="146"/>
      <c r="K568" s="146"/>
      <c r="L568" s="146"/>
    </row>
    <row r="569" spans="9:12" x14ac:dyDescent="0.25">
      <c r="I569" s="146"/>
      <c r="J569" s="146"/>
      <c r="K569" s="146"/>
      <c r="L569" s="146"/>
    </row>
    <row r="570" spans="9:12" x14ac:dyDescent="0.25">
      <c r="I570" s="146"/>
      <c r="J570" s="146"/>
      <c r="K570" s="146"/>
      <c r="L570" s="146"/>
    </row>
    <row r="571" spans="9:12" x14ac:dyDescent="0.25">
      <c r="I571" s="146"/>
      <c r="J571" s="146"/>
      <c r="K571" s="146"/>
      <c r="L571" s="146"/>
    </row>
    <row r="572" spans="9:12" x14ac:dyDescent="0.25">
      <c r="I572" s="146"/>
      <c r="J572" s="146"/>
      <c r="K572" s="146"/>
      <c r="L572" s="146"/>
    </row>
    <row r="573" spans="9:12" x14ac:dyDescent="0.25">
      <c r="I573" s="146"/>
      <c r="J573" s="146"/>
      <c r="K573" s="146"/>
      <c r="L573" s="146"/>
    </row>
    <row r="574" spans="9:12" x14ac:dyDescent="0.25">
      <c r="I574" s="146"/>
      <c r="J574" s="146"/>
      <c r="K574" s="146"/>
      <c r="L574" s="146"/>
    </row>
    <row r="575" spans="9:12" x14ac:dyDescent="0.25">
      <c r="I575" s="146"/>
      <c r="J575" s="146"/>
      <c r="K575" s="146"/>
      <c r="L575" s="146"/>
    </row>
    <row r="576" spans="9:12" x14ac:dyDescent="0.25">
      <c r="I576" s="146"/>
      <c r="J576" s="146"/>
      <c r="K576" s="146"/>
      <c r="L576" s="146"/>
    </row>
    <row r="577" spans="9:12" x14ac:dyDescent="0.25">
      <c r="I577" s="146"/>
      <c r="J577" s="146"/>
      <c r="K577" s="146"/>
      <c r="L577" s="146"/>
    </row>
    <row r="578" spans="9:12" x14ac:dyDescent="0.25">
      <c r="I578" s="146"/>
      <c r="J578" s="146"/>
      <c r="K578" s="146"/>
      <c r="L578" s="146"/>
    </row>
    <row r="579" spans="9:12" x14ac:dyDescent="0.25">
      <c r="I579" s="146"/>
      <c r="J579" s="146"/>
      <c r="K579" s="146"/>
      <c r="L579" s="146"/>
    </row>
    <row r="580" spans="9:12" x14ac:dyDescent="0.25">
      <c r="I580" s="146"/>
      <c r="J580" s="146"/>
      <c r="K580" s="146"/>
      <c r="L580" s="146"/>
    </row>
    <row r="581" spans="9:12" x14ac:dyDescent="0.25">
      <c r="I581" s="146"/>
      <c r="J581" s="146"/>
      <c r="K581" s="146"/>
      <c r="L581" s="146"/>
    </row>
    <row r="582" spans="9:12" x14ac:dyDescent="0.25">
      <c r="I582" s="146"/>
      <c r="J582" s="146"/>
      <c r="K582" s="146"/>
      <c r="L582" s="146"/>
    </row>
    <row r="583" spans="9:12" x14ac:dyDescent="0.25">
      <c r="I583" s="146"/>
      <c r="J583" s="146"/>
      <c r="K583" s="146"/>
      <c r="L583" s="146"/>
    </row>
    <row r="584" spans="9:12" x14ac:dyDescent="0.25">
      <c r="I584" s="146"/>
      <c r="J584" s="146"/>
      <c r="K584" s="146"/>
      <c r="L584" s="146"/>
    </row>
    <row r="585" spans="9:12" x14ac:dyDescent="0.25">
      <c r="I585" s="146"/>
      <c r="J585" s="146"/>
      <c r="K585" s="146"/>
      <c r="L585" s="146"/>
    </row>
    <row r="586" spans="9:12" x14ac:dyDescent="0.25">
      <c r="I586" s="146"/>
      <c r="J586" s="146"/>
      <c r="K586" s="146"/>
      <c r="L586" s="146"/>
    </row>
    <row r="587" spans="9:12" x14ac:dyDescent="0.25">
      <c r="I587" s="146"/>
      <c r="J587" s="146"/>
      <c r="K587" s="146"/>
      <c r="L587" s="146"/>
    </row>
    <row r="588" spans="9:12" x14ac:dyDescent="0.25">
      <c r="I588" s="146"/>
      <c r="J588" s="146"/>
      <c r="K588" s="146"/>
      <c r="L588" s="146"/>
    </row>
    <row r="589" spans="9:12" x14ac:dyDescent="0.25">
      <c r="I589" s="146"/>
      <c r="J589" s="146"/>
      <c r="K589" s="146"/>
      <c r="L589" s="146"/>
    </row>
    <row r="590" spans="9:12" x14ac:dyDescent="0.25">
      <c r="I590" s="146"/>
      <c r="J590" s="146"/>
      <c r="K590" s="146"/>
      <c r="L590" s="146"/>
    </row>
    <row r="591" spans="9:12" x14ac:dyDescent="0.25">
      <c r="I591" s="146"/>
      <c r="J591" s="146"/>
      <c r="K591" s="146"/>
      <c r="L591" s="146"/>
    </row>
    <row r="592" spans="9:12" x14ac:dyDescent="0.25">
      <c r="I592" s="146"/>
      <c r="J592" s="146"/>
      <c r="K592" s="146"/>
      <c r="L592" s="146"/>
    </row>
    <row r="593" spans="9:12" x14ac:dyDescent="0.25">
      <c r="I593" s="146"/>
      <c r="J593" s="146"/>
      <c r="K593" s="146"/>
      <c r="L593" s="146"/>
    </row>
    <row r="594" spans="9:12" x14ac:dyDescent="0.25">
      <c r="I594" s="146"/>
      <c r="J594" s="146"/>
      <c r="K594" s="146"/>
      <c r="L594" s="146"/>
    </row>
    <row r="595" spans="9:12" x14ac:dyDescent="0.25">
      <c r="I595" s="146"/>
      <c r="J595" s="146"/>
      <c r="K595" s="146"/>
      <c r="L595" s="146"/>
    </row>
    <row r="596" spans="9:12" x14ac:dyDescent="0.25">
      <c r="I596" s="146"/>
      <c r="J596" s="146"/>
      <c r="K596" s="146"/>
      <c r="L596" s="146"/>
    </row>
    <row r="597" spans="9:12" x14ac:dyDescent="0.25">
      <c r="I597" s="146"/>
      <c r="J597" s="146"/>
      <c r="K597" s="146"/>
      <c r="L597" s="146"/>
    </row>
    <row r="598" spans="9:12" x14ac:dyDescent="0.25">
      <c r="I598" s="146"/>
      <c r="J598" s="146"/>
      <c r="K598" s="146"/>
      <c r="L598" s="146"/>
    </row>
    <row r="599" spans="9:12" x14ac:dyDescent="0.25">
      <c r="I599" s="146"/>
      <c r="J599" s="146"/>
      <c r="K599" s="146"/>
      <c r="L599" s="146"/>
    </row>
    <row r="600" spans="9:12" x14ac:dyDescent="0.25">
      <c r="I600" s="146"/>
      <c r="J600" s="146"/>
      <c r="K600" s="146"/>
      <c r="L600" s="146"/>
    </row>
    <row r="601" spans="9:12" x14ac:dyDescent="0.25">
      <c r="I601" s="146"/>
      <c r="J601" s="146"/>
      <c r="K601" s="146"/>
      <c r="L601" s="146"/>
    </row>
    <row r="602" spans="9:12" x14ac:dyDescent="0.25">
      <c r="I602" s="146"/>
      <c r="J602" s="146"/>
      <c r="K602" s="146"/>
      <c r="L602" s="146"/>
    </row>
    <row r="603" spans="9:12" x14ac:dyDescent="0.25">
      <c r="I603" s="146"/>
      <c r="J603" s="146"/>
      <c r="K603" s="146"/>
      <c r="L603" s="146"/>
    </row>
    <row r="604" spans="9:12" x14ac:dyDescent="0.25">
      <c r="I604" s="146"/>
      <c r="J604" s="146"/>
      <c r="K604" s="146"/>
      <c r="L604" s="146"/>
    </row>
    <row r="605" spans="9:12" x14ac:dyDescent="0.25">
      <c r="I605" s="146"/>
      <c r="J605" s="146"/>
      <c r="K605" s="146"/>
      <c r="L605" s="146"/>
    </row>
    <row r="606" spans="9:12" x14ac:dyDescent="0.25">
      <c r="I606" s="146"/>
      <c r="J606" s="146"/>
      <c r="K606" s="146"/>
      <c r="L606" s="146"/>
    </row>
    <row r="607" spans="9:12" x14ac:dyDescent="0.25">
      <c r="I607" s="146"/>
      <c r="J607" s="146"/>
      <c r="K607" s="146"/>
      <c r="L607" s="146"/>
    </row>
    <row r="608" spans="9:12" x14ac:dyDescent="0.25">
      <c r="I608" s="146"/>
      <c r="J608" s="146"/>
      <c r="K608" s="146"/>
      <c r="L608" s="146"/>
    </row>
    <row r="609" spans="9:12" x14ac:dyDescent="0.25">
      <c r="I609" s="146"/>
      <c r="J609" s="146"/>
      <c r="K609" s="146"/>
      <c r="L609" s="146"/>
    </row>
    <row r="610" spans="9:12" x14ac:dyDescent="0.25">
      <c r="I610" s="146"/>
      <c r="J610" s="146"/>
      <c r="K610" s="146"/>
      <c r="L610" s="146"/>
    </row>
    <row r="611" spans="9:12" x14ac:dyDescent="0.25">
      <c r="I611" s="146"/>
      <c r="J611" s="146"/>
      <c r="K611" s="146"/>
      <c r="L611" s="146"/>
    </row>
    <row r="612" spans="9:12" x14ac:dyDescent="0.25">
      <c r="I612" s="146"/>
      <c r="J612" s="146"/>
      <c r="K612" s="146"/>
      <c r="L612" s="146"/>
    </row>
    <row r="613" spans="9:12" x14ac:dyDescent="0.25">
      <c r="I613" s="146"/>
      <c r="J613" s="146"/>
      <c r="K613" s="146"/>
      <c r="L613" s="146"/>
    </row>
    <row r="614" spans="9:12" x14ac:dyDescent="0.25">
      <c r="I614" s="146"/>
      <c r="J614" s="146"/>
      <c r="K614" s="146"/>
      <c r="L614" s="146"/>
    </row>
    <row r="615" spans="9:12" x14ac:dyDescent="0.25">
      <c r="I615" s="146"/>
      <c r="J615" s="146"/>
      <c r="K615" s="146"/>
      <c r="L615" s="146"/>
    </row>
    <row r="616" spans="9:12" x14ac:dyDescent="0.25">
      <c r="I616" s="146"/>
      <c r="J616" s="146"/>
      <c r="K616" s="146"/>
      <c r="L616" s="146"/>
    </row>
    <row r="617" spans="9:12" x14ac:dyDescent="0.25">
      <c r="I617" s="146"/>
      <c r="J617" s="146"/>
      <c r="K617" s="146"/>
      <c r="L617" s="146"/>
    </row>
    <row r="618" spans="9:12" x14ac:dyDescent="0.25">
      <c r="I618" s="146"/>
      <c r="J618" s="146"/>
      <c r="K618" s="146"/>
      <c r="L618" s="146"/>
    </row>
    <row r="619" spans="9:12" x14ac:dyDescent="0.25">
      <c r="I619" s="146"/>
      <c r="J619" s="146"/>
      <c r="K619" s="146"/>
      <c r="L619" s="146"/>
    </row>
    <row r="620" spans="9:12" x14ac:dyDescent="0.25">
      <c r="I620" s="146"/>
      <c r="J620" s="146"/>
      <c r="K620" s="146"/>
      <c r="L620" s="146"/>
    </row>
    <row r="621" spans="9:12" x14ac:dyDescent="0.25">
      <c r="I621" s="146"/>
      <c r="J621" s="146"/>
      <c r="K621" s="146"/>
      <c r="L621" s="146"/>
    </row>
    <row r="622" spans="9:12" x14ac:dyDescent="0.25">
      <c r="I622" s="146"/>
      <c r="J622" s="146"/>
      <c r="K622" s="146"/>
      <c r="L622" s="146"/>
    </row>
    <row r="623" spans="9:12" x14ac:dyDescent="0.25">
      <c r="I623" s="146"/>
      <c r="J623" s="146"/>
      <c r="K623" s="146"/>
      <c r="L623" s="146"/>
    </row>
    <row r="624" spans="9:12" x14ac:dyDescent="0.25">
      <c r="I624" s="146"/>
      <c r="J624" s="146"/>
      <c r="K624" s="146"/>
      <c r="L624" s="146"/>
    </row>
    <row r="625" spans="9:12" x14ac:dyDescent="0.25">
      <c r="I625" s="146"/>
      <c r="J625" s="146"/>
      <c r="K625" s="146"/>
      <c r="L625" s="146"/>
    </row>
    <row r="626" spans="9:12" x14ac:dyDescent="0.25">
      <c r="I626" s="146"/>
      <c r="J626" s="146"/>
      <c r="K626" s="146"/>
      <c r="L626" s="146"/>
    </row>
    <row r="627" spans="9:12" x14ac:dyDescent="0.25">
      <c r="I627" s="146"/>
      <c r="J627" s="146"/>
      <c r="K627" s="146"/>
      <c r="L627" s="146"/>
    </row>
    <row r="628" spans="9:12" x14ac:dyDescent="0.25">
      <c r="I628" s="146"/>
      <c r="J628" s="146"/>
      <c r="K628" s="146"/>
      <c r="L628" s="146"/>
    </row>
    <row r="629" spans="9:12" x14ac:dyDescent="0.25">
      <c r="I629" s="146"/>
      <c r="J629" s="146"/>
      <c r="K629" s="146"/>
      <c r="L629" s="146"/>
    </row>
    <row r="630" spans="9:12" x14ac:dyDescent="0.25">
      <c r="I630" s="146"/>
      <c r="J630" s="146"/>
      <c r="K630" s="146"/>
      <c r="L630" s="146"/>
    </row>
    <row r="631" spans="9:12" x14ac:dyDescent="0.25">
      <c r="I631" s="146"/>
      <c r="J631" s="146"/>
      <c r="K631" s="146"/>
      <c r="L631" s="146"/>
    </row>
    <row r="632" spans="9:12" x14ac:dyDescent="0.25">
      <c r="I632" s="146"/>
      <c r="J632" s="146"/>
      <c r="K632" s="146"/>
      <c r="L632" s="146"/>
    </row>
    <row r="633" spans="9:12" x14ac:dyDescent="0.25">
      <c r="I633" s="146"/>
      <c r="J633" s="146"/>
      <c r="K633" s="146"/>
      <c r="L633" s="146"/>
    </row>
    <row r="634" spans="9:12" x14ac:dyDescent="0.25">
      <c r="I634" s="146"/>
      <c r="J634" s="146"/>
      <c r="K634" s="146"/>
      <c r="L634" s="146"/>
    </row>
    <row r="635" spans="9:12" x14ac:dyDescent="0.25">
      <c r="I635" s="146"/>
      <c r="J635" s="146"/>
      <c r="K635" s="146"/>
      <c r="L635" s="146"/>
    </row>
    <row r="636" spans="9:12" x14ac:dyDescent="0.25">
      <c r="I636" s="146"/>
      <c r="J636" s="146"/>
      <c r="K636" s="146"/>
      <c r="L636" s="146"/>
    </row>
    <row r="637" spans="9:12" x14ac:dyDescent="0.25">
      <c r="I637" s="146"/>
      <c r="J637" s="146"/>
      <c r="K637" s="146"/>
      <c r="L637" s="146"/>
    </row>
    <row r="638" spans="9:12" x14ac:dyDescent="0.25">
      <c r="I638" s="146"/>
      <c r="J638" s="146"/>
      <c r="K638" s="146"/>
      <c r="L638" s="146"/>
    </row>
    <row r="639" spans="9:12" x14ac:dyDescent="0.25">
      <c r="I639" s="146"/>
      <c r="J639" s="146"/>
      <c r="K639" s="146"/>
      <c r="L639" s="146"/>
    </row>
    <row r="640" spans="9:12" x14ac:dyDescent="0.25">
      <c r="I640" s="146"/>
      <c r="J640" s="146"/>
      <c r="K640" s="146"/>
      <c r="L640" s="146"/>
    </row>
    <row r="641" spans="9:12" x14ac:dyDescent="0.25">
      <c r="I641" s="146"/>
      <c r="J641" s="146"/>
      <c r="K641" s="146"/>
      <c r="L641" s="146"/>
    </row>
    <row r="642" spans="9:12" x14ac:dyDescent="0.25">
      <c r="I642" s="146"/>
      <c r="J642" s="146"/>
      <c r="K642" s="146"/>
      <c r="L642" s="146"/>
    </row>
    <row r="643" spans="9:12" x14ac:dyDescent="0.25">
      <c r="I643" s="146"/>
      <c r="J643" s="146"/>
      <c r="K643" s="146"/>
      <c r="L643" s="146"/>
    </row>
    <row r="644" spans="9:12" x14ac:dyDescent="0.25">
      <c r="I644" s="146"/>
      <c r="J644" s="146"/>
      <c r="K644" s="146"/>
      <c r="L644" s="146"/>
    </row>
    <row r="645" spans="9:12" x14ac:dyDescent="0.25">
      <c r="I645" s="146"/>
      <c r="J645" s="146"/>
      <c r="K645" s="146"/>
      <c r="L645" s="146"/>
    </row>
    <row r="646" spans="9:12" x14ac:dyDescent="0.25">
      <c r="I646" s="146"/>
      <c r="J646" s="146"/>
      <c r="K646" s="146"/>
      <c r="L646" s="146"/>
    </row>
    <row r="647" spans="9:12" x14ac:dyDescent="0.25">
      <c r="I647" s="146"/>
      <c r="J647" s="146"/>
      <c r="K647" s="146"/>
      <c r="L647" s="146"/>
    </row>
    <row r="648" spans="9:12" x14ac:dyDescent="0.25">
      <c r="I648" s="146"/>
      <c r="J648" s="146"/>
      <c r="K648" s="146"/>
      <c r="L648" s="146"/>
    </row>
    <row r="649" spans="9:12" x14ac:dyDescent="0.25">
      <c r="I649" s="146"/>
      <c r="J649" s="146"/>
      <c r="K649" s="146"/>
      <c r="L649" s="146"/>
    </row>
    <row r="650" spans="9:12" x14ac:dyDescent="0.25">
      <c r="I650" s="146"/>
      <c r="J650" s="146"/>
      <c r="K650" s="146"/>
      <c r="L650" s="146"/>
    </row>
    <row r="651" spans="9:12" x14ac:dyDescent="0.25">
      <c r="I651" s="146"/>
      <c r="J651" s="146"/>
      <c r="K651" s="146"/>
      <c r="L651" s="146"/>
    </row>
    <row r="652" spans="9:12" x14ac:dyDescent="0.25">
      <c r="I652" s="146"/>
      <c r="J652" s="146"/>
      <c r="K652" s="146"/>
      <c r="L652" s="146"/>
    </row>
    <row r="653" spans="9:12" x14ac:dyDescent="0.25">
      <c r="I653" s="146"/>
      <c r="J653" s="146"/>
      <c r="K653" s="146"/>
      <c r="L653" s="146"/>
    </row>
    <row r="654" spans="9:12" x14ac:dyDescent="0.25">
      <c r="I654" s="146"/>
      <c r="J654" s="146"/>
      <c r="K654" s="146"/>
      <c r="L654" s="146"/>
    </row>
    <row r="655" spans="9:12" x14ac:dyDescent="0.25">
      <c r="I655" s="146"/>
      <c r="J655" s="146"/>
      <c r="K655" s="146"/>
      <c r="L655" s="146"/>
    </row>
    <row r="656" spans="9:12" x14ac:dyDescent="0.25">
      <c r="I656" s="146"/>
      <c r="J656" s="146"/>
      <c r="K656" s="146"/>
      <c r="L656" s="146"/>
    </row>
    <row r="657" spans="9:12" x14ac:dyDescent="0.25">
      <c r="I657" s="146"/>
      <c r="J657" s="146"/>
      <c r="K657" s="146"/>
      <c r="L657" s="146"/>
    </row>
    <row r="658" spans="9:12" x14ac:dyDescent="0.25">
      <c r="I658" s="146"/>
      <c r="J658" s="146"/>
      <c r="K658" s="146"/>
      <c r="L658" s="146"/>
    </row>
    <row r="659" spans="9:12" x14ac:dyDescent="0.25">
      <c r="I659" s="146"/>
      <c r="J659" s="146"/>
      <c r="K659" s="146"/>
      <c r="L659" s="146"/>
    </row>
    <row r="660" spans="9:12" x14ac:dyDescent="0.25">
      <c r="I660" s="146"/>
      <c r="J660" s="146"/>
      <c r="K660" s="146"/>
      <c r="L660" s="146"/>
    </row>
    <row r="661" spans="9:12" x14ac:dyDescent="0.25">
      <c r="I661" s="146"/>
      <c r="J661" s="146"/>
      <c r="K661" s="146"/>
      <c r="L661" s="146"/>
    </row>
    <row r="662" spans="9:12" x14ac:dyDescent="0.25">
      <c r="I662" s="146"/>
      <c r="J662" s="146"/>
      <c r="K662" s="146"/>
      <c r="L662" s="146"/>
    </row>
    <row r="663" spans="9:12" x14ac:dyDescent="0.25">
      <c r="I663" s="146"/>
      <c r="J663" s="146"/>
      <c r="K663" s="146"/>
      <c r="L663" s="146"/>
    </row>
    <row r="664" spans="9:12" x14ac:dyDescent="0.25">
      <c r="I664" s="146"/>
      <c r="J664" s="146"/>
      <c r="K664" s="146"/>
      <c r="L664" s="146"/>
    </row>
    <row r="665" spans="9:12" x14ac:dyDescent="0.25">
      <c r="I665" s="146"/>
      <c r="J665" s="146"/>
      <c r="K665" s="146"/>
      <c r="L665" s="146"/>
    </row>
    <row r="666" spans="9:12" x14ac:dyDescent="0.25">
      <c r="I666" s="146"/>
      <c r="J666" s="146"/>
      <c r="K666" s="146"/>
      <c r="L666" s="146"/>
    </row>
    <row r="667" spans="9:12" x14ac:dyDescent="0.25">
      <c r="I667" s="146"/>
      <c r="J667" s="146"/>
      <c r="K667" s="146"/>
      <c r="L667" s="146"/>
    </row>
    <row r="668" spans="9:12" x14ac:dyDescent="0.25">
      <c r="I668" s="146"/>
      <c r="J668" s="146"/>
      <c r="K668" s="146"/>
      <c r="L668" s="146"/>
    </row>
    <row r="669" spans="9:12" x14ac:dyDescent="0.25">
      <c r="I669" s="146"/>
      <c r="J669" s="146"/>
      <c r="K669" s="146"/>
      <c r="L669" s="146"/>
    </row>
    <row r="670" spans="9:12" x14ac:dyDescent="0.25">
      <c r="I670" s="146"/>
      <c r="J670" s="146"/>
      <c r="K670" s="146"/>
      <c r="L670" s="146"/>
    </row>
    <row r="671" spans="9:12" x14ac:dyDescent="0.25">
      <c r="I671" s="146"/>
      <c r="J671" s="146"/>
      <c r="K671" s="146"/>
      <c r="L671" s="146"/>
    </row>
    <row r="672" spans="9:12" x14ac:dyDescent="0.25">
      <c r="I672" s="146"/>
      <c r="J672" s="146"/>
      <c r="K672" s="146"/>
      <c r="L672" s="146"/>
    </row>
    <row r="673" spans="9:12" x14ac:dyDescent="0.25">
      <c r="I673" s="146"/>
      <c r="J673" s="146"/>
      <c r="K673" s="146"/>
      <c r="L673" s="146"/>
    </row>
    <row r="674" spans="9:12" x14ac:dyDescent="0.25">
      <c r="I674" s="146"/>
      <c r="J674" s="146"/>
      <c r="K674" s="146"/>
      <c r="L674" s="146"/>
    </row>
    <row r="675" spans="9:12" x14ac:dyDescent="0.25">
      <c r="I675" s="146"/>
      <c r="J675" s="146"/>
      <c r="K675" s="146"/>
      <c r="L675" s="146"/>
    </row>
    <row r="676" spans="9:12" x14ac:dyDescent="0.25">
      <c r="I676" s="146"/>
      <c r="J676" s="146"/>
      <c r="K676" s="146"/>
      <c r="L676" s="146"/>
    </row>
    <row r="677" spans="9:12" x14ac:dyDescent="0.25">
      <c r="I677" s="146"/>
      <c r="J677" s="146"/>
      <c r="K677" s="146"/>
      <c r="L677" s="146"/>
    </row>
    <row r="678" spans="9:12" x14ac:dyDescent="0.25">
      <c r="I678" s="146"/>
      <c r="J678" s="146"/>
      <c r="K678" s="146"/>
      <c r="L678" s="146"/>
    </row>
    <row r="679" spans="9:12" x14ac:dyDescent="0.25">
      <c r="I679" s="146"/>
      <c r="J679" s="146"/>
      <c r="K679" s="146"/>
      <c r="L679" s="146"/>
    </row>
    <row r="680" spans="9:12" x14ac:dyDescent="0.25">
      <c r="I680" s="146"/>
      <c r="J680" s="146"/>
      <c r="K680" s="146"/>
      <c r="L680" s="146"/>
    </row>
    <row r="681" spans="9:12" x14ac:dyDescent="0.25">
      <c r="I681" s="146"/>
      <c r="J681" s="146"/>
      <c r="K681" s="146"/>
      <c r="L681" s="146"/>
    </row>
    <row r="682" spans="9:12" x14ac:dyDescent="0.25">
      <c r="I682" s="146"/>
      <c r="J682" s="146"/>
      <c r="K682" s="146"/>
      <c r="L682" s="146"/>
    </row>
    <row r="683" spans="9:12" x14ac:dyDescent="0.25">
      <c r="I683" s="146"/>
      <c r="J683" s="146"/>
      <c r="K683" s="146"/>
      <c r="L683" s="146"/>
    </row>
    <row r="684" spans="9:12" x14ac:dyDescent="0.25">
      <c r="I684" s="146"/>
      <c r="J684" s="146"/>
      <c r="K684" s="146"/>
      <c r="L684" s="146"/>
    </row>
    <row r="685" spans="9:12" x14ac:dyDescent="0.25">
      <c r="I685" s="146"/>
      <c r="J685" s="146"/>
      <c r="K685" s="146"/>
      <c r="L685" s="146"/>
    </row>
    <row r="686" spans="9:12" x14ac:dyDescent="0.25">
      <c r="I686" s="146"/>
      <c r="J686" s="146"/>
      <c r="K686" s="146"/>
      <c r="L686" s="146"/>
    </row>
    <row r="687" spans="9:12" x14ac:dyDescent="0.25">
      <c r="I687" s="146"/>
      <c r="J687" s="146"/>
      <c r="K687" s="146"/>
      <c r="L687" s="146"/>
    </row>
    <row r="688" spans="9:12" x14ac:dyDescent="0.25">
      <c r="I688" s="146"/>
      <c r="J688" s="146"/>
      <c r="K688" s="146"/>
      <c r="L688" s="146"/>
    </row>
    <row r="689" spans="9:12" x14ac:dyDescent="0.25">
      <c r="I689" s="146"/>
      <c r="J689" s="146"/>
      <c r="K689" s="146"/>
      <c r="L689" s="146"/>
    </row>
    <row r="690" spans="9:12" x14ac:dyDescent="0.25">
      <c r="I690" s="146"/>
      <c r="J690" s="146"/>
      <c r="K690" s="146"/>
      <c r="L690" s="146"/>
    </row>
    <row r="691" spans="9:12" x14ac:dyDescent="0.25">
      <c r="I691" s="146"/>
      <c r="J691" s="146"/>
      <c r="K691" s="146"/>
      <c r="L691" s="146"/>
    </row>
    <row r="692" spans="9:12" x14ac:dyDescent="0.25">
      <c r="I692" s="146"/>
      <c r="J692" s="146"/>
      <c r="K692" s="146"/>
      <c r="L692" s="146"/>
    </row>
    <row r="693" spans="9:12" x14ac:dyDescent="0.25">
      <c r="I693" s="146"/>
      <c r="J693" s="146"/>
      <c r="K693" s="146"/>
      <c r="L693" s="146"/>
    </row>
    <row r="694" spans="9:12" x14ac:dyDescent="0.25">
      <c r="I694" s="146"/>
      <c r="J694" s="146"/>
      <c r="K694" s="146"/>
      <c r="L694" s="146"/>
    </row>
    <row r="695" spans="9:12" x14ac:dyDescent="0.25">
      <c r="I695" s="146"/>
      <c r="J695" s="146"/>
      <c r="K695" s="146"/>
      <c r="L695" s="146"/>
    </row>
    <row r="696" spans="9:12" x14ac:dyDescent="0.25">
      <c r="I696" s="146"/>
      <c r="J696" s="146"/>
      <c r="K696" s="146"/>
      <c r="L696" s="146"/>
    </row>
    <row r="697" spans="9:12" x14ac:dyDescent="0.25">
      <c r="I697" s="146"/>
      <c r="J697" s="146"/>
      <c r="K697" s="146"/>
      <c r="L697" s="146"/>
    </row>
    <row r="698" spans="9:12" x14ac:dyDescent="0.25">
      <c r="I698" s="146"/>
      <c r="J698" s="146"/>
      <c r="K698" s="146"/>
      <c r="L698" s="146"/>
    </row>
    <row r="699" spans="9:12" x14ac:dyDescent="0.25">
      <c r="I699" s="146"/>
      <c r="J699" s="146"/>
      <c r="K699" s="146"/>
      <c r="L699" s="146"/>
    </row>
    <row r="700" spans="9:12" x14ac:dyDescent="0.25">
      <c r="I700" s="146"/>
      <c r="J700" s="146"/>
      <c r="K700" s="146"/>
      <c r="L700" s="146"/>
    </row>
    <row r="701" spans="9:12" x14ac:dyDescent="0.25">
      <c r="I701" s="146"/>
      <c r="J701" s="146"/>
      <c r="K701" s="146"/>
      <c r="L701" s="146"/>
    </row>
    <row r="702" spans="9:12" x14ac:dyDescent="0.25">
      <c r="I702" s="146"/>
      <c r="J702" s="146"/>
      <c r="K702" s="146"/>
      <c r="L702" s="146"/>
    </row>
    <row r="703" spans="9:12" x14ac:dyDescent="0.25">
      <c r="I703" s="146"/>
      <c r="J703" s="146"/>
      <c r="K703" s="146"/>
      <c r="L703" s="146"/>
    </row>
    <row r="704" spans="9:12" x14ac:dyDescent="0.25">
      <c r="I704" s="146"/>
      <c r="J704" s="146"/>
      <c r="K704" s="146"/>
      <c r="L704" s="146"/>
    </row>
    <row r="705" spans="9:12" x14ac:dyDescent="0.25">
      <c r="I705" s="146"/>
      <c r="J705" s="146"/>
      <c r="K705" s="146"/>
      <c r="L705" s="146"/>
    </row>
    <row r="706" spans="9:12" x14ac:dyDescent="0.25">
      <c r="I706" s="146"/>
      <c r="J706" s="146"/>
      <c r="K706" s="146"/>
      <c r="L706" s="146"/>
    </row>
    <row r="707" spans="9:12" x14ac:dyDescent="0.25">
      <c r="I707" s="146"/>
      <c r="J707" s="146"/>
      <c r="K707" s="146"/>
      <c r="L707" s="146"/>
    </row>
    <row r="708" spans="9:12" x14ac:dyDescent="0.25">
      <c r="I708" s="146"/>
      <c r="J708" s="146"/>
      <c r="K708" s="146"/>
      <c r="L708" s="146"/>
    </row>
    <row r="709" spans="9:12" x14ac:dyDescent="0.25">
      <c r="I709" s="146"/>
      <c r="J709" s="146"/>
      <c r="K709" s="146"/>
      <c r="L709" s="146"/>
    </row>
    <row r="710" spans="9:12" x14ac:dyDescent="0.25">
      <c r="I710" s="146"/>
      <c r="J710" s="146"/>
      <c r="K710" s="146"/>
      <c r="L710" s="146"/>
    </row>
    <row r="711" spans="9:12" x14ac:dyDescent="0.25">
      <c r="I711" s="146"/>
      <c r="J711" s="146"/>
      <c r="K711" s="146"/>
      <c r="L711" s="146"/>
    </row>
    <row r="712" spans="9:12" x14ac:dyDescent="0.25">
      <c r="I712" s="146"/>
      <c r="J712" s="146"/>
      <c r="K712" s="146"/>
      <c r="L712" s="146"/>
    </row>
    <row r="713" spans="9:12" x14ac:dyDescent="0.25">
      <c r="I713" s="146"/>
      <c r="J713" s="146"/>
      <c r="K713" s="146"/>
      <c r="L713" s="146"/>
    </row>
    <row r="714" spans="9:12" x14ac:dyDescent="0.25">
      <c r="I714" s="146"/>
      <c r="J714" s="146"/>
      <c r="K714" s="146"/>
      <c r="L714" s="146"/>
    </row>
    <row r="715" spans="9:12" x14ac:dyDescent="0.25">
      <c r="I715" s="146"/>
      <c r="J715" s="146"/>
      <c r="K715" s="146"/>
      <c r="L715" s="146"/>
    </row>
    <row r="716" spans="9:12" x14ac:dyDescent="0.25">
      <c r="I716" s="146"/>
      <c r="J716" s="146"/>
      <c r="K716" s="146"/>
      <c r="L716" s="146"/>
    </row>
    <row r="717" spans="9:12" x14ac:dyDescent="0.25">
      <c r="I717" s="146"/>
      <c r="J717" s="146"/>
      <c r="K717" s="146"/>
      <c r="L717" s="146"/>
    </row>
    <row r="718" spans="9:12" x14ac:dyDescent="0.25">
      <c r="I718" s="146"/>
      <c r="J718" s="146"/>
      <c r="K718" s="146"/>
      <c r="L718" s="146"/>
    </row>
    <row r="719" spans="9:12" x14ac:dyDescent="0.25">
      <c r="I719" s="146"/>
      <c r="J719" s="146"/>
      <c r="K719" s="146"/>
      <c r="L719" s="146"/>
    </row>
    <row r="720" spans="9:12" x14ac:dyDescent="0.25">
      <c r="I720" s="146"/>
      <c r="J720" s="146"/>
      <c r="K720" s="146"/>
      <c r="L720" s="146"/>
    </row>
    <row r="721" spans="9:12" x14ac:dyDescent="0.25">
      <c r="I721" s="146"/>
      <c r="J721" s="146"/>
      <c r="K721" s="146"/>
      <c r="L721" s="146"/>
    </row>
    <row r="722" spans="9:12" x14ac:dyDescent="0.25">
      <c r="I722" s="146"/>
      <c r="J722" s="146"/>
      <c r="K722" s="146"/>
      <c r="L722" s="146"/>
    </row>
    <row r="723" spans="9:12" x14ac:dyDescent="0.25">
      <c r="I723" s="146"/>
      <c r="J723" s="146"/>
      <c r="K723" s="146"/>
      <c r="L723" s="146"/>
    </row>
    <row r="724" spans="9:12" x14ac:dyDescent="0.25">
      <c r="I724" s="146"/>
      <c r="J724" s="146"/>
      <c r="K724" s="146"/>
      <c r="L724" s="146"/>
    </row>
    <row r="725" spans="9:12" x14ac:dyDescent="0.25">
      <c r="I725" s="146"/>
      <c r="J725" s="146"/>
      <c r="K725" s="146"/>
      <c r="L725" s="146"/>
    </row>
    <row r="726" spans="9:12" x14ac:dyDescent="0.25">
      <c r="I726" s="146"/>
      <c r="J726" s="146"/>
      <c r="K726" s="146"/>
      <c r="L726" s="146"/>
    </row>
    <row r="727" spans="9:12" x14ac:dyDescent="0.25">
      <c r="I727" s="146"/>
      <c r="J727" s="146"/>
      <c r="K727" s="146"/>
      <c r="L727" s="146"/>
    </row>
    <row r="728" spans="9:12" x14ac:dyDescent="0.25">
      <c r="I728" s="146"/>
      <c r="J728" s="146"/>
      <c r="K728" s="146"/>
      <c r="L728" s="146"/>
    </row>
    <row r="729" spans="9:12" x14ac:dyDescent="0.25">
      <c r="I729" s="146"/>
      <c r="J729" s="146"/>
      <c r="K729" s="146"/>
      <c r="L729" s="146"/>
    </row>
    <row r="730" spans="9:12" x14ac:dyDescent="0.25">
      <c r="I730" s="146"/>
      <c r="J730" s="146"/>
      <c r="K730" s="146"/>
      <c r="L730" s="146"/>
    </row>
    <row r="731" spans="9:12" x14ac:dyDescent="0.25">
      <c r="I731" s="146"/>
      <c r="J731" s="146"/>
      <c r="K731" s="146"/>
      <c r="L731" s="146"/>
    </row>
    <row r="732" spans="9:12" x14ac:dyDescent="0.25">
      <c r="I732" s="146"/>
      <c r="J732" s="146"/>
      <c r="K732" s="146"/>
      <c r="L732" s="146"/>
    </row>
    <row r="733" spans="9:12" x14ac:dyDescent="0.25">
      <c r="I733" s="146"/>
      <c r="J733" s="146"/>
      <c r="K733" s="146"/>
      <c r="L733" s="146"/>
    </row>
    <row r="734" spans="9:12" x14ac:dyDescent="0.25">
      <c r="I734" s="146"/>
      <c r="J734" s="146"/>
      <c r="K734" s="146"/>
      <c r="L734" s="146"/>
    </row>
    <row r="735" spans="9:12" x14ac:dyDescent="0.25">
      <c r="I735" s="146"/>
      <c r="J735" s="146"/>
      <c r="K735" s="146"/>
      <c r="L735" s="146"/>
    </row>
    <row r="736" spans="9:12" x14ac:dyDescent="0.25">
      <c r="I736" s="146"/>
      <c r="J736" s="146"/>
      <c r="K736" s="146"/>
      <c r="L736" s="146"/>
    </row>
    <row r="737" spans="9:12" x14ac:dyDescent="0.25">
      <c r="I737" s="146"/>
      <c r="J737" s="146"/>
      <c r="K737" s="146"/>
      <c r="L737" s="146"/>
    </row>
    <row r="738" spans="9:12" x14ac:dyDescent="0.25">
      <c r="I738" s="146"/>
      <c r="J738" s="146"/>
      <c r="K738" s="146"/>
      <c r="L738" s="146"/>
    </row>
    <row r="739" spans="9:12" x14ac:dyDescent="0.25">
      <c r="I739" s="146"/>
      <c r="J739" s="146"/>
      <c r="K739" s="146"/>
      <c r="L739" s="146"/>
    </row>
    <row r="740" spans="9:12" x14ac:dyDescent="0.25">
      <c r="I740" s="146"/>
      <c r="J740" s="146"/>
      <c r="K740" s="146"/>
      <c r="L740" s="146"/>
    </row>
    <row r="741" spans="9:12" x14ac:dyDescent="0.25">
      <c r="I741" s="146"/>
      <c r="J741" s="146"/>
      <c r="K741" s="146"/>
      <c r="L741" s="146"/>
    </row>
    <row r="742" spans="9:12" x14ac:dyDescent="0.25">
      <c r="I742" s="146"/>
      <c r="J742" s="146"/>
      <c r="K742" s="146"/>
      <c r="L742" s="146"/>
    </row>
    <row r="743" spans="9:12" x14ac:dyDescent="0.25">
      <c r="I743" s="146"/>
      <c r="J743" s="146"/>
      <c r="K743" s="146"/>
      <c r="L743" s="146"/>
    </row>
    <row r="744" spans="9:12" x14ac:dyDescent="0.25">
      <c r="I744" s="146"/>
      <c r="J744" s="146"/>
      <c r="K744" s="146"/>
      <c r="L744" s="146"/>
    </row>
    <row r="745" spans="9:12" x14ac:dyDescent="0.25">
      <c r="I745" s="146"/>
      <c r="J745" s="146"/>
      <c r="K745" s="146"/>
      <c r="L745" s="146"/>
    </row>
    <row r="746" spans="9:12" x14ac:dyDescent="0.25">
      <c r="I746" s="146"/>
      <c r="J746" s="146"/>
      <c r="K746" s="146"/>
      <c r="L746" s="146"/>
    </row>
    <row r="747" spans="9:12" x14ac:dyDescent="0.25">
      <c r="I747" s="146"/>
      <c r="J747" s="146"/>
      <c r="K747" s="146"/>
      <c r="L747" s="146"/>
    </row>
    <row r="748" spans="9:12" x14ac:dyDescent="0.25">
      <c r="I748" s="146"/>
      <c r="J748" s="146"/>
      <c r="K748" s="146"/>
      <c r="L748" s="146"/>
    </row>
    <row r="749" spans="9:12" x14ac:dyDescent="0.25">
      <c r="I749" s="146"/>
      <c r="J749" s="146"/>
      <c r="K749" s="146"/>
      <c r="L749" s="146"/>
    </row>
    <row r="750" spans="9:12" x14ac:dyDescent="0.25">
      <c r="I750" s="146"/>
      <c r="J750" s="146"/>
      <c r="K750" s="146"/>
      <c r="L750" s="146"/>
    </row>
    <row r="751" spans="9:12" x14ac:dyDescent="0.25">
      <c r="I751" s="146"/>
      <c r="J751" s="146"/>
      <c r="K751" s="146"/>
      <c r="L751" s="146"/>
    </row>
    <row r="752" spans="9:12" x14ac:dyDescent="0.25">
      <c r="I752" s="146"/>
      <c r="J752" s="146"/>
      <c r="K752" s="146"/>
      <c r="L752" s="146"/>
    </row>
    <row r="753" spans="9:12" x14ac:dyDescent="0.25">
      <c r="I753" s="146"/>
      <c r="J753" s="146"/>
      <c r="K753" s="146"/>
      <c r="L753" s="146"/>
    </row>
    <row r="754" spans="9:12" x14ac:dyDescent="0.25">
      <c r="I754" s="146"/>
      <c r="J754" s="146"/>
      <c r="K754" s="146"/>
      <c r="L754" s="146"/>
    </row>
    <row r="755" spans="9:12" x14ac:dyDescent="0.25">
      <c r="I755" s="146"/>
      <c r="J755" s="146"/>
      <c r="K755" s="146"/>
      <c r="L755" s="146"/>
    </row>
    <row r="756" spans="9:12" x14ac:dyDescent="0.25">
      <c r="I756" s="146"/>
      <c r="J756" s="146"/>
      <c r="K756" s="146"/>
      <c r="L756" s="146"/>
    </row>
    <row r="757" spans="9:12" x14ac:dyDescent="0.25">
      <c r="I757" s="146"/>
      <c r="J757" s="146"/>
      <c r="K757" s="146"/>
      <c r="L757" s="146"/>
    </row>
    <row r="758" spans="9:12" x14ac:dyDescent="0.25">
      <c r="I758" s="146"/>
      <c r="J758" s="146"/>
      <c r="K758" s="146"/>
      <c r="L758" s="146"/>
    </row>
    <row r="759" spans="9:12" x14ac:dyDescent="0.25">
      <c r="I759" s="146"/>
      <c r="J759" s="146"/>
      <c r="K759" s="146"/>
      <c r="L759" s="146"/>
    </row>
    <row r="760" spans="9:12" x14ac:dyDescent="0.25">
      <c r="I760" s="146"/>
      <c r="J760" s="146"/>
      <c r="K760" s="146"/>
      <c r="L760" s="146"/>
    </row>
    <row r="761" spans="9:12" x14ac:dyDescent="0.25">
      <c r="I761" s="146"/>
      <c r="J761" s="146"/>
      <c r="K761" s="146"/>
      <c r="L761" s="146"/>
    </row>
    <row r="762" spans="9:12" x14ac:dyDescent="0.25">
      <c r="I762" s="146"/>
      <c r="J762" s="146"/>
      <c r="K762" s="146"/>
      <c r="L762" s="146"/>
    </row>
    <row r="763" spans="9:12" x14ac:dyDescent="0.25">
      <c r="I763" s="146"/>
      <c r="J763" s="146"/>
      <c r="K763" s="146"/>
      <c r="L763" s="146"/>
    </row>
    <row r="764" spans="9:12" x14ac:dyDescent="0.25">
      <c r="I764" s="146"/>
      <c r="J764" s="146"/>
      <c r="K764" s="146"/>
      <c r="L764" s="146"/>
    </row>
    <row r="765" spans="9:12" x14ac:dyDescent="0.25">
      <c r="I765" s="146"/>
      <c r="J765" s="146"/>
      <c r="K765" s="146"/>
      <c r="L765" s="146"/>
    </row>
    <row r="766" spans="9:12" x14ac:dyDescent="0.25">
      <c r="I766" s="146"/>
      <c r="J766" s="146"/>
      <c r="K766" s="146"/>
      <c r="L766" s="146"/>
    </row>
    <row r="767" spans="9:12" x14ac:dyDescent="0.25">
      <c r="I767" s="146"/>
      <c r="J767" s="146"/>
      <c r="K767" s="146"/>
      <c r="L767" s="146"/>
    </row>
    <row r="768" spans="9:12" x14ac:dyDescent="0.25">
      <c r="I768" s="146"/>
      <c r="J768" s="146"/>
      <c r="K768" s="146"/>
      <c r="L768" s="146"/>
    </row>
    <row r="769" spans="9:12" x14ac:dyDescent="0.25">
      <c r="I769" s="146"/>
      <c r="J769" s="146"/>
      <c r="K769" s="146"/>
      <c r="L769" s="146"/>
    </row>
    <row r="770" spans="9:12" x14ac:dyDescent="0.25">
      <c r="I770" s="146"/>
      <c r="J770" s="146"/>
      <c r="K770" s="146"/>
      <c r="L770" s="146"/>
    </row>
    <row r="771" spans="9:12" x14ac:dyDescent="0.25">
      <c r="I771" s="146"/>
      <c r="J771" s="146"/>
      <c r="K771" s="146"/>
      <c r="L771" s="146"/>
    </row>
    <row r="772" spans="9:12" x14ac:dyDescent="0.25">
      <c r="I772" s="146"/>
      <c r="J772" s="146"/>
      <c r="K772" s="146"/>
      <c r="L772" s="146"/>
    </row>
    <row r="773" spans="9:12" x14ac:dyDescent="0.25">
      <c r="I773" s="146"/>
      <c r="J773" s="146"/>
      <c r="K773" s="146"/>
      <c r="L773" s="146"/>
    </row>
    <row r="774" spans="9:12" x14ac:dyDescent="0.25">
      <c r="I774" s="146"/>
      <c r="J774" s="146"/>
      <c r="K774" s="146"/>
      <c r="L774" s="146"/>
    </row>
    <row r="775" spans="9:12" x14ac:dyDescent="0.25">
      <c r="I775" s="146"/>
      <c r="J775" s="146"/>
      <c r="K775" s="146"/>
      <c r="L775" s="146"/>
    </row>
    <row r="776" spans="9:12" x14ac:dyDescent="0.25">
      <c r="I776" s="146"/>
      <c r="J776" s="146"/>
      <c r="K776" s="146"/>
      <c r="L776" s="146"/>
    </row>
    <row r="777" spans="9:12" x14ac:dyDescent="0.25">
      <c r="I777" s="146"/>
      <c r="J777" s="146"/>
      <c r="K777" s="146"/>
      <c r="L777" s="146"/>
    </row>
    <row r="778" spans="9:12" x14ac:dyDescent="0.25">
      <c r="I778" s="146"/>
      <c r="J778" s="146"/>
      <c r="K778" s="146"/>
      <c r="L778" s="146"/>
    </row>
    <row r="779" spans="9:12" x14ac:dyDescent="0.25">
      <c r="I779" s="146"/>
      <c r="J779" s="146"/>
      <c r="K779" s="146"/>
      <c r="L779" s="146"/>
    </row>
    <row r="780" spans="9:12" x14ac:dyDescent="0.25">
      <c r="I780" s="146"/>
      <c r="J780" s="146"/>
      <c r="K780" s="146"/>
      <c r="L780" s="146"/>
    </row>
    <row r="781" spans="9:12" x14ac:dyDescent="0.25">
      <c r="I781" s="146"/>
      <c r="J781" s="146"/>
      <c r="K781" s="146"/>
      <c r="L781" s="146"/>
    </row>
    <row r="782" spans="9:12" x14ac:dyDescent="0.25">
      <c r="I782" s="146"/>
      <c r="J782" s="146"/>
      <c r="K782" s="146"/>
      <c r="L782" s="146"/>
    </row>
    <row r="783" spans="9:12" x14ac:dyDescent="0.25">
      <c r="I783" s="146"/>
      <c r="J783" s="146"/>
      <c r="K783" s="146"/>
      <c r="L783" s="146"/>
    </row>
    <row r="784" spans="9:12" x14ac:dyDescent="0.25">
      <c r="I784" s="146"/>
      <c r="J784" s="146"/>
      <c r="K784" s="146"/>
      <c r="L784" s="146"/>
    </row>
    <row r="785" spans="9:12" x14ac:dyDescent="0.25">
      <c r="I785" s="146"/>
      <c r="J785" s="146"/>
      <c r="K785" s="146"/>
      <c r="L785" s="146"/>
    </row>
    <row r="786" spans="9:12" x14ac:dyDescent="0.25">
      <c r="I786" s="146"/>
      <c r="J786" s="146"/>
      <c r="K786" s="146"/>
      <c r="L786" s="146"/>
    </row>
    <row r="787" spans="9:12" x14ac:dyDescent="0.25">
      <c r="I787" s="146"/>
      <c r="J787" s="146"/>
      <c r="K787" s="146"/>
      <c r="L787" s="146"/>
    </row>
    <row r="788" spans="9:12" x14ac:dyDescent="0.25">
      <c r="I788" s="146"/>
      <c r="J788" s="146"/>
      <c r="K788" s="146"/>
      <c r="L788" s="146"/>
    </row>
    <row r="789" spans="9:12" x14ac:dyDescent="0.25">
      <c r="I789" s="146"/>
      <c r="J789" s="146"/>
      <c r="K789" s="146"/>
      <c r="L789" s="146"/>
    </row>
    <row r="790" spans="9:12" x14ac:dyDescent="0.25">
      <c r="I790" s="146"/>
      <c r="J790" s="146"/>
      <c r="K790" s="146"/>
      <c r="L790" s="146"/>
    </row>
    <row r="791" spans="9:12" x14ac:dyDescent="0.25">
      <c r="I791" s="146"/>
      <c r="J791" s="146"/>
      <c r="K791" s="146"/>
      <c r="L791" s="146"/>
    </row>
    <row r="792" spans="9:12" x14ac:dyDescent="0.25">
      <c r="I792" s="146"/>
      <c r="J792" s="146"/>
      <c r="K792" s="146"/>
      <c r="L792" s="146"/>
    </row>
    <row r="793" spans="9:12" x14ac:dyDescent="0.25">
      <c r="I793" s="146"/>
      <c r="J793" s="146"/>
      <c r="K793" s="146"/>
      <c r="L793" s="146"/>
    </row>
    <row r="794" spans="9:12" x14ac:dyDescent="0.25">
      <c r="I794" s="146"/>
      <c r="J794" s="146"/>
      <c r="K794" s="146"/>
      <c r="L794" s="146"/>
    </row>
    <row r="795" spans="9:12" x14ac:dyDescent="0.25">
      <c r="I795" s="146"/>
      <c r="J795" s="146"/>
      <c r="K795" s="146"/>
      <c r="L795" s="146"/>
    </row>
    <row r="796" spans="9:12" x14ac:dyDescent="0.25">
      <c r="I796" s="146"/>
      <c r="J796" s="146"/>
      <c r="K796" s="146"/>
      <c r="L796" s="146"/>
    </row>
    <row r="797" spans="9:12" x14ac:dyDescent="0.25">
      <c r="I797" s="146"/>
      <c r="J797" s="146"/>
      <c r="K797" s="146"/>
      <c r="L797" s="146"/>
    </row>
    <row r="798" spans="9:12" x14ac:dyDescent="0.25">
      <c r="I798" s="146"/>
      <c r="J798" s="146"/>
      <c r="K798" s="146"/>
      <c r="L798" s="146"/>
    </row>
    <row r="799" spans="9:12" x14ac:dyDescent="0.25">
      <c r="I799" s="146"/>
      <c r="J799" s="146"/>
      <c r="K799" s="146"/>
      <c r="L799" s="146"/>
    </row>
    <row r="800" spans="9:12" x14ac:dyDescent="0.25">
      <c r="I800" s="146"/>
      <c r="J800" s="146"/>
      <c r="K800" s="146"/>
      <c r="L800" s="146"/>
    </row>
    <row r="801" spans="9:12" x14ac:dyDescent="0.25">
      <c r="I801" s="146"/>
      <c r="J801" s="146"/>
      <c r="K801" s="146"/>
      <c r="L801" s="146"/>
    </row>
    <row r="802" spans="9:12" x14ac:dyDescent="0.25">
      <c r="I802" s="146"/>
      <c r="J802" s="146"/>
      <c r="K802" s="146"/>
      <c r="L802" s="146"/>
    </row>
    <row r="803" spans="9:12" x14ac:dyDescent="0.25">
      <c r="I803" s="146"/>
      <c r="J803" s="146"/>
      <c r="K803" s="146"/>
      <c r="L803" s="146"/>
    </row>
    <row r="804" spans="9:12" x14ac:dyDescent="0.25">
      <c r="I804" s="146"/>
      <c r="J804" s="146"/>
      <c r="K804" s="146"/>
      <c r="L804" s="146"/>
    </row>
    <row r="805" spans="9:12" x14ac:dyDescent="0.25">
      <c r="I805" s="146"/>
      <c r="J805" s="146"/>
      <c r="K805" s="146"/>
      <c r="L805" s="146"/>
    </row>
    <row r="806" spans="9:12" x14ac:dyDescent="0.25">
      <c r="I806" s="146"/>
      <c r="J806" s="146"/>
      <c r="K806" s="146"/>
      <c r="L806" s="146"/>
    </row>
    <row r="807" spans="9:12" x14ac:dyDescent="0.25">
      <c r="I807" s="146"/>
      <c r="J807" s="146"/>
      <c r="K807" s="146"/>
      <c r="L807" s="146"/>
    </row>
    <row r="808" spans="9:12" x14ac:dyDescent="0.25">
      <c r="I808" s="146"/>
      <c r="J808" s="146"/>
      <c r="K808" s="146"/>
      <c r="L808" s="146"/>
    </row>
    <row r="809" spans="9:12" x14ac:dyDescent="0.25">
      <c r="I809" s="146"/>
      <c r="J809" s="146"/>
      <c r="K809" s="146"/>
      <c r="L809" s="146"/>
    </row>
    <row r="810" spans="9:12" x14ac:dyDescent="0.25">
      <c r="I810" s="146"/>
      <c r="J810" s="146"/>
      <c r="K810" s="146"/>
      <c r="L810" s="146"/>
    </row>
    <row r="811" spans="9:12" x14ac:dyDescent="0.25">
      <c r="I811" s="146"/>
      <c r="J811" s="146"/>
      <c r="K811" s="146"/>
      <c r="L811" s="146"/>
    </row>
    <row r="812" spans="9:12" x14ac:dyDescent="0.25">
      <c r="I812" s="146"/>
      <c r="J812" s="146"/>
      <c r="K812" s="146"/>
      <c r="L812" s="146"/>
    </row>
    <row r="813" spans="9:12" x14ac:dyDescent="0.25">
      <c r="I813" s="146"/>
      <c r="J813" s="146"/>
      <c r="K813" s="146"/>
      <c r="L813" s="146"/>
    </row>
    <row r="814" spans="9:12" x14ac:dyDescent="0.25">
      <c r="I814" s="146"/>
      <c r="J814" s="146"/>
      <c r="K814" s="146"/>
      <c r="L814" s="146"/>
    </row>
    <row r="815" spans="9:12" x14ac:dyDescent="0.25">
      <c r="I815" s="146"/>
      <c r="J815" s="146"/>
      <c r="K815" s="146"/>
      <c r="L815" s="146"/>
    </row>
    <row r="816" spans="9:12" x14ac:dyDescent="0.25">
      <c r="I816" s="146"/>
      <c r="J816" s="146"/>
      <c r="K816" s="146"/>
      <c r="L816" s="146"/>
    </row>
    <row r="817" spans="9:12" x14ac:dyDescent="0.25">
      <c r="I817" s="146"/>
      <c r="J817" s="146"/>
      <c r="K817" s="146"/>
      <c r="L817" s="146"/>
    </row>
    <row r="818" spans="9:12" x14ac:dyDescent="0.25">
      <c r="I818" s="146"/>
      <c r="J818" s="146"/>
      <c r="K818" s="146"/>
      <c r="L818" s="146"/>
    </row>
    <row r="819" spans="9:12" x14ac:dyDescent="0.25">
      <c r="I819" s="146"/>
      <c r="J819" s="146"/>
      <c r="K819" s="146"/>
      <c r="L819" s="146"/>
    </row>
    <row r="820" spans="9:12" x14ac:dyDescent="0.25">
      <c r="I820" s="146"/>
      <c r="J820" s="146"/>
      <c r="K820" s="146"/>
      <c r="L820" s="146"/>
    </row>
    <row r="821" spans="9:12" x14ac:dyDescent="0.25">
      <c r="I821" s="146"/>
      <c r="J821" s="146"/>
      <c r="K821" s="146"/>
      <c r="L821" s="146"/>
    </row>
    <row r="822" spans="9:12" x14ac:dyDescent="0.25">
      <c r="I822" s="146"/>
      <c r="J822" s="146"/>
      <c r="K822" s="146"/>
      <c r="L822" s="146"/>
    </row>
    <row r="823" spans="9:12" x14ac:dyDescent="0.25">
      <c r="I823" s="146"/>
      <c r="J823" s="146"/>
      <c r="K823" s="146"/>
      <c r="L823" s="146"/>
    </row>
    <row r="824" spans="9:12" x14ac:dyDescent="0.25">
      <c r="I824" s="146"/>
      <c r="J824" s="146"/>
      <c r="K824" s="146"/>
      <c r="L824" s="146"/>
    </row>
    <row r="825" spans="9:12" x14ac:dyDescent="0.25">
      <c r="I825" s="146"/>
      <c r="J825" s="146"/>
      <c r="K825" s="146"/>
      <c r="L825" s="146"/>
    </row>
    <row r="826" spans="9:12" x14ac:dyDescent="0.25">
      <c r="I826" s="146"/>
      <c r="J826" s="146"/>
      <c r="K826" s="146"/>
      <c r="L826" s="146"/>
    </row>
    <row r="827" spans="9:12" x14ac:dyDescent="0.25">
      <c r="I827" s="146"/>
      <c r="J827" s="146"/>
      <c r="K827" s="146"/>
      <c r="L827" s="146"/>
    </row>
    <row r="828" spans="9:12" x14ac:dyDescent="0.25">
      <c r="I828" s="146"/>
      <c r="J828" s="146"/>
      <c r="K828" s="146"/>
      <c r="L828" s="146"/>
    </row>
    <row r="829" spans="9:12" x14ac:dyDescent="0.25">
      <c r="I829" s="146"/>
      <c r="J829" s="146"/>
      <c r="K829" s="146"/>
      <c r="L829" s="146"/>
    </row>
    <row r="830" spans="9:12" x14ac:dyDescent="0.25">
      <c r="I830" s="146"/>
      <c r="J830" s="146"/>
      <c r="K830" s="146"/>
      <c r="L830" s="146"/>
    </row>
    <row r="831" spans="9:12" x14ac:dyDescent="0.25">
      <c r="I831" s="146"/>
      <c r="J831" s="146"/>
      <c r="K831" s="146"/>
      <c r="L831" s="146"/>
    </row>
    <row r="832" spans="9:12" x14ac:dyDescent="0.25">
      <c r="I832" s="146"/>
      <c r="J832" s="146"/>
      <c r="K832" s="146"/>
      <c r="L832" s="146"/>
    </row>
    <row r="833" spans="9:12" x14ac:dyDescent="0.25">
      <c r="I833" s="146"/>
      <c r="J833" s="146"/>
      <c r="K833" s="146"/>
      <c r="L833" s="146"/>
    </row>
    <row r="834" spans="9:12" x14ac:dyDescent="0.25">
      <c r="I834" s="146"/>
      <c r="J834" s="146"/>
      <c r="K834" s="146"/>
      <c r="L834" s="146"/>
    </row>
    <row r="835" spans="9:12" x14ac:dyDescent="0.25">
      <c r="I835" s="146"/>
      <c r="J835" s="146"/>
      <c r="K835" s="146"/>
      <c r="L835" s="146"/>
    </row>
    <row r="836" spans="9:12" x14ac:dyDescent="0.25">
      <c r="I836" s="146"/>
      <c r="J836" s="146"/>
      <c r="K836" s="146"/>
      <c r="L836" s="146"/>
    </row>
    <row r="837" spans="9:12" x14ac:dyDescent="0.25">
      <c r="I837" s="146"/>
      <c r="J837" s="146"/>
      <c r="K837" s="146"/>
      <c r="L837" s="146"/>
    </row>
    <row r="838" spans="9:12" x14ac:dyDescent="0.25">
      <c r="I838" s="146"/>
      <c r="J838" s="146"/>
      <c r="K838" s="146"/>
      <c r="L838" s="146"/>
    </row>
    <row r="839" spans="9:12" x14ac:dyDescent="0.25">
      <c r="I839" s="146"/>
      <c r="J839" s="146"/>
      <c r="K839" s="146"/>
      <c r="L839" s="146"/>
    </row>
    <row r="840" spans="9:12" x14ac:dyDescent="0.25">
      <c r="I840" s="146"/>
      <c r="J840" s="146"/>
      <c r="K840" s="146"/>
      <c r="L840" s="146"/>
    </row>
    <row r="841" spans="9:12" x14ac:dyDescent="0.25">
      <c r="I841" s="146"/>
      <c r="J841" s="146"/>
      <c r="K841" s="146"/>
      <c r="L841" s="146"/>
    </row>
    <row r="842" spans="9:12" x14ac:dyDescent="0.25">
      <c r="I842" s="146"/>
      <c r="J842" s="146"/>
      <c r="K842" s="146"/>
      <c r="L842" s="146"/>
    </row>
    <row r="843" spans="9:12" x14ac:dyDescent="0.25">
      <c r="I843" s="146"/>
      <c r="J843" s="146"/>
      <c r="K843" s="146"/>
      <c r="L843" s="146"/>
    </row>
    <row r="844" spans="9:12" x14ac:dyDescent="0.25">
      <c r="I844" s="146"/>
      <c r="J844" s="146"/>
      <c r="K844" s="146"/>
      <c r="L844" s="146"/>
    </row>
    <row r="845" spans="9:12" x14ac:dyDescent="0.25">
      <c r="I845" s="146"/>
      <c r="J845" s="146"/>
      <c r="K845" s="146"/>
      <c r="L845" s="146"/>
    </row>
    <row r="846" spans="9:12" x14ac:dyDescent="0.25">
      <c r="I846" s="146"/>
      <c r="J846" s="146"/>
      <c r="K846" s="146"/>
      <c r="L846" s="146"/>
    </row>
    <row r="847" spans="9:12" x14ac:dyDescent="0.25">
      <c r="I847" s="146"/>
      <c r="J847" s="146"/>
      <c r="K847" s="146"/>
      <c r="L847" s="146"/>
    </row>
    <row r="848" spans="9:12" x14ac:dyDescent="0.25">
      <c r="I848" s="146"/>
      <c r="J848" s="146"/>
      <c r="K848" s="146"/>
      <c r="L848" s="146"/>
    </row>
    <row r="849" spans="9:12" x14ac:dyDescent="0.25">
      <c r="I849" s="146"/>
      <c r="J849" s="146"/>
      <c r="K849" s="146"/>
      <c r="L849" s="146"/>
    </row>
    <row r="850" spans="9:12" x14ac:dyDescent="0.25">
      <c r="I850" s="146"/>
      <c r="J850" s="146"/>
      <c r="K850" s="146"/>
      <c r="L850" s="146"/>
    </row>
    <row r="851" spans="9:12" x14ac:dyDescent="0.25">
      <c r="I851" s="146"/>
      <c r="J851" s="146"/>
      <c r="K851" s="146"/>
      <c r="L851" s="146"/>
    </row>
    <row r="852" spans="9:12" x14ac:dyDescent="0.25">
      <c r="I852" s="146"/>
      <c r="J852" s="146"/>
      <c r="K852" s="146"/>
      <c r="L852" s="146"/>
    </row>
    <row r="853" spans="9:12" x14ac:dyDescent="0.25">
      <c r="I853" s="146"/>
      <c r="J853" s="146"/>
      <c r="K853" s="146"/>
      <c r="L853" s="146"/>
    </row>
    <row r="854" spans="9:12" x14ac:dyDescent="0.25">
      <c r="I854" s="146"/>
      <c r="J854" s="146"/>
      <c r="K854" s="146"/>
      <c r="L854" s="146"/>
    </row>
    <row r="855" spans="9:12" x14ac:dyDescent="0.25">
      <c r="I855" s="146"/>
      <c r="J855" s="146"/>
      <c r="K855" s="146"/>
      <c r="L855" s="146"/>
    </row>
    <row r="856" spans="9:12" x14ac:dyDescent="0.25">
      <c r="I856" s="146"/>
      <c r="J856" s="146"/>
      <c r="K856" s="146"/>
      <c r="L856" s="146"/>
    </row>
    <row r="857" spans="9:12" x14ac:dyDescent="0.25">
      <c r="I857" s="146"/>
      <c r="J857" s="146"/>
      <c r="K857" s="146"/>
      <c r="L857" s="146"/>
    </row>
    <row r="858" spans="9:12" x14ac:dyDescent="0.25">
      <c r="I858" s="146"/>
      <c r="J858" s="146"/>
      <c r="K858" s="146"/>
      <c r="L858" s="146"/>
    </row>
    <row r="859" spans="9:12" x14ac:dyDescent="0.25">
      <c r="I859" s="146"/>
      <c r="J859" s="146"/>
      <c r="K859" s="146"/>
      <c r="L859" s="146"/>
    </row>
    <row r="860" spans="9:12" x14ac:dyDescent="0.25">
      <c r="I860" s="146"/>
      <c r="J860" s="146"/>
      <c r="K860" s="146"/>
      <c r="L860" s="146"/>
    </row>
    <row r="861" spans="9:12" x14ac:dyDescent="0.25">
      <c r="I861" s="146"/>
      <c r="J861" s="146"/>
      <c r="K861" s="146"/>
      <c r="L861" s="146"/>
    </row>
    <row r="862" spans="9:12" x14ac:dyDescent="0.25">
      <c r="I862" s="146"/>
      <c r="J862" s="146"/>
      <c r="K862" s="146"/>
      <c r="L862" s="146"/>
    </row>
    <row r="863" spans="9:12" x14ac:dyDescent="0.25">
      <c r="I863" s="146"/>
      <c r="J863" s="146"/>
      <c r="K863" s="146"/>
      <c r="L863" s="146"/>
    </row>
    <row r="864" spans="9:12" x14ac:dyDescent="0.25">
      <c r="I864" s="146"/>
      <c r="J864" s="146"/>
      <c r="K864" s="146"/>
      <c r="L864" s="146"/>
    </row>
    <row r="865" spans="9:12" x14ac:dyDescent="0.25">
      <c r="I865" s="146"/>
      <c r="J865" s="146"/>
      <c r="K865" s="146"/>
      <c r="L865" s="146"/>
    </row>
    <row r="866" spans="9:12" x14ac:dyDescent="0.25">
      <c r="I866" s="146"/>
      <c r="J866" s="146"/>
      <c r="K866" s="146"/>
      <c r="L866" s="146"/>
    </row>
    <row r="867" spans="9:12" x14ac:dyDescent="0.25">
      <c r="I867" s="146"/>
      <c r="J867" s="146"/>
      <c r="K867" s="146"/>
      <c r="L867" s="146"/>
    </row>
    <row r="868" spans="9:12" x14ac:dyDescent="0.25">
      <c r="I868" s="146"/>
      <c r="J868" s="146"/>
      <c r="K868" s="146"/>
      <c r="L868" s="146"/>
    </row>
    <row r="869" spans="9:12" x14ac:dyDescent="0.25">
      <c r="I869" s="146"/>
      <c r="J869" s="146"/>
      <c r="K869" s="146"/>
      <c r="L869" s="146"/>
    </row>
    <row r="870" spans="9:12" x14ac:dyDescent="0.25">
      <c r="I870" s="146"/>
      <c r="J870" s="146"/>
      <c r="K870" s="146"/>
      <c r="L870" s="146"/>
    </row>
    <row r="871" spans="9:12" x14ac:dyDescent="0.25">
      <c r="I871" s="146"/>
      <c r="J871" s="146"/>
      <c r="K871" s="146"/>
      <c r="L871" s="146"/>
    </row>
    <row r="872" spans="9:12" x14ac:dyDescent="0.25">
      <c r="I872" s="146"/>
      <c r="J872" s="146"/>
      <c r="K872" s="146"/>
      <c r="L872" s="146"/>
    </row>
    <row r="873" spans="9:12" x14ac:dyDescent="0.25">
      <c r="I873" s="146"/>
      <c r="J873" s="146"/>
      <c r="K873" s="146"/>
      <c r="L873" s="146"/>
    </row>
    <row r="874" spans="9:12" x14ac:dyDescent="0.25">
      <c r="I874" s="146"/>
      <c r="J874" s="146"/>
      <c r="K874" s="146"/>
      <c r="L874" s="146"/>
    </row>
    <row r="875" spans="9:12" x14ac:dyDescent="0.25">
      <c r="I875" s="146"/>
      <c r="J875" s="146"/>
      <c r="K875" s="146"/>
      <c r="L875" s="146"/>
    </row>
    <row r="876" spans="9:12" x14ac:dyDescent="0.25">
      <c r="I876" s="146"/>
      <c r="J876" s="146"/>
      <c r="K876" s="146"/>
      <c r="L876" s="146"/>
    </row>
    <row r="877" spans="9:12" x14ac:dyDescent="0.25">
      <c r="I877" s="146"/>
      <c r="J877" s="146"/>
      <c r="K877" s="146"/>
      <c r="L877" s="146"/>
    </row>
    <row r="878" spans="9:12" x14ac:dyDescent="0.25">
      <c r="I878" s="146"/>
      <c r="J878" s="146"/>
      <c r="K878" s="146"/>
      <c r="L878" s="146"/>
    </row>
    <row r="879" spans="9:12" x14ac:dyDescent="0.25">
      <c r="I879" s="146"/>
      <c r="J879" s="146"/>
      <c r="K879" s="146"/>
      <c r="L879" s="146"/>
    </row>
    <row r="880" spans="9:12" x14ac:dyDescent="0.25">
      <c r="I880" s="146"/>
      <c r="J880" s="146"/>
      <c r="K880" s="146"/>
      <c r="L880" s="146"/>
    </row>
    <row r="881" spans="9:12" x14ac:dyDescent="0.25">
      <c r="I881" s="146"/>
      <c r="J881" s="146"/>
      <c r="K881" s="146"/>
      <c r="L881" s="146"/>
    </row>
    <row r="882" spans="9:12" x14ac:dyDescent="0.25">
      <c r="I882" s="146"/>
      <c r="J882" s="146"/>
      <c r="K882" s="146"/>
      <c r="L882" s="146"/>
    </row>
    <row r="883" spans="9:12" x14ac:dyDescent="0.25">
      <c r="I883" s="146"/>
      <c r="J883" s="146"/>
      <c r="K883" s="146"/>
      <c r="L883" s="146"/>
    </row>
    <row r="884" spans="9:12" x14ac:dyDescent="0.25">
      <c r="I884" s="146"/>
      <c r="J884" s="146"/>
      <c r="K884" s="146"/>
      <c r="L884" s="146"/>
    </row>
    <row r="885" spans="9:12" x14ac:dyDescent="0.25">
      <c r="I885" s="146"/>
      <c r="J885" s="146"/>
      <c r="K885" s="146"/>
      <c r="L885" s="146"/>
    </row>
    <row r="886" spans="9:12" x14ac:dyDescent="0.25">
      <c r="I886" s="146"/>
      <c r="J886" s="146"/>
      <c r="K886" s="146"/>
      <c r="L886" s="146"/>
    </row>
    <row r="887" spans="9:12" x14ac:dyDescent="0.25">
      <c r="I887" s="146"/>
      <c r="J887" s="146"/>
      <c r="K887" s="146"/>
      <c r="L887" s="146"/>
    </row>
    <row r="888" spans="9:12" x14ac:dyDescent="0.25">
      <c r="I888" s="146"/>
      <c r="J888" s="146"/>
      <c r="K888" s="146"/>
      <c r="L888" s="146"/>
    </row>
    <row r="889" spans="9:12" x14ac:dyDescent="0.25">
      <c r="I889" s="146"/>
      <c r="J889" s="146"/>
      <c r="K889" s="146"/>
      <c r="L889" s="146"/>
    </row>
    <row r="890" spans="9:12" x14ac:dyDescent="0.25">
      <c r="I890" s="146"/>
      <c r="J890" s="146"/>
      <c r="K890" s="146"/>
      <c r="L890" s="146"/>
    </row>
    <row r="891" spans="9:12" x14ac:dyDescent="0.25">
      <c r="I891" s="146"/>
      <c r="J891" s="146"/>
      <c r="K891" s="146"/>
      <c r="L891" s="146"/>
    </row>
    <row r="892" spans="9:12" x14ac:dyDescent="0.25">
      <c r="I892" s="146"/>
      <c r="J892" s="146"/>
      <c r="K892" s="146"/>
      <c r="L892" s="146"/>
    </row>
    <row r="893" spans="9:12" x14ac:dyDescent="0.25">
      <c r="I893" s="146"/>
      <c r="J893" s="146"/>
      <c r="K893" s="146"/>
      <c r="L893" s="146"/>
    </row>
    <row r="894" spans="9:12" x14ac:dyDescent="0.25">
      <c r="I894" s="146"/>
      <c r="J894" s="146"/>
      <c r="K894" s="146"/>
      <c r="L894" s="146"/>
    </row>
    <row r="895" spans="9:12" x14ac:dyDescent="0.25">
      <c r="I895" s="146"/>
      <c r="J895" s="146"/>
      <c r="K895" s="146"/>
      <c r="L895" s="146"/>
    </row>
    <row r="896" spans="9:12" x14ac:dyDescent="0.25">
      <c r="I896" s="146"/>
      <c r="J896" s="146"/>
      <c r="K896" s="146"/>
      <c r="L896" s="146"/>
    </row>
    <row r="897" spans="9:12" x14ac:dyDescent="0.25">
      <c r="I897" s="146"/>
      <c r="J897" s="146"/>
      <c r="K897" s="146"/>
      <c r="L897" s="146"/>
    </row>
    <row r="898" spans="9:12" x14ac:dyDescent="0.25">
      <c r="I898" s="146"/>
      <c r="J898" s="146"/>
      <c r="K898" s="146"/>
      <c r="L898" s="146"/>
    </row>
    <row r="899" spans="9:12" x14ac:dyDescent="0.25">
      <c r="I899" s="146"/>
      <c r="J899" s="146"/>
      <c r="K899" s="146"/>
      <c r="L899" s="146"/>
    </row>
    <row r="900" spans="9:12" x14ac:dyDescent="0.25">
      <c r="I900" s="146"/>
      <c r="J900" s="146"/>
      <c r="K900" s="146"/>
      <c r="L900" s="146"/>
    </row>
    <row r="901" spans="9:12" x14ac:dyDescent="0.25">
      <c r="I901" s="146"/>
      <c r="J901" s="146"/>
      <c r="K901" s="146"/>
      <c r="L901" s="146"/>
    </row>
    <row r="902" spans="9:12" x14ac:dyDescent="0.25">
      <c r="I902" s="146"/>
      <c r="J902" s="146"/>
      <c r="K902" s="146"/>
      <c r="L902" s="146"/>
    </row>
    <row r="903" spans="9:12" x14ac:dyDescent="0.25">
      <c r="I903" s="146"/>
      <c r="J903" s="146"/>
      <c r="K903" s="146"/>
      <c r="L903" s="146"/>
    </row>
    <row r="904" spans="9:12" x14ac:dyDescent="0.25">
      <c r="I904" s="146"/>
      <c r="J904" s="146"/>
      <c r="K904" s="146"/>
      <c r="L904" s="146"/>
    </row>
    <row r="905" spans="9:12" x14ac:dyDescent="0.25">
      <c r="I905" s="146"/>
      <c r="J905" s="146"/>
      <c r="K905" s="146"/>
      <c r="L905" s="146"/>
    </row>
    <row r="906" spans="9:12" x14ac:dyDescent="0.25">
      <c r="I906" s="146"/>
      <c r="J906" s="146"/>
      <c r="K906" s="146"/>
      <c r="L906" s="146"/>
    </row>
    <row r="907" spans="9:12" x14ac:dyDescent="0.25">
      <c r="I907" s="146"/>
      <c r="J907" s="146"/>
      <c r="K907" s="146"/>
      <c r="L907" s="146"/>
    </row>
    <row r="908" spans="9:12" x14ac:dyDescent="0.25">
      <c r="I908" s="146"/>
      <c r="J908" s="146"/>
      <c r="K908" s="146"/>
      <c r="L908" s="146"/>
    </row>
    <row r="909" spans="9:12" x14ac:dyDescent="0.25">
      <c r="I909" s="146"/>
      <c r="J909" s="146"/>
      <c r="K909" s="146"/>
      <c r="L909" s="146"/>
    </row>
    <row r="910" spans="9:12" x14ac:dyDescent="0.25">
      <c r="I910" s="146"/>
      <c r="J910" s="146"/>
      <c r="K910" s="146"/>
      <c r="L910" s="146"/>
    </row>
    <row r="911" spans="9:12" x14ac:dyDescent="0.25">
      <c r="I911" s="146"/>
      <c r="J911" s="146"/>
      <c r="K911" s="146"/>
      <c r="L911" s="146"/>
    </row>
    <row r="912" spans="9:12" x14ac:dyDescent="0.25">
      <c r="I912" s="146"/>
      <c r="J912" s="146"/>
      <c r="K912" s="146"/>
      <c r="L912" s="146"/>
    </row>
    <row r="913" spans="9:12" x14ac:dyDescent="0.25">
      <c r="I913" s="146"/>
      <c r="J913" s="146"/>
      <c r="K913" s="146"/>
      <c r="L913" s="146"/>
    </row>
    <row r="914" spans="9:12" x14ac:dyDescent="0.25">
      <c r="I914" s="146"/>
      <c r="J914" s="146"/>
      <c r="K914" s="146"/>
      <c r="L914" s="146"/>
    </row>
    <row r="915" spans="9:12" x14ac:dyDescent="0.25">
      <c r="I915" s="146"/>
      <c r="J915" s="146"/>
      <c r="K915" s="146"/>
      <c r="L915" s="146"/>
    </row>
    <row r="916" spans="9:12" x14ac:dyDescent="0.25">
      <c r="I916" s="146"/>
      <c r="J916" s="146"/>
      <c r="K916" s="146"/>
      <c r="L916" s="146"/>
    </row>
    <row r="917" spans="9:12" x14ac:dyDescent="0.25">
      <c r="I917" s="146"/>
      <c r="J917" s="146"/>
      <c r="K917" s="146"/>
      <c r="L917" s="146"/>
    </row>
    <row r="918" spans="9:12" x14ac:dyDescent="0.25">
      <c r="I918" s="146"/>
      <c r="J918" s="146"/>
      <c r="K918" s="146"/>
      <c r="L918" s="146"/>
    </row>
    <row r="919" spans="9:12" x14ac:dyDescent="0.25">
      <c r="I919" s="146"/>
      <c r="J919" s="146"/>
      <c r="K919" s="146"/>
      <c r="L919" s="146"/>
    </row>
    <row r="920" spans="9:12" x14ac:dyDescent="0.25">
      <c r="I920" s="146"/>
      <c r="J920" s="146"/>
      <c r="K920" s="146"/>
      <c r="L920" s="146"/>
    </row>
    <row r="921" spans="9:12" x14ac:dyDescent="0.25">
      <c r="I921" s="146"/>
      <c r="J921" s="146"/>
      <c r="K921" s="146"/>
      <c r="L921" s="146"/>
    </row>
    <row r="922" spans="9:12" x14ac:dyDescent="0.25">
      <c r="I922" s="146"/>
      <c r="J922" s="146"/>
      <c r="K922" s="146"/>
      <c r="L922" s="146"/>
    </row>
    <row r="923" spans="9:12" x14ac:dyDescent="0.25">
      <c r="I923" s="146"/>
      <c r="J923" s="146"/>
      <c r="K923" s="146"/>
      <c r="L923" s="146"/>
    </row>
    <row r="924" spans="9:12" x14ac:dyDescent="0.25">
      <c r="I924" s="146"/>
      <c r="J924" s="146"/>
      <c r="K924" s="146"/>
      <c r="L924" s="146"/>
    </row>
    <row r="925" spans="9:12" x14ac:dyDescent="0.25">
      <c r="I925" s="146"/>
      <c r="J925" s="146"/>
      <c r="K925" s="146"/>
      <c r="L925" s="146"/>
    </row>
    <row r="926" spans="9:12" x14ac:dyDescent="0.25">
      <c r="I926" s="146"/>
      <c r="J926" s="146"/>
      <c r="K926" s="146"/>
      <c r="L926" s="146"/>
    </row>
    <row r="927" spans="9:12" x14ac:dyDescent="0.25">
      <c r="I927" s="146"/>
      <c r="J927" s="146"/>
      <c r="K927" s="146"/>
      <c r="L927" s="146"/>
    </row>
    <row r="928" spans="9:12" x14ac:dyDescent="0.25">
      <c r="I928" s="146"/>
      <c r="J928" s="146"/>
      <c r="K928" s="146"/>
      <c r="L928" s="146"/>
    </row>
    <row r="929" spans="9:12" x14ac:dyDescent="0.25">
      <c r="I929" s="146"/>
      <c r="J929" s="146"/>
      <c r="K929" s="146"/>
      <c r="L929" s="146"/>
    </row>
    <row r="930" spans="9:12" x14ac:dyDescent="0.25">
      <c r="I930" s="146"/>
      <c r="J930" s="146"/>
      <c r="K930" s="146"/>
      <c r="L930" s="146"/>
    </row>
    <row r="931" spans="9:12" x14ac:dyDescent="0.25">
      <c r="I931" s="146"/>
      <c r="J931" s="146"/>
      <c r="K931" s="146"/>
      <c r="L931" s="146"/>
    </row>
    <row r="932" spans="9:12" x14ac:dyDescent="0.25">
      <c r="I932" s="146"/>
      <c r="J932" s="146"/>
      <c r="K932" s="146"/>
      <c r="L932" s="146"/>
    </row>
    <row r="933" spans="9:12" x14ac:dyDescent="0.25">
      <c r="I933" s="146"/>
      <c r="J933" s="146"/>
      <c r="K933" s="146"/>
      <c r="L933" s="146"/>
    </row>
    <row r="934" spans="9:12" x14ac:dyDescent="0.25">
      <c r="I934" s="146"/>
      <c r="J934" s="146"/>
      <c r="K934" s="146"/>
      <c r="L934" s="146"/>
    </row>
    <row r="935" spans="9:12" x14ac:dyDescent="0.25">
      <c r="I935" s="146"/>
      <c r="J935" s="146"/>
      <c r="K935" s="146"/>
      <c r="L935" s="146"/>
    </row>
    <row r="936" spans="9:12" x14ac:dyDescent="0.25">
      <c r="I936" s="146"/>
      <c r="J936" s="146"/>
      <c r="K936" s="146"/>
      <c r="L936" s="146"/>
    </row>
    <row r="937" spans="9:12" x14ac:dyDescent="0.25">
      <c r="I937" s="146"/>
      <c r="J937" s="146"/>
      <c r="K937" s="146"/>
      <c r="L937" s="146"/>
    </row>
    <row r="938" spans="9:12" x14ac:dyDescent="0.25">
      <c r="I938" s="146"/>
      <c r="J938" s="146"/>
      <c r="K938" s="146"/>
      <c r="L938" s="146"/>
    </row>
    <row r="939" spans="9:12" x14ac:dyDescent="0.25">
      <c r="I939" s="146"/>
      <c r="J939" s="146"/>
      <c r="K939" s="146"/>
      <c r="L939" s="146"/>
    </row>
    <row r="940" spans="9:12" x14ac:dyDescent="0.25">
      <c r="I940" s="146"/>
      <c r="J940" s="146"/>
      <c r="K940" s="146"/>
      <c r="L940" s="146"/>
    </row>
    <row r="941" spans="9:12" x14ac:dyDescent="0.25">
      <c r="I941" s="146"/>
      <c r="J941" s="146"/>
      <c r="K941" s="146"/>
      <c r="L941" s="146"/>
    </row>
    <row r="942" spans="9:12" x14ac:dyDescent="0.25">
      <c r="I942" s="146"/>
      <c r="J942" s="146"/>
      <c r="K942" s="146"/>
      <c r="L942" s="146"/>
    </row>
    <row r="943" spans="9:12" x14ac:dyDescent="0.25">
      <c r="I943" s="146"/>
      <c r="J943" s="146"/>
      <c r="K943" s="146"/>
      <c r="L943" s="146"/>
    </row>
    <row r="944" spans="9:12" x14ac:dyDescent="0.25">
      <c r="I944" s="146"/>
      <c r="J944" s="146"/>
      <c r="K944" s="146"/>
      <c r="L944" s="146"/>
    </row>
    <row r="945" spans="9:12" x14ac:dyDescent="0.25">
      <c r="I945" s="146"/>
      <c r="J945" s="146"/>
      <c r="K945" s="146"/>
      <c r="L945" s="146"/>
    </row>
    <row r="946" spans="9:12" x14ac:dyDescent="0.25">
      <c r="I946" s="146"/>
      <c r="J946" s="146"/>
      <c r="K946" s="146"/>
      <c r="L946" s="146"/>
    </row>
    <row r="947" spans="9:12" x14ac:dyDescent="0.25">
      <c r="I947" s="146"/>
      <c r="J947" s="146"/>
      <c r="K947" s="146"/>
      <c r="L947" s="146"/>
    </row>
    <row r="948" spans="9:12" x14ac:dyDescent="0.25">
      <c r="I948" s="146"/>
      <c r="J948" s="146"/>
      <c r="K948" s="146"/>
      <c r="L948" s="146"/>
    </row>
    <row r="949" spans="9:12" x14ac:dyDescent="0.25">
      <c r="I949" s="146"/>
      <c r="J949" s="146"/>
      <c r="K949" s="146"/>
      <c r="L949" s="146"/>
    </row>
    <row r="950" spans="9:12" x14ac:dyDescent="0.25">
      <c r="I950" s="146"/>
      <c r="J950" s="146"/>
      <c r="K950" s="146"/>
      <c r="L950" s="146"/>
    </row>
    <row r="951" spans="9:12" x14ac:dyDescent="0.25">
      <c r="I951" s="146"/>
      <c r="J951" s="146"/>
      <c r="K951" s="146"/>
      <c r="L951" s="146"/>
    </row>
    <row r="952" spans="9:12" x14ac:dyDescent="0.25">
      <c r="I952" s="146"/>
      <c r="J952" s="146"/>
      <c r="K952" s="146"/>
      <c r="L952" s="146"/>
    </row>
    <row r="953" spans="9:12" x14ac:dyDescent="0.25">
      <c r="I953" s="146"/>
      <c r="J953" s="146"/>
      <c r="K953" s="146"/>
      <c r="L953" s="146"/>
    </row>
    <row r="954" spans="9:12" x14ac:dyDescent="0.25">
      <c r="I954" s="146"/>
      <c r="J954" s="146"/>
      <c r="K954" s="146"/>
      <c r="L954" s="146"/>
    </row>
    <row r="955" spans="9:12" x14ac:dyDescent="0.25">
      <c r="I955" s="146"/>
      <c r="J955" s="146"/>
      <c r="K955" s="146"/>
      <c r="L955" s="146"/>
    </row>
    <row r="956" spans="9:12" x14ac:dyDescent="0.25">
      <c r="I956" s="146"/>
      <c r="J956" s="146"/>
      <c r="K956" s="146"/>
      <c r="L956" s="146"/>
    </row>
    <row r="957" spans="9:12" x14ac:dyDescent="0.25">
      <c r="I957" s="146"/>
      <c r="J957" s="146"/>
      <c r="K957" s="146"/>
      <c r="L957" s="146"/>
    </row>
    <row r="958" spans="9:12" x14ac:dyDescent="0.25">
      <c r="I958" s="146"/>
      <c r="J958" s="146"/>
      <c r="K958" s="146"/>
      <c r="L958" s="146"/>
    </row>
    <row r="959" spans="9:12" x14ac:dyDescent="0.25">
      <c r="I959" s="146"/>
      <c r="J959" s="146"/>
      <c r="K959" s="146"/>
      <c r="L959" s="146"/>
    </row>
    <row r="960" spans="9:12" x14ac:dyDescent="0.25">
      <c r="I960" s="146"/>
      <c r="J960" s="146"/>
      <c r="K960" s="146"/>
      <c r="L960" s="146"/>
    </row>
    <row r="961" spans="9:12" x14ac:dyDescent="0.25">
      <c r="I961" s="146"/>
      <c r="J961" s="146"/>
      <c r="K961" s="146"/>
      <c r="L961" s="146"/>
    </row>
    <row r="962" spans="9:12" x14ac:dyDescent="0.25">
      <c r="I962" s="146"/>
      <c r="J962" s="146"/>
      <c r="K962" s="146"/>
      <c r="L962" s="146"/>
    </row>
    <row r="963" spans="9:12" x14ac:dyDescent="0.25">
      <c r="I963" s="146"/>
      <c r="J963" s="146"/>
      <c r="K963" s="146"/>
      <c r="L963" s="146"/>
    </row>
    <row r="964" spans="9:12" x14ac:dyDescent="0.25">
      <c r="I964" s="146"/>
      <c r="J964" s="146"/>
      <c r="K964" s="146"/>
      <c r="L964" s="146"/>
    </row>
    <row r="965" spans="9:12" x14ac:dyDescent="0.25">
      <c r="I965" s="146"/>
      <c r="J965" s="146"/>
      <c r="K965" s="146"/>
      <c r="L965" s="146"/>
    </row>
    <row r="966" spans="9:12" x14ac:dyDescent="0.25">
      <c r="I966" s="146"/>
      <c r="J966" s="146"/>
      <c r="K966" s="146"/>
      <c r="L966" s="146"/>
    </row>
    <row r="967" spans="9:12" x14ac:dyDescent="0.25">
      <c r="I967" s="146"/>
      <c r="J967" s="146"/>
      <c r="K967" s="146"/>
      <c r="L967" s="146"/>
    </row>
    <row r="968" spans="9:12" x14ac:dyDescent="0.25">
      <c r="I968" s="146"/>
      <c r="J968" s="146"/>
      <c r="K968" s="146"/>
      <c r="L968" s="146"/>
    </row>
    <row r="969" spans="9:12" x14ac:dyDescent="0.25">
      <c r="I969" s="146"/>
      <c r="J969" s="146"/>
      <c r="K969" s="146"/>
      <c r="L969" s="146"/>
    </row>
    <row r="970" spans="9:12" x14ac:dyDescent="0.25">
      <c r="I970" s="146"/>
      <c r="J970" s="146"/>
      <c r="K970" s="146"/>
      <c r="L970" s="146"/>
    </row>
    <row r="971" spans="9:12" x14ac:dyDescent="0.25">
      <c r="I971" s="146"/>
      <c r="J971" s="146"/>
      <c r="K971" s="146"/>
      <c r="L971" s="146"/>
    </row>
    <row r="972" spans="9:12" x14ac:dyDescent="0.25">
      <c r="I972" s="146"/>
      <c r="J972" s="146"/>
      <c r="K972" s="146"/>
      <c r="L972" s="146"/>
    </row>
    <row r="973" spans="9:12" x14ac:dyDescent="0.25">
      <c r="I973" s="146"/>
      <c r="J973" s="146"/>
      <c r="K973" s="146"/>
      <c r="L973" s="146"/>
    </row>
    <row r="974" spans="9:12" x14ac:dyDescent="0.25">
      <c r="I974" s="146"/>
      <c r="J974" s="146"/>
      <c r="K974" s="146"/>
      <c r="L974" s="146"/>
    </row>
    <row r="975" spans="9:12" x14ac:dyDescent="0.25">
      <c r="I975" s="146"/>
      <c r="J975" s="146"/>
      <c r="K975" s="146"/>
      <c r="L975" s="146"/>
    </row>
    <row r="976" spans="9:12" x14ac:dyDescent="0.25">
      <c r="I976" s="146"/>
      <c r="J976" s="146"/>
      <c r="K976" s="146"/>
      <c r="L976" s="146"/>
    </row>
    <row r="977" spans="9:12" x14ac:dyDescent="0.25">
      <c r="I977" s="146"/>
      <c r="J977" s="146"/>
      <c r="K977" s="146"/>
      <c r="L977" s="146"/>
    </row>
    <row r="978" spans="9:12" x14ac:dyDescent="0.25">
      <c r="I978" s="146"/>
      <c r="J978" s="146"/>
      <c r="K978" s="146"/>
      <c r="L978" s="146"/>
    </row>
    <row r="979" spans="9:12" x14ac:dyDescent="0.25">
      <c r="I979" s="146"/>
      <c r="J979" s="146"/>
      <c r="K979" s="146"/>
      <c r="L979" s="146"/>
    </row>
    <row r="980" spans="9:12" x14ac:dyDescent="0.25">
      <c r="I980" s="146"/>
      <c r="J980" s="146"/>
      <c r="K980" s="146"/>
      <c r="L980" s="146"/>
    </row>
    <row r="981" spans="9:12" x14ac:dyDescent="0.25">
      <c r="I981" s="146"/>
      <c r="J981" s="146"/>
      <c r="K981" s="146"/>
      <c r="L981" s="146"/>
    </row>
    <row r="982" spans="9:12" x14ac:dyDescent="0.25">
      <c r="I982" s="146"/>
      <c r="J982" s="146"/>
      <c r="K982" s="146"/>
      <c r="L982" s="146"/>
    </row>
    <row r="983" spans="9:12" x14ac:dyDescent="0.25">
      <c r="I983" s="146"/>
      <c r="J983" s="146"/>
      <c r="K983" s="146"/>
      <c r="L983" s="146"/>
    </row>
    <row r="984" spans="9:12" x14ac:dyDescent="0.25">
      <c r="I984" s="146"/>
      <c r="J984" s="146"/>
      <c r="K984" s="146"/>
      <c r="L984" s="146"/>
    </row>
    <row r="985" spans="9:12" x14ac:dyDescent="0.25">
      <c r="I985" s="146"/>
      <c r="J985" s="146"/>
      <c r="K985" s="146"/>
      <c r="L985" s="146"/>
    </row>
    <row r="986" spans="9:12" x14ac:dyDescent="0.25">
      <c r="I986" s="146"/>
      <c r="J986" s="146"/>
      <c r="K986" s="146"/>
      <c r="L986" s="146"/>
    </row>
    <row r="987" spans="9:12" x14ac:dyDescent="0.25">
      <c r="I987" s="146"/>
      <c r="J987" s="146"/>
      <c r="K987" s="146"/>
      <c r="L987" s="146"/>
    </row>
    <row r="988" spans="9:12" x14ac:dyDescent="0.25">
      <c r="I988" s="146"/>
      <c r="J988" s="146"/>
      <c r="K988" s="146"/>
      <c r="L988" s="146"/>
    </row>
    <row r="989" spans="9:12" x14ac:dyDescent="0.25">
      <c r="I989" s="146"/>
      <c r="J989" s="146"/>
      <c r="K989" s="146"/>
      <c r="L989" s="146"/>
    </row>
    <row r="990" spans="9:12" x14ac:dyDescent="0.25">
      <c r="I990" s="146"/>
      <c r="J990" s="146"/>
      <c r="K990" s="146"/>
      <c r="L990" s="146"/>
    </row>
    <row r="991" spans="9:12" x14ac:dyDescent="0.25">
      <c r="I991" s="146"/>
      <c r="J991" s="146"/>
      <c r="K991" s="146"/>
      <c r="L991" s="146"/>
    </row>
    <row r="992" spans="9:12" x14ac:dyDescent="0.25">
      <c r="I992" s="146"/>
      <c r="J992" s="146"/>
      <c r="K992" s="146"/>
      <c r="L992" s="146"/>
    </row>
    <row r="993" spans="9:12" x14ac:dyDescent="0.25">
      <c r="I993" s="146"/>
      <c r="J993" s="146"/>
      <c r="K993" s="146"/>
      <c r="L993" s="146"/>
    </row>
    <row r="994" spans="9:12" x14ac:dyDescent="0.25">
      <c r="I994" s="146"/>
      <c r="J994" s="146"/>
      <c r="K994" s="146"/>
      <c r="L994" s="146"/>
    </row>
    <row r="995" spans="9:12" x14ac:dyDescent="0.25">
      <c r="I995" s="146"/>
      <c r="J995" s="146"/>
      <c r="K995" s="146"/>
      <c r="L995" s="146"/>
    </row>
    <row r="996" spans="9:12" x14ac:dyDescent="0.25">
      <c r="I996" s="146"/>
      <c r="J996" s="146"/>
      <c r="K996" s="146"/>
      <c r="L996" s="146"/>
    </row>
    <row r="997" spans="9:12" x14ac:dyDescent="0.25">
      <c r="I997" s="146"/>
      <c r="J997" s="146"/>
      <c r="K997" s="146"/>
      <c r="L997" s="146"/>
    </row>
    <row r="998" spans="9:12" x14ac:dyDescent="0.25">
      <c r="I998" s="146"/>
      <c r="J998" s="146"/>
      <c r="K998" s="146"/>
      <c r="L998" s="146"/>
    </row>
    <row r="999" spans="9:12" x14ac:dyDescent="0.25">
      <c r="I999" s="146"/>
      <c r="J999" s="146"/>
      <c r="K999" s="146"/>
      <c r="L999" s="146"/>
    </row>
    <row r="1000" spans="9:12" x14ac:dyDescent="0.25">
      <c r="I1000" s="146"/>
      <c r="J1000" s="146"/>
      <c r="K1000" s="146"/>
      <c r="L1000" s="146"/>
    </row>
    <row r="1001" spans="9:12" x14ac:dyDescent="0.25">
      <c r="I1001" s="146"/>
      <c r="J1001" s="146"/>
      <c r="K1001" s="146"/>
      <c r="L1001" s="146"/>
    </row>
    <row r="1002" spans="9:12" x14ac:dyDescent="0.25">
      <c r="I1002" s="146"/>
      <c r="J1002" s="146"/>
      <c r="K1002" s="146"/>
      <c r="L1002" s="146"/>
    </row>
    <row r="1003" spans="9:12" x14ac:dyDescent="0.25">
      <c r="I1003" s="146"/>
      <c r="J1003" s="146"/>
      <c r="K1003" s="146"/>
      <c r="L1003" s="146"/>
    </row>
    <row r="1004" spans="9:12" x14ac:dyDescent="0.25">
      <c r="I1004" s="146"/>
      <c r="J1004" s="146"/>
      <c r="K1004" s="146"/>
      <c r="L1004" s="146"/>
    </row>
    <row r="1005" spans="9:12" x14ac:dyDescent="0.25">
      <c r="I1005" s="146"/>
      <c r="J1005" s="146"/>
      <c r="K1005" s="146"/>
      <c r="L1005" s="146"/>
    </row>
    <row r="1006" spans="9:12" x14ac:dyDescent="0.25">
      <c r="I1006" s="146"/>
      <c r="J1006" s="146"/>
      <c r="K1006" s="146"/>
      <c r="L1006" s="146"/>
    </row>
    <row r="1007" spans="9:12" x14ac:dyDescent="0.25">
      <c r="I1007" s="146"/>
      <c r="J1007" s="146"/>
      <c r="K1007" s="146"/>
      <c r="L1007" s="146"/>
    </row>
    <row r="1008" spans="9:12" x14ac:dyDescent="0.25">
      <c r="I1008" s="146"/>
      <c r="J1008" s="146"/>
      <c r="K1008" s="146"/>
      <c r="L1008" s="146"/>
    </row>
    <row r="1009" spans="9:12" x14ac:dyDescent="0.25">
      <c r="I1009" s="146"/>
      <c r="J1009" s="146"/>
      <c r="K1009" s="146"/>
      <c r="L1009" s="146"/>
    </row>
    <row r="1010" spans="9:12" x14ac:dyDescent="0.25">
      <c r="I1010" s="146"/>
      <c r="J1010" s="146"/>
      <c r="K1010" s="146"/>
      <c r="L1010" s="146"/>
    </row>
    <row r="1011" spans="9:12" x14ac:dyDescent="0.25">
      <c r="I1011" s="146"/>
      <c r="J1011" s="146"/>
      <c r="K1011" s="146"/>
      <c r="L1011" s="146"/>
    </row>
    <row r="1012" spans="9:12" x14ac:dyDescent="0.25">
      <c r="I1012" s="146"/>
      <c r="J1012" s="146"/>
      <c r="K1012" s="146"/>
      <c r="L1012" s="146"/>
    </row>
    <row r="1013" spans="9:12" x14ac:dyDescent="0.25">
      <c r="I1013" s="146"/>
      <c r="J1013" s="146"/>
      <c r="K1013" s="146"/>
      <c r="L1013" s="146"/>
    </row>
    <row r="1014" spans="9:12" x14ac:dyDescent="0.25">
      <c r="I1014" s="146"/>
      <c r="J1014" s="146"/>
      <c r="K1014" s="146"/>
      <c r="L1014" s="146"/>
    </row>
    <row r="1015" spans="9:12" x14ac:dyDescent="0.25">
      <c r="I1015" s="146"/>
      <c r="J1015" s="146"/>
      <c r="K1015" s="146"/>
      <c r="L1015" s="146"/>
    </row>
    <row r="1016" spans="9:12" x14ac:dyDescent="0.25">
      <c r="I1016" s="146"/>
      <c r="J1016" s="146"/>
      <c r="K1016" s="146"/>
      <c r="L1016" s="146"/>
    </row>
    <row r="1017" spans="9:12" x14ac:dyDescent="0.25">
      <c r="I1017" s="146"/>
      <c r="J1017" s="146"/>
      <c r="K1017" s="146"/>
      <c r="L1017" s="146"/>
    </row>
    <row r="1018" spans="9:12" x14ac:dyDescent="0.25">
      <c r="I1018" s="146"/>
      <c r="J1018" s="146"/>
      <c r="K1018" s="146"/>
      <c r="L1018" s="146"/>
    </row>
    <row r="1019" spans="9:12" x14ac:dyDescent="0.25">
      <c r="I1019" s="146"/>
      <c r="J1019" s="146"/>
      <c r="K1019" s="146"/>
      <c r="L1019" s="146"/>
    </row>
    <row r="1020" spans="9:12" x14ac:dyDescent="0.25">
      <c r="I1020" s="146"/>
      <c r="J1020" s="146"/>
      <c r="K1020" s="146"/>
      <c r="L1020" s="146"/>
    </row>
    <row r="1021" spans="9:12" x14ac:dyDescent="0.25">
      <c r="I1021" s="146"/>
      <c r="J1021" s="146"/>
      <c r="K1021" s="146"/>
      <c r="L1021" s="146"/>
    </row>
    <row r="1022" spans="9:12" x14ac:dyDescent="0.25">
      <c r="I1022" s="146"/>
      <c r="J1022" s="146"/>
      <c r="K1022" s="146"/>
      <c r="L1022" s="146"/>
    </row>
    <row r="1023" spans="9:12" x14ac:dyDescent="0.25">
      <c r="I1023" s="146"/>
      <c r="J1023" s="146"/>
      <c r="K1023" s="146"/>
      <c r="L1023" s="146"/>
    </row>
    <row r="1024" spans="9:12" x14ac:dyDescent="0.25">
      <c r="I1024" s="146"/>
      <c r="J1024" s="146"/>
      <c r="K1024" s="146"/>
      <c r="L1024" s="146"/>
    </row>
    <row r="1025" spans="9:12" x14ac:dyDescent="0.25">
      <c r="I1025" s="146"/>
      <c r="J1025" s="146"/>
      <c r="K1025" s="146"/>
      <c r="L1025" s="146"/>
    </row>
    <row r="1026" spans="9:12" x14ac:dyDescent="0.25">
      <c r="I1026" s="146"/>
      <c r="J1026" s="146"/>
      <c r="K1026" s="146"/>
      <c r="L1026" s="146"/>
    </row>
    <row r="1027" spans="9:12" x14ac:dyDescent="0.25">
      <c r="I1027" s="146"/>
      <c r="J1027" s="146"/>
      <c r="K1027" s="146"/>
      <c r="L1027" s="146"/>
    </row>
    <row r="1028" spans="9:12" x14ac:dyDescent="0.25">
      <c r="I1028" s="146"/>
      <c r="J1028" s="146"/>
      <c r="K1028" s="146"/>
      <c r="L1028" s="146"/>
    </row>
    <row r="1029" spans="9:12" x14ac:dyDescent="0.25">
      <c r="I1029" s="146"/>
      <c r="J1029" s="146"/>
      <c r="K1029" s="146"/>
      <c r="L1029" s="146"/>
    </row>
    <row r="1030" spans="9:12" x14ac:dyDescent="0.25">
      <c r="I1030" s="146"/>
      <c r="J1030" s="146"/>
      <c r="K1030" s="146"/>
      <c r="L1030" s="146"/>
    </row>
    <row r="1031" spans="9:12" x14ac:dyDescent="0.25">
      <c r="I1031" s="146"/>
      <c r="J1031" s="146"/>
      <c r="K1031" s="146"/>
      <c r="L1031" s="146"/>
    </row>
    <row r="1032" spans="9:12" x14ac:dyDescent="0.25">
      <c r="I1032" s="146"/>
      <c r="J1032" s="146"/>
      <c r="K1032" s="146"/>
      <c r="L1032" s="146"/>
    </row>
    <row r="1033" spans="9:12" x14ac:dyDescent="0.25">
      <c r="I1033" s="146"/>
      <c r="J1033" s="146"/>
      <c r="K1033" s="146"/>
      <c r="L1033" s="146"/>
    </row>
    <row r="1034" spans="9:12" x14ac:dyDescent="0.25">
      <c r="I1034" s="146"/>
      <c r="J1034" s="146"/>
      <c r="K1034" s="146"/>
      <c r="L1034" s="146"/>
    </row>
    <row r="1035" spans="9:12" x14ac:dyDescent="0.25">
      <c r="I1035" s="146"/>
      <c r="J1035" s="146"/>
      <c r="K1035" s="146"/>
      <c r="L1035" s="146"/>
    </row>
    <row r="1036" spans="9:12" x14ac:dyDescent="0.25">
      <c r="I1036" s="146"/>
      <c r="J1036" s="146"/>
      <c r="K1036" s="146"/>
      <c r="L1036" s="146"/>
    </row>
    <row r="1037" spans="9:12" x14ac:dyDescent="0.25">
      <c r="I1037" s="146"/>
      <c r="J1037" s="146"/>
      <c r="K1037" s="146"/>
      <c r="L1037" s="146"/>
    </row>
    <row r="1038" spans="9:12" x14ac:dyDescent="0.25">
      <c r="I1038" s="146"/>
      <c r="J1038" s="146"/>
      <c r="K1038" s="146"/>
      <c r="L1038" s="146"/>
    </row>
    <row r="1039" spans="9:12" x14ac:dyDescent="0.25">
      <c r="I1039" s="146"/>
      <c r="J1039" s="146"/>
      <c r="K1039" s="146"/>
      <c r="L1039" s="146"/>
    </row>
    <row r="1040" spans="9:12" x14ac:dyDescent="0.25">
      <c r="I1040" s="146"/>
      <c r="J1040" s="146"/>
      <c r="K1040" s="146"/>
      <c r="L1040" s="146"/>
    </row>
    <row r="1041" spans="9:12" x14ac:dyDescent="0.25">
      <c r="I1041" s="146"/>
      <c r="J1041" s="146"/>
      <c r="K1041" s="146"/>
      <c r="L1041" s="146"/>
    </row>
    <row r="1042" spans="9:12" x14ac:dyDescent="0.25">
      <c r="I1042" s="146"/>
      <c r="J1042" s="146"/>
      <c r="K1042" s="146"/>
      <c r="L1042" s="146"/>
    </row>
    <row r="1043" spans="9:12" x14ac:dyDescent="0.25">
      <c r="I1043" s="146"/>
      <c r="J1043" s="146"/>
      <c r="K1043" s="146"/>
      <c r="L1043" s="146"/>
    </row>
    <row r="1044" spans="9:12" x14ac:dyDescent="0.25">
      <c r="I1044" s="146"/>
      <c r="J1044" s="146"/>
      <c r="K1044" s="146"/>
      <c r="L1044" s="146"/>
    </row>
    <row r="1045" spans="9:12" x14ac:dyDescent="0.25">
      <c r="I1045" s="146"/>
      <c r="J1045" s="146"/>
      <c r="K1045" s="146"/>
      <c r="L1045" s="146"/>
    </row>
    <row r="1046" spans="9:12" x14ac:dyDescent="0.25">
      <c r="I1046" s="146"/>
      <c r="J1046" s="146"/>
      <c r="K1046" s="146"/>
      <c r="L1046" s="146"/>
    </row>
    <row r="1047" spans="9:12" x14ac:dyDescent="0.25">
      <c r="I1047" s="146"/>
      <c r="J1047" s="146"/>
      <c r="K1047" s="146"/>
      <c r="L1047" s="146"/>
    </row>
    <row r="1048" spans="9:12" x14ac:dyDescent="0.25">
      <c r="I1048" s="146"/>
      <c r="J1048" s="146"/>
      <c r="K1048" s="146"/>
      <c r="L1048" s="146"/>
    </row>
    <row r="1049" spans="9:12" x14ac:dyDescent="0.25">
      <c r="I1049" s="146"/>
      <c r="J1049" s="146"/>
      <c r="K1049" s="146"/>
      <c r="L1049" s="146"/>
    </row>
    <row r="1050" spans="9:12" x14ac:dyDescent="0.25">
      <c r="I1050" s="146"/>
      <c r="J1050" s="146"/>
      <c r="K1050" s="146"/>
      <c r="L1050" s="146"/>
    </row>
    <row r="1051" spans="9:12" x14ac:dyDescent="0.25">
      <c r="I1051" s="146"/>
      <c r="J1051" s="146"/>
      <c r="K1051" s="146"/>
      <c r="L1051" s="146"/>
    </row>
    <row r="1052" spans="9:12" x14ac:dyDescent="0.25">
      <c r="I1052" s="146"/>
      <c r="J1052" s="146"/>
      <c r="K1052" s="146"/>
      <c r="L1052" s="146"/>
    </row>
    <row r="1053" spans="9:12" x14ac:dyDescent="0.25">
      <c r="I1053" s="146"/>
      <c r="J1053" s="146"/>
      <c r="K1053" s="146"/>
      <c r="L1053" s="146"/>
    </row>
    <row r="1054" spans="9:12" x14ac:dyDescent="0.25">
      <c r="I1054" s="146"/>
      <c r="J1054" s="146"/>
      <c r="K1054" s="146"/>
      <c r="L1054" s="146"/>
    </row>
    <row r="1055" spans="9:12" x14ac:dyDescent="0.25">
      <c r="I1055" s="146"/>
      <c r="J1055" s="146"/>
      <c r="K1055" s="146"/>
      <c r="L1055" s="146"/>
    </row>
    <row r="1056" spans="9:12" x14ac:dyDescent="0.25">
      <c r="I1056" s="146"/>
      <c r="J1056" s="146"/>
      <c r="K1056" s="146"/>
      <c r="L1056" s="146"/>
    </row>
    <row r="1057" spans="9:12" x14ac:dyDescent="0.25">
      <c r="I1057" s="146"/>
      <c r="J1057" s="146"/>
      <c r="K1057" s="146"/>
      <c r="L1057" s="146"/>
    </row>
    <row r="1058" spans="9:12" x14ac:dyDescent="0.25">
      <c r="I1058" s="146"/>
      <c r="J1058" s="146"/>
      <c r="K1058" s="146"/>
      <c r="L1058" s="146"/>
    </row>
    <row r="1059" spans="9:12" x14ac:dyDescent="0.25">
      <c r="I1059" s="146"/>
      <c r="J1059" s="146"/>
      <c r="K1059" s="146"/>
      <c r="L1059" s="146"/>
    </row>
    <row r="1060" spans="9:12" x14ac:dyDescent="0.25">
      <c r="I1060" s="146"/>
      <c r="J1060" s="146"/>
      <c r="K1060" s="146"/>
      <c r="L1060" s="146"/>
    </row>
    <row r="1061" spans="9:12" x14ac:dyDescent="0.25">
      <c r="I1061" s="146"/>
      <c r="J1061" s="146"/>
      <c r="K1061" s="146"/>
      <c r="L1061" s="146"/>
    </row>
    <row r="1062" spans="9:12" x14ac:dyDescent="0.25">
      <c r="I1062" s="146"/>
      <c r="J1062" s="146"/>
      <c r="K1062" s="146"/>
      <c r="L1062" s="146"/>
    </row>
    <row r="1063" spans="9:12" x14ac:dyDescent="0.25">
      <c r="I1063" s="146"/>
      <c r="J1063" s="146"/>
      <c r="K1063" s="146"/>
      <c r="L1063" s="146"/>
    </row>
    <row r="1064" spans="9:12" x14ac:dyDescent="0.25">
      <c r="I1064" s="146"/>
      <c r="J1064" s="146"/>
      <c r="K1064" s="146"/>
      <c r="L1064" s="146"/>
    </row>
    <row r="1065" spans="9:12" x14ac:dyDescent="0.25">
      <c r="I1065" s="146"/>
      <c r="J1065" s="146"/>
      <c r="K1065" s="146"/>
      <c r="L1065" s="146"/>
    </row>
    <row r="1066" spans="9:12" x14ac:dyDescent="0.25">
      <c r="I1066" s="146"/>
      <c r="J1066" s="146"/>
      <c r="K1066" s="146"/>
      <c r="L1066" s="146"/>
    </row>
    <row r="1067" spans="9:12" x14ac:dyDescent="0.25">
      <c r="I1067" s="146"/>
      <c r="J1067" s="146"/>
      <c r="K1067" s="146"/>
      <c r="L1067" s="146"/>
    </row>
    <row r="1068" spans="9:12" x14ac:dyDescent="0.25">
      <c r="I1068" s="146"/>
      <c r="J1068" s="146"/>
      <c r="K1068" s="146"/>
      <c r="L1068" s="146"/>
    </row>
    <row r="1069" spans="9:12" x14ac:dyDescent="0.25">
      <c r="I1069" s="146"/>
      <c r="J1069" s="146"/>
      <c r="K1069" s="146"/>
      <c r="L1069" s="146"/>
    </row>
    <row r="1070" spans="9:12" x14ac:dyDescent="0.25">
      <c r="I1070" s="146"/>
      <c r="J1070" s="146"/>
      <c r="K1070" s="146"/>
      <c r="L1070" s="146"/>
    </row>
    <row r="1071" spans="9:12" x14ac:dyDescent="0.25">
      <c r="I1071" s="146"/>
      <c r="J1071" s="146"/>
      <c r="K1071" s="146"/>
      <c r="L1071" s="146"/>
    </row>
    <row r="1072" spans="9:12" x14ac:dyDescent="0.25">
      <c r="I1072" s="146"/>
      <c r="J1072" s="146"/>
      <c r="K1072" s="146"/>
      <c r="L1072" s="146"/>
    </row>
    <row r="1073" spans="9:12" x14ac:dyDescent="0.25">
      <c r="I1073" s="146"/>
      <c r="J1073" s="146"/>
      <c r="K1073" s="146"/>
      <c r="L1073" s="146"/>
    </row>
    <row r="1074" spans="9:12" x14ac:dyDescent="0.25">
      <c r="I1074" s="146"/>
      <c r="J1074" s="146"/>
      <c r="K1074" s="146"/>
      <c r="L1074" s="146"/>
    </row>
    <row r="1075" spans="9:12" x14ac:dyDescent="0.25">
      <c r="I1075" s="146"/>
      <c r="J1075" s="146"/>
      <c r="K1075" s="146"/>
      <c r="L1075" s="146"/>
    </row>
    <row r="1076" spans="9:12" x14ac:dyDescent="0.25">
      <c r="I1076" s="146"/>
      <c r="J1076" s="146"/>
      <c r="K1076" s="146"/>
      <c r="L1076" s="146"/>
    </row>
    <row r="1077" spans="9:12" x14ac:dyDescent="0.25">
      <c r="I1077" s="146"/>
      <c r="J1077" s="146"/>
      <c r="K1077" s="146"/>
      <c r="L1077" s="146"/>
    </row>
    <row r="1078" spans="9:12" x14ac:dyDescent="0.25">
      <c r="I1078" s="146"/>
      <c r="J1078" s="146"/>
      <c r="K1078" s="146"/>
      <c r="L1078" s="146"/>
    </row>
    <row r="1079" spans="9:12" x14ac:dyDescent="0.25">
      <c r="I1079" s="146"/>
      <c r="J1079" s="146"/>
      <c r="K1079" s="146"/>
      <c r="L1079" s="146"/>
    </row>
    <row r="1080" spans="9:12" x14ac:dyDescent="0.25">
      <c r="I1080" s="146"/>
      <c r="J1080" s="146"/>
      <c r="K1080" s="146"/>
      <c r="L1080" s="146"/>
    </row>
    <row r="1081" spans="9:12" x14ac:dyDescent="0.25">
      <c r="I1081" s="146"/>
      <c r="J1081" s="146"/>
      <c r="K1081" s="146"/>
      <c r="L1081" s="146"/>
    </row>
    <row r="1082" spans="9:12" x14ac:dyDescent="0.25">
      <c r="I1082" s="146"/>
      <c r="J1082" s="146"/>
      <c r="K1082" s="146"/>
      <c r="L1082" s="146"/>
    </row>
    <row r="1083" spans="9:12" x14ac:dyDescent="0.25">
      <c r="I1083" s="146"/>
      <c r="J1083" s="146"/>
      <c r="K1083" s="146"/>
      <c r="L1083" s="146"/>
    </row>
    <row r="1084" spans="9:12" x14ac:dyDescent="0.25">
      <c r="I1084" s="146"/>
      <c r="J1084" s="146"/>
      <c r="K1084" s="146"/>
      <c r="L1084" s="146"/>
    </row>
    <row r="1085" spans="9:12" x14ac:dyDescent="0.25">
      <c r="I1085" s="146"/>
      <c r="J1085" s="146"/>
      <c r="K1085" s="146"/>
      <c r="L1085" s="146"/>
    </row>
    <row r="1086" spans="9:12" x14ac:dyDescent="0.25">
      <c r="I1086" s="146"/>
      <c r="J1086" s="146"/>
      <c r="K1086" s="146"/>
      <c r="L1086" s="146"/>
    </row>
    <row r="1087" spans="9:12" x14ac:dyDescent="0.25">
      <c r="I1087" s="146"/>
      <c r="J1087" s="146"/>
      <c r="K1087" s="146"/>
      <c r="L1087" s="146"/>
    </row>
    <row r="1088" spans="9:12" x14ac:dyDescent="0.25">
      <c r="I1088" s="146"/>
      <c r="J1088" s="146"/>
      <c r="K1088" s="146"/>
      <c r="L1088" s="146"/>
    </row>
    <row r="1089" spans="9:12" x14ac:dyDescent="0.25">
      <c r="I1089" s="146"/>
      <c r="J1089" s="146"/>
      <c r="K1089" s="146"/>
      <c r="L1089" s="146"/>
    </row>
    <row r="1090" spans="9:12" x14ac:dyDescent="0.25">
      <c r="I1090" s="146"/>
      <c r="J1090" s="146"/>
      <c r="K1090" s="146"/>
      <c r="L1090" s="146"/>
    </row>
    <row r="1091" spans="9:12" x14ac:dyDescent="0.25">
      <c r="I1091" s="146"/>
      <c r="J1091" s="146"/>
      <c r="K1091" s="146"/>
      <c r="L1091" s="146"/>
    </row>
    <row r="1092" spans="9:12" x14ac:dyDescent="0.25">
      <c r="I1092" s="146"/>
      <c r="J1092" s="146"/>
      <c r="K1092" s="146"/>
      <c r="L1092" s="146"/>
    </row>
    <row r="1093" spans="9:12" x14ac:dyDescent="0.25">
      <c r="I1093" s="146"/>
      <c r="J1093" s="146"/>
      <c r="K1093" s="146"/>
      <c r="L1093" s="146"/>
    </row>
    <row r="1094" spans="9:12" x14ac:dyDescent="0.25">
      <c r="I1094" s="146"/>
      <c r="J1094" s="146"/>
      <c r="K1094" s="146"/>
      <c r="L1094" s="146"/>
    </row>
    <row r="1095" spans="9:12" x14ac:dyDescent="0.25">
      <c r="I1095" s="146"/>
      <c r="J1095" s="146"/>
      <c r="K1095" s="146"/>
      <c r="L1095" s="146"/>
    </row>
    <row r="1096" spans="9:12" x14ac:dyDescent="0.25">
      <c r="I1096" s="146"/>
      <c r="J1096" s="146"/>
      <c r="K1096" s="146"/>
      <c r="L1096" s="146"/>
    </row>
    <row r="1097" spans="9:12" x14ac:dyDescent="0.25">
      <c r="I1097" s="146"/>
      <c r="J1097" s="146"/>
      <c r="K1097" s="146"/>
      <c r="L1097" s="146"/>
    </row>
    <row r="1098" spans="9:12" x14ac:dyDescent="0.25">
      <c r="I1098" s="146"/>
      <c r="J1098" s="146"/>
      <c r="K1098" s="146"/>
      <c r="L1098" s="146"/>
    </row>
    <row r="1099" spans="9:12" x14ac:dyDescent="0.25">
      <c r="I1099" s="146"/>
      <c r="J1099" s="146"/>
      <c r="K1099" s="146"/>
      <c r="L1099" s="146"/>
    </row>
    <row r="1100" spans="9:12" x14ac:dyDescent="0.25">
      <c r="I1100" s="146"/>
      <c r="J1100" s="146"/>
      <c r="K1100" s="146"/>
      <c r="L1100" s="146"/>
    </row>
    <row r="1101" spans="9:12" x14ac:dyDescent="0.25">
      <c r="I1101" s="146"/>
      <c r="J1101" s="146"/>
      <c r="K1101" s="146"/>
      <c r="L1101" s="146"/>
    </row>
    <row r="1102" spans="9:12" x14ac:dyDescent="0.25">
      <c r="I1102" s="146"/>
      <c r="J1102" s="146"/>
      <c r="K1102" s="146"/>
      <c r="L1102" s="146"/>
    </row>
    <row r="1103" spans="9:12" x14ac:dyDescent="0.25">
      <c r="I1103" s="146"/>
      <c r="J1103" s="146"/>
      <c r="K1103" s="146"/>
      <c r="L1103" s="146"/>
    </row>
    <row r="1104" spans="9:12" x14ac:dyDescent="0.25">
      <c r="I1104" s="146"/>
      <c r="J1104" s="146"/>
      <c r="K1104" s="146"/>
      <c r="L1104" s="146"/>
    </row>
    <row r="1105" spans="9:12" x14ac:dyDescent="0.25">
      <c r="I1105" s="146"/>
      <c r="J1105" s="146"/>
      <c r="K1105" s="146"/>
      <c r="L1105" s="146"/>
    </row>
    <row r="1106" spans="9:12" x14ac:dyDescent="0.25">
      <c r="I1106" s="146"/>
      <c r="J1106" s="146"/>
      <c r="K1106" s="146"/>
      <c r="L1106" s="146"/>
    </row>
    <row r="1107" spans="9:12" x14ac:dyDescent="0.25">
      <c r="I1107" s="146"/>
      <c r="J1107" s="146"/>
      <c r="K1107" s="146"/>
      <c r="L1107" s="146"/>
    </row>
    <row r="1108" spans="9:12" x14ac:dyDescent="0.25">
      <c r="I1108" s="146"/>
      <c r="J1108" s="146"/>
      <c r="K1108" s="146"/>
      <c r="L1108" s="146"/>
    </row>
    <row r="1109" spans="9:12" x14ac:dyDescent="0.25">
      <c r="I1109" s="146"/>
      <c r="J1109" s="146"/>
      <c r="K1109" s="146"/>
      <c r="L1109" s="146"/>
    </row>
    <row r="1110" spans="9:12" x14ac:dyDescent="0.25">
      <c r="I1110" s="146"/>
      <c r="J1110" s="146"/>
      <c r="K1110" s="146"/>
      <c r="L1110" s="146"/>
    </row>
    <row r="1111" spans="9:12" x14ac:dyDescent="0.25">
      <c r="I1111" s="146"/>
      <c r="J1111" s="146"/>
      <c r="K1111" s="146"/>
      <c r="L1111" s="146"/>
    </row>
    <row r="1112" spans="9:12" x14ac:dyDescent="0.25">
      <c r="I1112" s="146"/>
      <c r="J1112" s="146"/>
      <c r="K1112" s="146"/>
      <c r="L1112" s="146"/>
    </row>
    <row r="1113" spans="9:12" x14ac:dyDescent="0.25">
      <c r="I1113" s="146"/>
      <c r="J1113" s="146"/>
      <c r="K1113" s="146"/>
      <c r="L1113" s="146"/>
    </row>
    <row r="1114" spans="9:12" x14ac:dyDescent="0.25">
      <c r="I1114" s="146"/>
      <c r="J1114" s="146"/>
      <c r="K1114" s="146"/>
      <c r="L1114" s="146"/>
    </row>
    <row r="1115" spans="9:12" x14ac:dyDescent="0.25">
      <c r="I1115" s="146"/>
      <c r="J1115" s="146"/>
      <c r="K1115" s="146"/>
      <c r="L1115" s="146"/>
    </row>
    <row r="1116" spans="9:12" x14ac:dyDescent="0.25">
      <c r="I1116" s="146"/>
      <c r="J1116" s="146"/>
      <c r="K1116" s="146"/>
      <c r="L1116" s="146"/>
    </row>
    <row r="1117" spans="9:12" x14ac:dyDescent="0.25">
      <c r="I1117" s="146"/>
      <c r="J1117" s="146"/>
      <c r="K1117" s="146"/>
      <c r="L1117" s="146"/>
    </row>
    <row r="1118" spans="9:12" x14ac:dyDescent="0.25">
      <c r="I1118" s="146"/>
      <c r="J1118" s="146"/>
      <c r="K1118" s="146"/>
      <c r="L1118" s="146"/>
    </row>
    <row r="1119" spans="9:12" x14ac:dyDescent="0.25">
      <c r="I1119" s="146"/>
      <c r="J1119" s="146"/>
      <c r="K1119" s="146"/>
      <c r="L1119" s="146"/>
    </row>
    <row r="1120" spans="9:12" x14ac:dyDescent="0.25">
      <c r="I1120" s="146"/>
      <c r="J1120" s="146"/>
      <c r="K1120" s="146"/>
      <c r="L1120" s="146"/>
    </row>
    <row r="1121" spans="9:12" x14ac:dyDescent="0.25">
      <c r="I1121" s="146"/>
      <c r="J1121" s="146"/>
      <c r="K1121" s="146"/>
      <c r="L1121" s="146"/>
    </row>
    <row r="1122" spans="9:12" x14ac:dyDescent="0.25">
      <c r="I1122" s="146"/>
      <c r="J1122" s="146"/>
      <c r="K1122" s="146"/>
      <c r="L1122" s="146"/>
    </row>
    <row r="1123" spans="9:12" x14ac:dyDescent="0.25">
      <c r="I1123" s="146"/>
      <c r="J1123" s="146"/>
      <c r="K1123" s="146"/>
      <c r="L1123" s="146"/>
    </row>
    <row r="1124" spans="9:12" x14ac:dyDescent="0.25">
      <c r="I1124" s="146"/>
      <c r="J1124" s="146"/>
      <c r="K1124" s="146"/>
      <c r="L1124" s="146"/>
    </row>
    <row r="1125" spans="9:12" x14ac:dyDescent="0.25">
      <c r="I1125" s="146"/>
      <c r="J1125" s="146"/>
      <c r="K1125" s="146"/>
      <c r="L1125" s="146"/>
    </row>
    <row r="1126" spans="9:12" x14ac:dyDescent="0.25">
      <c r="I1126" s="146"/>
      <c r="J1126" s="146"/>
      <c r="K1126" s="146"/>
      <c r="L1126" s="146"/>
    </row>
    <row r="1127" spans="9:12" x14ac:dyDescent="0.25">
      <c r="I1127" s="146"/>
      <c r="J1127" s="146"/>
      <c r="K1127" s="146"/>
      <c r="L1127" s="146"/>
    </row>
    <row r="1128" spans="9:12" x14ac:dyDescent="0.25">
      <c r="I1128" s="146"/>
      <c r="J1128" s="146"/>
      <c r="K1128" s="146"/>
      <c r="L1128" s="146"/>
    </row>
    <row r="1129" spans="9:12" x14ac:dyDescent="0.25">
      <c r="I1129" s="146"/>
      <c r="J1129" s="146"/>
      <c r="K1129" s="146"/>
      <c r="L1129" s="146"/>
    </row>
    <row r="1130" spans="9:12" x14ac:dyDescent="0.25">
      <c r="I1130" s="146"/>
      <c r="J1130" s="146"/>
      <c r="K1130" s="146"/>
      <c r="L1130" s="146"/>
    </row>
    <row r="1131" spans="9:12" x14ac:dyDescent="0.25">
      <c r="I1131" s="146"/>
      <c r="J1131" s="146"/>
      <c r="K1131" s="146"/>
      <c r="L1131" s="146"/>
    </row>
    <row r="1132" spans="9:12" x14ac:dyDescent="0.25">
      <c r="I1132" s="146"/>
      <c r="J1132" s="146"/>
      <c r="K1132" s="146"/>
      <c r="L1132" s="146"/>
    </row>
    <row r="1133" spans="9:12" x14ac:dyDescent="0.25">
      <c r="I1133" s="146"/>
      <c r="J1133" s="146"/>
      <c r="K1133" s="146"/>
      <c r="L1133" s="146"/>
    </row>
    <row r="1134" spans="9:12" x14ac:dyDescent="0.25">
      <c r="I1134" s="146"/>
      <c r="J1134" s="146"/>
      <c r="K1134" s="146"/>
      <c r="L1134" s="146"/>
    </row>
    <row r="1135" spans="9:12" x14ac:dyDescent="0.25">
      <c r="I1135" s="146"/>
      <c r="J1135" s="146"/>
      <c r="K1135" s="146"/>
      <c r="L1135" s="146"/>
    </row>
    <row r="1136" spans="9:12" x14ac:dyDescent="0.25">
      <c r="I1136" s="146"/>
      <c r="J1136" s="146"/>
      <c r="K1136" s="146"/>
      <c r="L1136" s="146"/>
    </row>
    <row r="1137" spans="9:12" x14ac:dyDescent="0.25">
      <c r="I1137" s="146"/>
      <c r="J1137" s="146"/>
      <c r="K1137" s="146"/>
      <c r="L1137" s="146"/>
    </row>
    <row r="1138" spans="9:12" x14ac:dyDescent="0.25">
      <c r="I1138" s="146"/>
      <c r="J1138" s="146"/>
      <c r="K1138" s="146"/>
      <c r="L1138" s="146"/>
    </row>
    <row r="1139" spans="9:12" x14ac:dyDescent="0.25">
      <c r="I1139" s="146"/>
      <c r="J1139" s="146"/>
      <c r="K1139" s="146"/>
      <c r="L1139" s="146"/>
    </row>
    <row r="1140" spans="9:12" x14ac:dyDescent="0.25">
      <c r="I1140" s="146"/>
      <c r="J1140" s="146"/>
      <c r="K1140" s="146"/>
      <c r="L1140" s="146"/>
    </row>
    <row r="1141" spans="9:12" x14ac:dyDescent="0.25">
      <c r="I1141" s="146"/>
      <c r="J1141" s="146"/>
      <c r="K1141" s="146"/>
      <c r="L1141" s="146"/>
    </row>
    <row r="1142" spans="9:12" x14ac:dyDescent="0.25">
      <c r="I1142" s="146"/>
      <c r="J1142" s="146"/>
      <c r="K1142" s="146"/>
      <c r="L1142" s="146"/>
    </row>
    <row r="1143" spans="9:12" x14ac:dyDescent="0.25">
      <c r="I1143" s="146"/>
      <c r="J1143" s="146"/>
      <c r="K1143" s="146"/>
      <c r="L1143" s="146"/>
    </row>
    <row r="1144" spans="9:12" x14ac:dyDescent="0.25">
      <c r="I1144" s="146"/>
      <c r="J1144" s="146"/>
      <c r="K1144" s="146"/>
      <c r="L1144" s="146"/>
    </row>
    <row r="1145" spans="9:12" x14ac:dyDescent="0.25">
      <c r="I1145" s="146"/>
      <c r="J1145" s="146"/>
      <c r="K1145" s="146"/>
      <c r="L1145" s="146"/>
    </row>
    <row r="1146" spans="9:12" x14ac:dyDescent="0.25">
      <c r="I1146" s="146"/>
      <c r="J1146" s="146"/>
      <c r="K1146" s="146"/>
      <c r="L1146" s="146"/>
    </row>
    <row r="1147" spans="9:12" x14ac:dyDescent="0.25">
      <c r="I1147" s="146"/>
      <c r="J1147" s="146"/>
      <c r="K1147" s="146"/>
      <c r="L1147" s="146"/>
    </row>
    <row r="1148" spans="9:12" x14ac:dyDescent="0.25">
      <c r="I1148" s="146"/>
      <c r="J1148" s="146"/>
      <c r="K1148" s="146"/>
      <c r="L1148" s="146"/>
    </row>
    <row r="1149" spans="9:12" x14ac:dyDescent="0.25">
      <c r="I1149" s="146"/>
      <c r="J1149" s="146"/>
      <c r="K1149" s="146"/>
      <c r="L1149" s="146"/>
    </row>
    <row r="1150" spans="9:12" x14ac:dyDescent="0.25">
      <c r="I1150" s="146"/>
      <c r="J1150" s="146"/>
      <c r="K1150" s="146"/>
      <c r="L1150" s="146"/>
    </row>
    <row r="1151" spans="9:12" x14ac:dyDescent="0.25">
      <c r="I1151" s="146"/>
      <c r="J1151" s="146"/>
      <c r="K1151" s="146"/>
      <c r="L1151" s="146"/>
    </row>
    <row r="1152" spans="9:12" x14ac:dyDescent="0.25">
      <c r="I1152" s="146"/>
      <c r="J1152" s="146"/>
      <c r="K1152" s="146"/>
      <c r="L1152" s="146"/>
    </row>
    <row r="1153" spans="9:12" x14ac:dyDescent="0.25">
      <c r="I1153" s="146"/>
      <c r="J1153" s="146"/>
      <c r="K1153" s="146"/>
      <c r="L1153" s="146"/>
    </row>
    <row r="1154" spans="9:12" x14ac:dyDescent="0.25">
      <c r="I1154" s="146"/>
      <c r="J1154" s="146"/>
      <c r="K1154" s="146"/>
      <c r="L1154" s="146"/>
    </row>
    <row r="1155" spans="9:12" x14ac:dyDescent="0.25">
      <c r="I1155" s="146"/>
      <c r="J1155" s="146"/>
      <c r="K1155" s="146"/>
      <c r="L1155" s="146"/>
    </row>
    <row r="1156" spans="9:12" x14ac:dyDescent="0.25">
      <c r="I1156" s="146"/>
      <c r="J1156" s="146"/>
      <c r="K1156" s="146"/>
      <c r="L1156" s="146"/>
    </row>
    <row r="1157" spans="9:12" x14ac:dyDescent="0.25">
      <c r="I1157" s="146"/>
      <c r="J1157" s="146"/>
      <c r="K1157" s="146"/>
      <c r="L1157" s="146"/>
    </row>
    <row r="1158" spans="9:12" x14ac:dyDescent="0.25">
      <c r="I1158" s="146"/>
      <c r="J1158" s="146"/>
      <c r="K1158" s="146"/>
      <c r="L1158" s="146"/>
    </row>
    <row r="1159" spans="9:12" x14ac:dyDescent="0.25">
      <c r="I1159" s="146"/>
      <c r="J1159" s="146"/>
      <c r="K1159" s="146"/>
      <c r="L1159" s="146"/>
    </row>
    <row r="1160" spans="9:12" x14ac:dyDescent="0.25">
      <c r="I1160" s="146"/>
      <c r="J1160" s="146"/>
      <c r="K1160" s="146"/>
      <c r="L1160" s="146"/>
    </row>
    <row r="1161" spans="9:12" x14ac:dyDescent="0.25">
      <c r="I1161" s="146"/>
      <c r="J1161" s="146"/>
      <c r="K1161" s="146"/>
      <c r="L1161" s="146"/>
    </row>
    <row r="1162" spans="9:12" x14ac:dyDescent="0.25">
      <c r="I1162" s="146"/>
      <c r="J1162" s="146"/>
      <c r="K1162" s="146"/>
      <c r="L1162" s="146"/>
    </row>
    <row r="1163" spans="9:12" x14ac:dyDescent="0.25">
      <c r="I1163" s="146"/>
      <c r="J1163" s="146"/>
      <c r="K1163" s="146"/>
      <c r="L1163" s="146"/>
    </row>
    <row r="1164" spans="9:12" x14ac:dyDescent="0.25">
      <c r="I1164" s="146"/>
      <c r="J1164" s="146"/>
      <c r="K1164" s="146"/>
      <c r="L1164" s="146"/>
    </row>
    <row r="1165" spans="9:12" x14ac:dyDescent="0.25">
      <c r="I1165" s="146"/>
      <c r="J1165" s="146"/>
      <c r="K1165" s="146"/>
      <c r="L1165" s="146"/>
    </row>
    <row r="1166" spans="9:12" x14ac:dyDescent="0.25">
      <c r="I1166" s="146"/>
      <c r="J1166" s="146"/>
      <c r="K1166" s="146"/>
      <c r="L1166" s="146"/>
    </row>
    <row r="1167" spans="9:12" x14ac:dyDescent="0.25">
      <c r="I1167" s="146"/>
      <c r="J1167" s="146"/>
      <c r="K1167" s="146"/>
      <c r="L1167" s="146"/>
    </row>
    <row r="1168" spans="9:12" x14ac:dyDescent="0.25">
      <c r="I1168" s="146"/>
      <c r="J1168" s="146"/>
      <c r="K1168" s="146"/>
      <c r="L1168" s="146"/>
    </row>
    <row r="1169" spans="9:12" x14ac:dyDescent="0.25">
      <c r="I1169" s="146"/>
      <c r="J1169" s="146"/>
      <c r="K1169" s="146"/>
      <c r="L1169" s="146"/>
    </row>
    <row r="1170" spans="9:12" x14ac:dyDescent="0.25">
      <c r="I1170" s="146"/>
      <c r="J1170" s="146"/>
      <c r="K1170" s="146"/>
      <c r="L1170" s="146"/>
    </row>
    <row r="1171" spans="9:12" x14ac:dyDescent="0.25">
      <c r="I1171" s="146"/>
      <c r="J1171" s="146"/>
      <c r="K1171" s="146"/>
      <c r="L1171" s="146"/>
    </row>
    <row r="1172" spans="9:12" x14ac:dyDescent="0.25">
      <c r="I1172" s="146"/>
      <c r="J1172" s="146"/>
      <c r="K1172" s="146"/>
      <c r="L1172" s="146"/>
    </row>
    <row r="1173" spans="9:12" x14ac:dyDescent="0.25">
      <c r="I1173" s="146"/>
      <c r="J1173" s="146"/>
      <c r="K1173" s="146"/>
      <c r="L1173" s="146"/>
    </row>
    <row r="1174" spans="9:12" x14ac:dyDescent="0.25">
      <c r="I1174" s="146"/>
      <c r="J1174" s="146"/>
      <c r="K1174" s="146"/>
      <c r="L1174" s="146"/>
    </row>
    <row r="1175" spans="9:12" x14ac:dyDescent="0.25">
      <c r="I1175" s="146"/>
      <c r="J1175" s="146"/>
      <c r="K1175" s="146"/>
      <c r="L1175" s="146"/>
    </row>
    <row r="1176" spans="9:12" x14ac:dyDescent="0.25">
      <c r="I1176" s="146"/>
      <c r="J1176" s="146"/>
      <c r="K1176" s="146"/>
      <c r="L1176" s="146"/>
    </row>
    <row r="1177" spans="9:12" x14ac:dyDescent="0.25">
      <c r="I1177" s="146"/>
      <c r="J1177" s="146"/>
      <c r="K1177" s="146"/>
      <c r="L1177" s="146"/>
    </row>
    <row r="1178" spans="9:12" x14ac:dyDescent="0.25">
      <c r="I1178" s="146"/>
      <c r="J1178" s="146"/>
      <c r="K1178" s="146"/>
      <c r="L1178" s="146"/>
    </row>
    <row r="1179" spans="9:12" x14ac:dyDescent="0.25">
      <c r="I1179" s="146"/>
      <c r="J1179" s="146"/>
      <c r="K1179" s="146"/>
      <c r="L1179" s="146"/>
    </row>
    <row r="1180" spans="9:12" x14ac:dyDescent="0.25">
      <c r="I1180" s="146"/>
      <c r="J1180" s="146"/>
      <c r="K1180" s="146"/>
      <c r="L1180" s="146"/>
    </row>
    <row r="1181" spans="9:12" x14ac:dyDescent="0.25">
      <c r="I1181" s="146"/>
      <c r="J1181" s="146"/>
      <c r="K1181" s="146"/>
      <c r="L1181" s="146"/>
    </row>
    <row r="1182" spans="9:12" x14ac:dyDescent="0.25">
      <c r="I1182" s="146"/>
      <c r="J1182" s="146"/>
      <c r="K1182" s="146"/>
      <c r="L1182" s="146"/>
    </row>
    <row r="1183" spans="9:12" x14ac:dyDescent="0.25">
      <c r="I1183" s="146"/>
      <c r="J1183" s="146"/>
      <c r="K1183" s="146"/>
      <c r="L1183" s="146"/>
    </row>
    <row r="1184" spans="9:12" x14ac:dyDescent="0.25">
      <c r="I1184" s="146"/>
      <c r="J1184" s="146"/>
      <c r="K1184" s="146"/>
      <c r="L1184" s="146"/>
    </row>
    <row r="1185" spans="9:12" x14ac:dyDescent="0.25">
      <c r="I1185" s="146"/>
      <c r="J1185" s="146"/>
      <c r="K1185" s="146"/>
      <c r="L1185" s="146"/>
    </row>
    <row r="1186" spans="9:12" x14ac:dyDescent="0.25">
      <c r="I1186" s="146"/>
      <c r="J1186" s="146"/>
      <c r="K1186" s="146"/>
      <c r="L1186" s="146"/>
    </row>
    <row r="1187" spans="9:12" x14ac:dyDescent="0.25">
      <c r="I1187" s="146"/>
      <c r="J1187" s="146"/>
      <c r="K1187" s="146"/>
      <c r="L1187" s="146"/>
    </row>
    <row r="1188" spans="9:12" x14ac:dyDescent="0.25">
      <c r="I1188" s="146"/>
      <c r="J1188" s="146"/>
      <c r="K1188" s="146"/>
      <c r="L1188" s="146"/>
    </row>
    <row r="1189" spans="9:12" x14ac:dyDescent="0.25">
      <c r="I1189" s="146"/>
      <c r="J1189" s="146"/>
      <c r="K1189" s="146"/>
      <c r="L1189" s="146"/>
    </row>
    <row r="1190" spans="9:12" x14ac:dyDescent="0.25">
      <c r="I1190" s="146"/>
      <c r="J1190" s="146"/>
      <c r="K1190" s="146"/>
      <c r="L1190" s="146"/>
    </row>
    <row r="1191" spans="9:12" x14ac:dyDescent="0.25">
      <c r="I1191" s="146"/>
      <c r="J1191" s="146"/>
      <c r="K1191" s="146"/>
      <c r="L1191" s="146"/>
    </row>
    <row r="1192" spans="9:12" x14ac:dyDescent="0.25">
      <c r="I1192" s="146"/>
      <c r="J1192" s="146"/>
      <c r="K1192" s="146"/>
      <c r="L1192" s="146"/>
    </row>
    <row r="1193" spans="9:12" x14ac:dyDescent="0.25">
      <c r="I1193" s="146"/>
      <c r="J1193" s="146"/>
      <c r="K1193" s="146"/>
      <c r="L1193" s="146"/>
    </row>
    <row r="1194" spans="9:12" x14ac:dyDescent="0.25">
      <c r="I1194" s="146"/>
      <c r="J1194" s="146"/>
      <c r="K1194" s="146"/>
      <c r="L1194" s="146"/>
    </row>
    <row r="1195" spans="9:12" x14ac:dyDescent="0.25">
      <c r="I1195" s="146"/>
      <c r="J1195" s="146"/>
      <c r="K1195" s="146"/>
      <c r="L1195" s="146"/>
    </row>
    <row r="1196" spans="9:12" x14ac:dyDescent="0.25">
      <c r="I1196" s="146"/>
      <c r="J1196" s="146"/>
      <c r="K1196" s="146"/>
      <c r="L1196" s="146"/>
    </row>
    <row r="1197" spans="9:12" x14ac:dyDescent="0.25">
      <c r="I1197" s="146"/>
      <c r="J1197" s="146"/>
      <c r="K1197" s="146"/>
      <c r="L1197" s="146"/>
    </row>
    <row r="1198" spans="9:12" x14ac:dyDescent="0.25">
      <c r="I1198" s="146"/>
      <c r="J1198" s="146"/>
      <c r="K1198" s="146"/>
      <c r="L1198" s="146"/>
    </row>
    <row r="1199" spans="9:12" x14ac:dyDescent="0.25">
      <c r="I1199" s="146"/>
      <c r="J1199" s="146"/>
      <c r="K1199" s="146"/>
      <c r="L1199" s="146"/>
    </row>
    <row r="1200" spans="9:12" x14ac:dyDescent="0.25">
      <c r="I1200" s="146"/>
      <c r="J1200" s="146"/>
      <c r="K1200" s="146"/>
      <c r="L1200" s="146"/>
    </row>
    <row r="1201" spans="9:12" x14ac:dyDescent="0.25">
      <c r="I1201" s="146"/>
      <c r="J1201" s="146"/>
      <c r="K1201" s="146"/>
      <c r="L1201" s="146"/>
    </row>
    <row r="1202" spans="9:12" x14ac:dyDescent="0.25">
      <c r="I1202" s="146"/>
      <c r="J1202" s="146"/>
      <c r="K1202" s="146"/>
      <c r="L1202" s="146"/>
    </row>
    <row r="1203" spans="9:12" x14ac:dyDescent="0.25">
      <c r="I1203" s="146"/>
      <c r="J1203" s="146"/>
      <c r="K1203" s="146"/>
      <c r="L1203" s="146"/>
    </row>
    <row r="1204" spans="9:12" x14ac:dyDescent="0.25">
      <c r="I1204" s="146"/>
      <c r="J1204" s="146"/>
      <c r="K1204" s="146"/>
      <c r="L1204" s="146"/>
    </row>
    <row r="1205" spans="9:12" x14ac:dyDescent="0.25">
      <c r="I1205" s="146"/>
      <c r="J1205" s="146"/>
      <c r="K1205" s="146"/>
      <c r="L1205" s="146"/>
    </row>
    <row r="1206" spans="9:12" x14ac:dyDescent="0.25">
      <c r="I1206" s="146"/>
      <c r="J1206" s="146"/>
      <c r="K1206" s="146"/>
      <c r="L1206" s="146"/>
    </row>
    <row r="1207" spans="9:12" x14ac:dyDescent="0.25">
      <c r="I1207" s="146"/>
      <c r="J1207" s="146"/>
      <c r="K1207" s="146"/>
      <c r="L1207" s="146"/>
    </row>
    <row r="1208" spans="9:12" x14ac:dyDescent="0.25">
      <c r="I1208" s="146"/>
      <c r="J1208" s="146"/>
      <c r="K1208" s="146"/>
      <c r="L1208" s="146"/>
    </row>
    <row r="1209" spans="9:12" x14ac:dyDescent="0.25">
      <c r="I1209" s="146"/>
      <c r="J1209" s="146"/>
      <c r="K1209" s="146"/>
      <c r="L1209" s="146"/>
    </row>
    <row r="1210" spans="9:12" x14ac:dyDescent="0.25">
      <c r="I1210" s="146"/>
      <c r="J1210" s="146"/>
      <c r="K1210" s="146"/>
      <c r="L1210" s="146"/>
    </row>
    <row r="1211" spans="9:12" x14ac:dyDescent="0.25">
      <c r="I1211" s="146"/>
      <c r="J1211" s="146"/>
      <c r="K1211" s="146"/>
      <c r="L1211" s="146"/>
    </row>
    <row r="1212" spans="9:12" x14ac:dyDescent="0.25">
      <c r="I1212" s="146"/>
      <c r="J1212" s="146"/>
      <c r="K1212" s="146"/>
      <c r="L1212" s="146"/>
    </row>
    <row r="1213" spans="9:12" x14ac:dyDescent="0.25">
      <c r="I1213" s="146"/>
      <c r="J1213" s="146"/>
      <c r="K1213" s="146"/>
      <c r="L1213" s="146"/>
    </row>
    <row r="1214" spans="9:12" x14ac:dyDescent="0.25">
      <c r="I1214" s="146"/>
      <c r="J1214" s="146"/>
      <c r="K1214" s="146"/>
      <c r="L1214" s="146"/>
    </row>
    <row r="1215" spans="9:12" x14ac:dyDescent="0.25">
      <c r="I1215" s="146"/>
      <c r="J1215" s="146"/>
      <c r="K1215" s="146"/>
      <c r="L1215" s="146"/>
    </row>
    <row r="1216" spans="9:12" x14ac:dyDescent="0.25">
      <c r="I1216" s="146"/>
      <c r="J1216" s="146"/>
      <c r="K1216" s="146"/>
      <c r="L1216" s="146"/>
    </row>
    <row r="1217" spans="9:12" x14ac:dyDescent="0.25">
      <c r="I1217" s="146"/>
      <c r="J1217" s="146"/>
      <c r="K1217" s="146"/>
      <c r="L1217" s="146"/>
    </row>
    <row r="1218" spans="9:12" x14ac:dyDescent="0.25">
      <c r="I1218" s="146"/>
      <c r="J1218" s="146"/>
      <c r="K1218" s="146"/>
      <c r="L1218" s="146"/>
    </row>
    <row r="1219" spans="9:12" x14ac:dyDescent="0.25">
      <c r="I1219" s="146"/>
      <c r="J1219" s="146"/>
      <c r="K1219" s="146"/>
      <c r="L1219" s="146"/>
    </row>
    <row r="1220" spans="9:12" x14ac:dyDescent="0.25">
      <c r="I1220" s="146"/>
      <c r="J1220" s="146"/>
      <c r="K1220" s="146"/>
      <c r="L1220" s="146"/>
    </row>
    <row r="1221" spans="9:12" x14ac:dyDescent="0.25">
      <c r="I1221" s="146"/>
      <c r="J1221" s="146"/>
      <c r="K1221" s="146"/>
      <c r="L1221" s="146"/>
    </row>
    <row r="1222" spans="9:12" x14ac:dyDescent="0.25">
      <c r="I1222" s="146"/>
      <c r="J1222" s="146"/>
      <c r="K1222" s="146"/>
      <c r="L1222" s="146"/>
    </row>
    <row r="1223" spans="9:12" x14ac:dyDescent="0.25">
      <c r="I1223" s="146"/>
      <c r="J1223" s="146"/>
      <c r="K1223" s="146"/>
      <c r="L1223" s="146"/>
    </row>
    <row r="1224" spans="9:12" x14ac:dyDescent="0.25">
      <c r="I1224" s="146"/>
      <c r="J1224" s="146"/>
      <c r="K1224" s="146"/>
      <c r="L1224" s="146"/>
    </row>
    <row r="1225" spans="9:12" x14ac:dyDescent="0.25">
      <c r="I1225" s="146"/>
      <c r="J1225" s="146"/>
      <c r="K1225" s="146"/>
      <c r="L1225" s="146"/>
    </row>
    <row r="1226" spans="9:12" x14ac:dyDescent="0.25">
      <c r="I1226" s="146"/>
      <c r="J1226" s="146"/>
      <c r="K1226" s="146"/>
      <c r="L1226" s="146"/>
    </row>
    <row r="1227" spans="9:12" x14ac:dyDescent="0.25">
      <c r="I1227" s="146"/>
      <c r="J1227" s="146"/>
      <c r="K1227" s="146"/>
      <c r="L1227" s="146"/>
    </row>
    <row r="1228" spans="9:12" x14ac:dyDescent="0.25">
      <c r="I1228" s="146"/>
      <c r="J1228" s="146"/>
      <c r="K1228" s="146"/>
      <c r="L1228" s="146"/>
    </row>
    <row r="1229" spans="9:12" x14ac:dyDescent="0.25">
      <c r="I1229" s="146"/>
      <c r="J1229" s="146"/>
      <c r="K1229" s="146"/>
      <c r="L1229" s="146"/>
    </row>
    <row r="1230" spans="9:12" x14ac:dyDescent="0.25">
      <c r="I1230" s="146"/>
      <c r="J1230" s="146"/>
      <c r="K1230" s="146"/>
      <c r="L1230" s="146"/>
    </row>
    <row r="1231" spans="9:12" x14ac:dyDescent="0.25">
      <c r="I1231" s="146"/>
      <c r="J1231" s="146"/>
      <c r="K1231" s="146"/>
      <c r="L1231" s="146"/>
    </row>
    <row r="1232" spans="9:12" x14ac:dyDescent="0.25">
      <c r="I1232" s="146"/>
      <c r="J1232" s="146"/>
      <c r="K1232" s="146"/>
      <c r="L1232" s="146"/>
    </row>
    <row r="1233" spans="9:12" x14ac:dyDescent="0.25">
      <c r="I1233" s="146"/>
      <c r="J1233" s="146"/>
      <c r="K1233" s="146"/>
      <c r="L1233" s="146"/>
    </row>
    <row r="1234" spans="9:12" x14ac:dyDescent="0.25">
      <c r="I1234" s="146"/>
      <c r="J1234" s="146"/>
      <c r="K1234" s="146"/>
      <c r="L1234" s="146"/>
    </row>
    <row r="1235" spans="9:12" x14ac:dyDescent="0.25">
      <c r="I1235" s="146"/>
      <c r="J1235" s="146"/>
      <c r="K1235" s="146"/>
      <c r="L1235" s="146"/>
    </row>
    <row r="1236" spans="9:12" x14ac:dyDescent="0.25">
      <c r="I1236" s="146"/>
      <c r="J1236" s="146"/>
      <c r="K1236" s="146"/>
      <c r="L1236" s="146"/>
    </row>
    <row r="1237" spans="9:12" x14ac:dyDescent="0.25">
      <c r="I1237" s="146"/>
      <c r="J1237" s="146"/>
      <c r="K1237" s="146"/>
      <c r="L1237" s="146"/>
    </row>
    <row r="1238" spans="9:12" x14ac:dyDescent="0.25">
      <c r="I1238" s="146"/>
      <c r="J1238" s="146"/>
      <c r="K1238" s="146"/>
      <c r="L1238" s="146"/>
    </row>
    <row r="1239" spans="9:12" x14ac:dyDescent="0.25">
      <c r="I1239" s="146"/>
      <c r="J1239" s="146"/>
      <c r="K1239" s="146"/>
      <c r="L1239" s="146"/>
    </row>
    <row r="1240" spans="9:12" x14ac:dyDescent="0.25">
      <c r="I1240" s="146"/>
      <c r="J1240" s="146"/>
      <c r="K1240" s="146"/>
      <c r="L1240" s="146"/>
    </row>
    <row r="1241" spans="9:12" x14ac:dyDescent="0.25">
      <c r="I1241" s="146"/>
      <c r="J1241" s="146"/>
      <c r="K1241" s="146"/>
      <c r="L1241" s="146"/>
    </row>
    <row r="1242" spans="9:12" x14ac:dyDescent="0.25">
      <c r="I1242" s="146"/>
      <c r="J1242" s="146"/>
      <c r="K1242" s="146"/>
      <c r="L1242" s="146"/>
    </row>
    <row r="1243" spans="9:12" x14ac:dyDescent="0.25">
      <c r="I1243" s="146"/>
      <c r="J1243" s="146"/>
      <c r="K1243" s="146"/>
      <c r="L1243" s="146"/>
    </row>
    <row r="1244" spans="9:12" x14ac:dyDescent="0.25">
      <c r="I1244" s="146"/>
      <c r="J1244" s="146"/>
      <c r="K1244" s="146"/>
      <c r="L1244" s="146"/>
    </row>
    <row r="1245" spans="9:12" x14ac:dyDescent="0.25">
      <c r="I1245" s="146"/>
      <c r="J1245" s="146"/>
      <c r="K1245" s="146"/>
      <c r="L1245" s="146"/>
    </row>
    <row r="1246" spans="9:12" x14ac:dyDescent="0.25">
      <c r="I1246" s="146"/>
      <c r="J1246" s="146"/>
      <c r="K1246" s="146"/>
      <c r="L1246" s="146"/>
    </row>
    <row r="1247" spans="9:12" x14ac:dyDescent="0.25">
      <c r="I1247" s="146"/>
      <c r="J1247" s="146"/>
      <c r="K1247" s="146"/>
      <c r="L1247" s="146"/>
    </row>
    <row r="1248" spans="9:12" x14ac:dyDescent="0.25">
      <c r="I1248" s="146"/>
      <c r="J1248" s="146"/>
      <c r="K1248" s="146"/>
      <c r="L1248" s="146"/>
    </row>
    <row r="1249" spans="9:12" x14ac:dyDescent="0.25">
      <c r="I1249" s="146"/>
      <c r="J1249" s="146"/>
      <c r="K1249" s="146"/>
      <c r="L1249" s="146"/>
    </row>
    <row r="1250" spans="9:12" x14ac:dyDescent="0.25">
      <c r="I1250" s="146"/>
      <c r="J1250" s="146"/>
      <c r="K1250" s="146"/>
      <c r="L1250" s="146"/>
    </row>
    <row r="1251" spans="9:12" x14ac:dyDescent="0.25">
      <c r="I1251" s="146"/>
      <c r="J1251" s="146"/>
      <c r="K1251" s="146"/>
      <c r="L1251" s="146"/>
    </row>
    <row r="1252" spans="9:12" x14ac:dyDescent="0.25">
      <c r="I1252" s="146"/>
      <c r="J1252" s="146"/>
      <c r="K1252" s="146"/>
      <c r="L1252" s="146"/>
    </row>
    <row r="1253" spans="9:12" x14ac:dyDescent="0.25">
      <c r="I1253" s="146"/>
      <c r="J1253" s="146"/>
      <c r="K1253" s="146"/>
      <c r="L1253" s="146"/>
    </row>
    <row r="1254" spans="9:12" x14ac:dyDescent="0.25">
      <c r="I1254" s="146"/>
      <c r="J1254" s="146"/>
      <c r="K1254" s="146"/>
      <c r="L1254" s="146"/>
    </row>
    <row r="1255" spans="9:12" x14ac:dyDescent="0.25">
      <c r="I1255" s="146"/>
      <c r="J1255" s="146"/>
      <c r="K1255" s="146"/>
      <c r="L1255" s="146"/>
    </row>
    <row r="1256" spans="9:12" x14ac:dyDescent="0.25">
      <c r="I1256" s="146"/>
      <c r="J1256" s="146"/>
      <c r="K1256" s="146"/>
      <c r="L1256" s="146"/>
    </row>
    <row r="1257" spans="9:12" x14ac:dyDescent="0.25">
      <c r="I1257" s="146"/>
      <c r="J1257" s="146"/>
      <c r="K1257" s="146"/>
      <c r="L1257" s="146"/>
    </row>
    <row r="1258" spans="9:12" x14ac:dyDescent="0.25">
      <c r="I1258" s="146"/>
      <c r="J1258" s="146"/>
      <c r="K1258" s="146"/>
      <c r="L1258" s="146"/>
    </row>
    <row r="1259" spans="9:12" x14ac:dyDescent="0.25">
      <c r="I1259" s="146"/>
      <c r="J1259" s="146"/>
      <c r="K1259" s="146"/>
      <c r="L1259" s="146"/>
    </row>
    <row r="1260" spans="9:12" x14ac:dyDescent="0.25">
      <c r="I1260" s="146"/>
      <c r="J1260" s="146"/>
      <c r="K1260" s="146"/>
      <c r="L1260" s="146"/>
    </row>
    <row r="1261" spans="9:12" x14ac:dyDescent="0.25">
      <c r="I1261" s="146"/>
      <c r="J1261" s="146"/>
      <c r="K1261" s="146"/>
      <c r="L1261" s="146"/>
    </row>
    <row r="1262" spans="9:12" x14ac:dyDescent="0.25">
      <c r="I1262" s="146"/>
      <c r="J1262" s="146"/>
      <c r="K1262" s="146"/>
      <c r="L1262" s="146"/>
    </row>
    <row r="1263" spans="9:12" x14ac:dyDescent="0.25">
      <c r="I1263" s="146"/>
      <c r="J1263" s="146"/>
      <c r="K1263" s="146"/>
      <c r="L1263" s="146"/>
    </row>
    <row r="1264" spans="9:12" x14ac:dyDescent="0.25">
      <c r="I1264" s="146"/>
      <c r="J1264" s="146"/>
      <c r="K1264" s="146"/>
      <c r="L1264" s="146"/>
    </row>
    <row r="1265" spans="9:12" x14ac:dyDescent="0.25">
      <c r="I1265" s="146"/>
      <c r="J1265" s="146"/>
      <c r="K1265" s="146"/>
      <c r="L1265" s="146"/>
    </row>
    <row r="1266" spans="9:12" x14ac:dyDescent="0.25">
      <c r="I1266" s="146"/>
      <c r="J1266" s="146"/>
      <c r="K1266" s="146"/>
      <c r="L1266" s="146"/>
    </row>
    <row r="1267" spans="9:12" x14ac:dyDescent="0.25">
      <c r="I1267" s="146"/>
      <c r="J1267" s="146"/>
      <c r="K1267" s="146"/>
      <c r="L1267" s="146"/>
    </row>
    <row r="1268" spans="9:12" x14ac:dyDescent="0.25">
      <c r="I1268" s="146"/>
      <c r="J1268" s="146"/>
      <c r="K1268" s="146"/>
      <c r="L1268" s="146"/>
    </row>
    <row r="1269" spans="9:12" x14ac:dyDescent="0.25">
      <c r="I1269" s="146"/>
      <c r="J1269" s="146"/>
      <c r="K1269" s="146"/>
      <c r="L1269" s="146"/>
    </row>
    <row r="1270" spans="9:12" x14ac:dyDescent="0.25">
      <c r="I1270" s="146"/>
      <c r="J1270" s="146"/>
      <c r="K1270" s="146"/>
      <c r="L1270" s="146"/>
    </row>
    <row r="1271" spans="9:12" x14ac:dyDescent="0.25">
      <c r="I1271" s="146"/>
      <c r="J1271" s="146"/>
      <c r="K1271" s="146"/>
      <c r="L1271" s="146"/>
    </row>
    <row r="1272" spans="9:12" x14ac:dyDescent="0.25">
      <c r="I1272" s="146"/>
      <c r="J1272" s="146"/>
      <c r="K1272" s="146"/>
      <c r="L1272" s="146"/>
    </row>
    <row r="1273" spans="9:12" x14ac:dyDescent="0.25">
      <c r="I1273" s="146"/>
      <c r="J1273" s="146"/>
      <c r="K1273" s="146"/>
      <c r="L1273" s="146"/>
    </row>
    <row r="1274" spans="9:12" x14ac:dyDescent="0.25">
      <c r="I1274" s="146"/>
      <c r="J1274" s="146"/>
      <c r="K1274" s="146"/>
      <c r="L1274" s="146"/>
    </row>
    <row r="1275" spans="9:12" x14ac:dyDescent="0.25">
      <c r="I1275" s="146"/>
      <c r="J1275" s="146"/>
      <c r="K1275" s="146"/>
      <c r="L1275" s="146"/>
    </row>
    <row r="1276" spans="9:12" x14ac:dyDescent="0.25">
      <c r="I1276" s="146"/>
      <c r="J1276" s="146"/>
      <c r="K1276" s="146"/>
      <c r="L1276" s="146"/>
    </row>
    <row r="1277" spans="9:12" x14ac:dyDescent="0.25">
      <c r="I1277" s="146"/>
      <c r="J1277" s="146"/>
      <c r="K1277" s="146"/>
      <c r="L1277" s="146"/>
    </row>
    <row r="1278" spans="9:12" x14ac:dyDescent="0.25">
      <c r="I1278" s="146"/>
      <c r="J1278" s="146"/>
      <c r="K1278" s="146"/>
      <c r="L1278" s="146"/>
    </row>
    <row r="1279" spans="9:12" x14ac:dyDescent="0.25">
      <c r="I1279" s="146"/>
      <c r="J1279" s="146"/>
      <c r="K1279" s="146"/>
      <c r="L1279" s="146"/>
    </row>
    <row r="1280" spans="9:12" x14ac:dyDescent="0.25">
      <c r="I1280" s="146"/>
      <c r="J1280" s="146"/>
      <c r="K1280" s="146"/>
      <c r="L1280" s="146"/>
    </row>
    <row r="1281" spans="9:12" x14ac:dyDescent="0.25">
      <c r="I1281" s="146"/>
      <c r="J1281" s="146"/>
      <c r="K1281" s="146"/>
      <c r="L1281" s="146"/>
    </row>
    <row r="1282" spans="9:12" x14ac:dyDescent="0.25">
      <c r="I1282" s="146"/>
      <c r="J1282" s="146"/>
      <c r="K1282" s="146"/>
      <c r="L1282" s="146"/>
    </row>
    <row r="1283" spans="9:12" x14ac:dyDescent="0.25">
      <c r="I1283" s="146"/>
      <c r="J1283" s="146"/>
      <c r="K1283" s="146"/>
      <c r="L1283" s="146"/>
    </row>
    <row r="1284" spans="9:12" x14ac:dyDescent="0.25">
      <c r="I1284" s="146"/>
      <c r="J1284" s="146"/>
      <c r="K1284" s="146"/>
      <c r="L1284" s="146"/>
    </row>
    <row r="1285" spans="9:12" x14ac:dyDescent="0.25">
      <c r="I1285" s="146"/>
      <c r="J1285" s="146"/>
      <c r="K1285" s="146"/>
      <c r="L1285" s="146"/>
    </row>
    <row r="1286" spans="9:12" x14ac:dyDescent="0.25">
      <c r="I1286" s="146"/>
      <c r="J1286" s="146"/>
      <c r="K1286" s="146"/>
      <c r="L1286" s="146"/>
    </row>
    <row r="1287" spans="9:12" x14ac:dyDescent="0.25">
      <c r="I1287" s="146"/>
      <c r="J1287" s="146"/>
      <c r="K1287" s="146"/>
      <c r="L1287" s="146"/>
    </row>
    <row r="1288" spans="9:12" x14ac:dyDescent="0.25">
      <c r="I1288" s="146"/>
      <c r="J1288" s="146"/>
      <c r="K1288" s="146"/>
      <c r="L1288" s="146"/>
    </row>
    <row r="1289" spans="9:12" x14ac:dyDescent="0.25">
      <c r="I1289" s="146"/>
      <c r="J1289" s="146"/>
      <c r="K1289" s="146"/>
      <c r="L1289" s="146"/>
    </row>
    <row r="1290" spans="9:12" x14ac:dyDescent="0.25">
      <c r="I1290" s="146"/>
      <c r="J1290" s="146"/>
      <c r="K1290" s="146"/>
      <c r="L1290" s="146"/>
    </row>
    <row r="1291" spans="9:12" x14ac:dyDescent="0.25">
      <c r="I1291" s="146"/>
      <c r="J1291" s="146"/>
      <c r="K1291" s="146"/>
      <c r="L1291" s="146"/>
    </row>
    <row r="1292" spans="9:12" x14ac:dyDescent="0.25">
      <c r="I1292" s="146"/>
      <c r="J1292" s="146"/>
      <c r="K1292" s="146"/>
      <c r="L1292" s="146"/>
    </row>
    <row r="1293" spans="9:12" x14ac:dyDescent="0.25">
      <c r="I1293" s="146"/>
      <c r="J1293" s="146"/>
      <c r="K1293" s="146"/>
      <c r="L1293" s="146"/>
    </row>
    <row r="1294" spans="9:12" x14ac:dyDescent="0.25">
      <c r="I1294" s="146"/>
      <c r="J1294" s="146"/>
      <c r="K1294" s="146"/>
      <c r="L1294" s="146"/>
    </row>
    <row r="1295" spans="9:12" x14ac:dyDescent="0.25">
      <c r="I1295" s="146"/>
      <c r="J1295" s="146"/>
      <c r="K1295" s="146"/>
      <c r="L1295" s="146"/>
    </row>
    <row r="1296" spans="9:12" x14ac:dyDescent="0.25">
      <c r="I1296" s="146"/>
      <c r="J1296" s="146"/>
      <c r="K1296" s="146"/>
      <c r="L1296" s="146"/>
    </row>
    <row r="1297" spans="9:12" x14ac:dyDescent="0.25">
      <c r="I1297" s="146"/>
      <c r="J1297" s="146"/>
      <c r="K1297" s="146"/>
      <c r="L1297" s="146"/>
    </row>
    <row r="1298" spans="9:12" x14ac:dyDescent="0.25">
      <c r="I1298" s="146"/>
      <c r="J1298" s="146"/>
      <c r="K1298" s="146"/>
      <c r="L1298" s="146"/>
    </row>
    <row r="1299" spans="9:12" x14ac:dyDescent="0.25">
      <c r="I1299" s="146"/>
      <c r="J1299" s="146"/>
      <c r="K1299" s="146"/>
      <c r="L1299" s="146"/>
    </row>
    <row r="1300" spans="9:12" x14ac:dyDescent="0.25">
      <c r="I1300" s="146"/>
      <c r="J1300" s="146"/>
      <c r="K1300" s="146"/>
      <c r="L1300" s="146"/>
    </row>
    <row r="1301" spans="9:12" x14ac:dyDescent="0.25">
      <c r="I1301" s="146"/>
      <c r="J1301" s="146"/>
      <c r="K1301" s="146"/>
      <c r="L1301" s="146"/>
    </row>
    <row r="1302" spans="9:12" x14ac:dyDescent="0.25">
      <c r="I1302" s="146"/>
      <c r="J1302" s="146"/>
      <c r="K1302" s="146"/>
      <c r="L1302" s="146"/>
    </row>
    <row r="1303" spans="9:12" x14ac:dyDescent="0.25">
      <c r="I1303" s="146"/>
      <c r="J1303" s="146"/>
      <c r="K1303" s="146"/>
      <c r="L1303" s="146"/>
    </row>
    <row r="1304" spans="9:12" x14ac:dyDescent="0.25">
      <c r="I1304" s="146"/>
      <c r="J1304" s="146"/>
      <c r="K1304" s="146"/>
      <c r="L1304" s="146"/>
    </row>
    <row r="1305" spans="9:12" x14ac:dyDescent="0.25">
      <c r="I1305" s="146"/>
      <c r="J1305" s="146"/>
      <c r="K1305" s="146"/>
      <c r="L1305" s="146"/>
    </row>
    <row r="1306" spans="9:12" x14ac:dyDescent="0.25">
      <c r="I1306" s="146"/>
      <c r="J1306" s="146"/>
      <c r="K1306" s="146"/>
      <c r="L1306" s="146"/>
    </row>
    <row r="1307" spans="9:12" x14ac:dyDescent="0.25">
      <c r="I1307" s="146"/>
      <c r="J1307" s="146"/>
      <c r="K1307" s="146"/>
      <c r="L1307" s="146"/>
    </row>
    <row r="1308" spans="9:12" x14ac:dyDescent="0.25">
      <c r="I1308" s="146"/>
      <c r="J1308" s="146"/>
      <c r="K1308" s="146"/>
      <c r="L1308" s="146"/>
    </row>
    <row r="1309" spans="9:12" x14ac:dyDescent="0.25">
      <c r="I1309" s="146"/>
      <c r="J1309" s="146"/>
      <c r="K1309" s="146"/>
      <c r="L1309" s="146"/>
    </row>
    <row r="1310" spans="9:12" x14ac:dyDescent="0.25">
      <c r="I1310" s="146"/>
      <c r="J1310" s="146"/>
      <c r="K1310" s="146"/>
      <c r="L1310" s="146"/>
    </row>
    <row r="1311" spans="9:12" x14ac:dyDescent="0.25">
      <c r="I1311" s="146"/>
      <c r="J1311" s="146"/>
      <c r="K1311" s="146"/>
      <c r="L1311" s="146"/>
    </row>
    <row r="1312" spans="9:12" x14ac:dyDescent="0.25">
      <c r="I1312" s="146"/>
      <c r="J1312" s="146"/>
      <c r="K1312" s="146"/>
      <c r="L1312" s="146"/>
    </row>
    <row r="1313" spans="9:12" x14ac:dyDescent="0.25">
      <c r="I1313" s="146"/>
      <c r="J1313" s="146"/>
      <c r="K1313" s="146"/>
      <c r="L1313" s="146"/>
    </row>
    <row r="1314" spans="9:12" x14ac:dyDescent="0.25">
      <c r="I1314" s="146"/>
      <c r="J1314" s="146"/>
      <c r="K1314" s="146"/>
      <c r="L1314" s="146"/>
    </row>
    <row r="1315" spans="9:12" x14ac:dyDescent="0.25">
      <c r="I1315" s="146"/>
      <c r="J1315" s="146"/>
      <c r="K1315" s="146"/>
      <c r="L1315" s="146"/>
    </row>
    <row r="1316" spans="9:12" x14ac:dyDescent="0.25">
      <c r="I1316" s="146"/>
      <c r="J1316" s="146"/>
      <c r="K1316" s="146"/>
      <c r="L1316" s="146"/>
    </row>
    <row r="1317" spans="9:12" x14ac:dyDescent="0.25">
      <c r="I1317" s="146"/>
      <c r="J1317" s="146"/>
      <c r="K1317" s="146"/>
      <c r="L1317" s="146"/>
    </row>
    <row r="1318" spans="9:12" x14ac:dyDescent="0.25">
      <c r="I1318" s="146"/>
      <c r="J1318" s="146"/>
      <c r="K1318" s="146"/>
      <c r="L1318" s="146"/>
    </row>
    <row r="1319" spans="9:12" x14ac:dyDescent="0.25">
      <c r="I1319" s="146"/>
      <c r="J1319" s="146"/>
      <c r="K1319" s="146"/>
      <c r="L1319" s="146"/>
    </row>
    <row r="1320" spans="9:12" x14ac:dyDescent="0.25">
      <c r="I1320" s="146"/>
      <c r="J1320" s="146"/>
      <c r="K1320" s="146"/>
      <c r="L1320" s="146"/>
    </row>
    <row r="1321" spans="9:12" x14ac:dyDescent="0.25">
      <c r="I1321" s="146"/>
      <c r="J1321" s="146"/>
      <c r="K1321" s="146"/>
      <c r="L1321" s="146"/>
    </row>
    <row r="1322" spans="9:12" x14ac:dyDescent="0.25">
      <c r="I1322" s="146"/>
      <c r="J1322" s="146"/>
      <c r="K1322" s="146"/>
      <c r="L1322" s="146"/>
    </row>
    <row r="1323" spans="9:12" x14ac:dyDescent="0.25">
      <c r="I1323" s="146"/>
      <c r="J1323" s="146"/>
      <c r="K1323" s="146"/>
      <c r="L1323" s="146"/>
    </row>
    <row r="1324" spans="9:12" x14ac:dyDescent="0.25">
      <c r="I1324" s="146"/>
      <c r="J1324" s="146"/>
      <c r="K1324" s="146"/>
      <c r="L1324" s="146"/>
    </row>
    <row r="1325" spans="9:12" x14ac:dyDescent="0.25">
      <c r="I1325" s="146"/>
      <c r="J1325" s="146"/>
      <c r="K1325" s="146"/>
      <c r="L1325" s="146"/>
    </row>
    <row r="1326" spans="9:12" x14ac:dyDescent="0.25">
      <c r="I1326" s="146"/>
      <c r="J1326" s="146"/>
      <c r="K1326" s="146"/>
      <c r="L1326" s="146"/>
    </row>
    <row r="1327" spans="9:12" x14ac:dyDescent="0.25">
      <c r="I1327" s="146"/>
      <c r="J1327" s="146"/>
      <c r="K1327" s="146"/>
      <c r="L1327" s="146"/>
    </row>
    <row r="1328" spans="9:12" x14ac:dyDescent="0.25">
      <c r="I1328" s="146"/>
      <c r="J1328" s="146"/>
      <c r="K1328" s="146"/>
      <c r="L1328" s="146"/>
    </row>
    <row r="1329" spans="9:12" x14ac:dyDescent="0.25">
      <c r="I1329" s="146"/>
      <c r="J1329" s="146"/>
      <c r="K1329" s="146"/>
      <c r="L1329" s="146"/>
    </row>
    <row r="1330" spans="9:12" x14ac:dyDescent="0.25">
      <c r="I1330" s="146"/>
      <c r="J1330" s="146"/>
      <c r="K1330" s="146"/>
      <c r="L1330" s="146"/>
    </row>
    <row r="1331" spans="9:12" x14ac:dyDescent="0.25">
      <c r="I1331" s="146"/>
      <c r="J1331" s="146"/>
      <c r="K1331" s="146"/>
      <c r="L1331" s="146"/>
    </row>
    <row r="1332" spans="9:12" x14ac:dyDescent="0.25">
      <c r="I1332" s="146"/>
      <c r="J1332" s="146"/>
      <c r="K1332" s="146"/>
      <c r="L1332" s="146"/>
    </row>
    <row r="1333" spans="9:12" x14ac:dyDescent="0.25">
      <c r="I1333" s="146"/>
      <c r="J1333" s="146"/>
      <c r="K1333" s="146"/>
      <c r="L1333" s="146"/>
    </row>
    <row r="1334" spans="9:12" x14ac:dyDescent="0.25">
      <c r="I1334" s="146"/>
      <c r="J1334" s="146"/>
      <c r="K1334" s="146"/>
      <c r="L1334" s="146"/>
    </row>
    <row r="1335" spans="9:12" x14ac:dyDescent="0.25">
      <c r="I1335" s="146"/>
      <c r="J1335" s="146"/>
      <c r="K1335" s="146"/>
      <c r="L1335" s="146"/>
    </row>
    <row r="1336" spans="9:12" x14ac:dyDescent="0.25">
      <c r="I1336" s="146"/>
      <c r="J1336" s="146"/>
      <c r="K1336" s="146"/>
      <c r="L1336" s="146"/>
    </row>
    <row r="1337" spans="9:12" x14ac:dyDescent="0.25">
      <c r="I1337" s="146"/>
      <c r="J1337" s="146"/>
      <c r="K1337" s="146"/>
      <c r="L1337" s="146"/>
    </row>
    <row r="1338" spans="9:12" x14ac:dyDescent="0.25">
      <c r="I1338" s="146"/>
      <c r="J1338" s="146"/>
      <c r="K1338" s="146"/>
      <c r="L1338" s="146"/>
    </row>
    <row r="1339" spans="9:12" x14ac:dyDescent="0.25">
      <c r="I1339" s="146"/>
      <c r="J1339" s="146"/>
      <c r="K1339" s="146"/>
      <c r="L1339" s="146"/>
    </row>
    <row r="1340" spans="9:12" x14ac:dyDescent="0.25">
      <c r="I1340" s="146"/>
      <c r="J1340" s="146"/>
      <c r="K1340" s="146"/>
      <c r="L1340" s="146"/>
    </row>
    <row r="1341" spans="9:12" x14ac:dyDescent="0.25">
      <c r="I1341" s="146"/>
      <c r="J1341" s="146"/>
      <c r="K1341" s="146"/>
      <c r="L1341" s="146"/>
    </row>
    <row r="1342" spans="9:12" x14ac:dyDescent="0.25">
      <c r="I1342" s="146"/>
      <c r="J1342" s="146"/>
      <c r="K1342" s="146"/>
      <c r="L1342" s="146"/>
    </row>
    <row r="1343" spans="9:12" x14ac:dyDescent="0.25">
      <c r="I1343" s="146"/>
      <c r="J1343" s="146"/>
      <c r="K1343" s="146"/>
      <c r="L1343" s="146"/>
    </row>
    <row r="1344" spans="9:12" x14ac:dyDescent="0.25">
      <c r="I1344" s="146"/>
      <c r="J1344" s="146"/>
      <c r="K1344" s="146"/>
      <c r="L1344" s="146"/>
    </row>
    <row r="1345" spans="9:12" x14ac:dyDescent="0.25">
      <c r="I1345" s="146"/>
      <c r="J1345" s="146"/>
      <c r="K1345" s="146"/>
      <c r="L1345" s="146"/>
    </row>
    <row r="1346" spans="9:12" x14ac:dyDescent="0.25">
      <c r="I1346" s="146"/>
      <c r="J1346" s="146"/>
      <c r="K1346" s="146"/>
      <c r="L1346" s="146"/>
    </row>
    <row r="1347" spans="9:12" x14ac:dyDescent="0.25">
      <c r="I1347" s="146"/>
      <c r="J1347" s="146"/>
      <c r="K1347" s="146"/>
      <c r="L1347" s="146"/>
    </row>
    <row r="1348" spans="9:12" x14ac:dyDescent="0.25">
      <c r="I1348" s="146"/>
      <c r="J1348" s="146"/>
      <c r="K1348" s="146"/>
      <c r="L1348" s="146"/>
    </row>
    <row r="1349" spans="9:12" x14ac:dyDescent="0.25">
      <c r="I1349" s="146"/>
      <c r="J1349" s="146"/>
      <c r="K1349" s="146"/>
      <c r="L1349" s="146"/>
    </row>
    <row r="1350" spans="9:12" x14ac:dyDescent="0.25">
      <c r="I1350" s="146"/>
      <c r="J1350" s="146"/>
      <c r="K1350" s="146"/>
      <c r="L1350" s="146"/>
    </row>
    <row r="1351" spans="9:12" x14ac:dyDescent="0.25">
      <c r="I1351" s="146"/>
      <c r="J1351" s="146"/>
      <c r="K1351" s="146"/>
      <c r="L1351" s="146"/>
    </row>
    <row r="1352" spans="9:12" x14ac:dyDescent="0.25">
      <c r="I1352" s="146"/>
      <c r="J1352" s="146"/>
      <c r="K1352" s="146"/>
      <c r="L1352" s="146"/>
    </row>
    <row r="1353" spans="9:12" x14ac:dyDescent="0.25">
      <c r="I1353" s="146"/>
      <c r="J1353" s="146"/>
      <c r="K1353" s="146"/>
      <c r="L1353" s="146"/>
    </row>
    <row r="1354" spans="9:12" x14ac:dyDescent="0.25">
      <c r="I1354" s="146"/>
      <c r="J1354" s="146"/>
      <c r="K1354" s="146"/>
      <c r="L1354" s="146"/>
    </row>
    <row r="1355" spans="9:12" x14ac:dyDescent="0.25">
      <c r="I1355" s="146"/>
      <c r="J1355" s="146"/>
      <c r="K1355" s="146"/>
      <c r="L1355" s="146"/>
    </row>
    <row r="1356" spans="9:12" x14ac:dyDescent="0.25">
      <c r="I1356" s="146"/>
      <c r="J1356" s="146"/>
      <c r="K1356" s="146"/>
      <c r="L1356" s="146"/>
    </row>
    <row r="1357" spans="9:12" x14ac:dyDescent="0.25">
      <c r="I1357" s="146"/>
      <c r="J1357" s="146"/>
      <c r="K1357" s="146"/>
      <c r="L1357" s="146"/>
    </row>
    <row r="1358" spans="9:12" x14ac:dyDescent="0.25">
      <c r="I1358" s="146"/>
      <c r="J1358" s="146"/>
      <c r="K1358" s="146"/>
      <c r="L1358" s="146"/>
    </row>
    <row r="1359" spans="9:12" x14ac:dyDescent="0.25">
      <c r="I1359" s="146"/>
      <c r="J1359" s="146"/>
      <c r="K1359" s="146"/>
      <c r="L1359" s="146"/>
    </row>
    <row r="1360" spans="9:12" x14ac:dyDescent="0.25">
      <c r="I1360" s="146"/>
      <c r="J1360" s="146"/>
      <c r="K1360" s="146"/>
      <c r="L1360" s="146"/>
    </row>
    <row r="1361" spans="9:12" x14ac:dyDescent="0.25">
      <c r="I1361" s="146"/>
      <c r="J1361" s="146"/>
      <c r="K1361" s="146"/>
      <c r="L1361" s="146"/>
    </row>
    <row r="1362" spans="9:12" x14ac:dyDescent="0.25">
      <c r="I1362" s="146"/>
      <c r="J1362" s="146"/>
      <c r="K1362" s="146"/>
      <c r="L1362" s="146"/>
    </row>
    <row r="1363" spans="9:12" x14ac:dyDescent="0.25">
      <c r="I1363" s="146"/>
      <c r="J1363" s="146"/>
      <c r="K1363" s="146"/>
      <c r="L1363" s="146"/>
    </row>
    <row r="1364" spans="9:12" x14ac:dyDescent="0.25">
      <c r="I1364" s="146"/>
      <c r="J1364" s="146"/>
      <c r="K1364" s="146"/>
      <c r="L1364" s="146"/>
    </row>
    <row r="1365" spans="9:12" x14ac:dyDescent="0.25">
      <c r="I1365" s="146"/>
      <c r="J1365" s="146"/>
      <c r="K1365" s="146"/>
      <c r="L1365" s="146"/>
    </row>
    <row r="1366" spans="9:12" x14ac:dyDescent="0.25">
      <c r="I1366" s="146"/>
      <c r="J1366" s="146"/>
      <c r="K1366" s="146"/>
      <c r="L1366" s="146"/>
    </row>
    <row r="1367" spans="9:12" x14ac:dyDescent="0.25">
      <c r="I1367" s="146"/>
      <c r="J1367" s="146"/>
      <c r="K1367" s="146"/>
      <c r="L1367" s="146"/>
    </row>
    <row r="1368" spans="9:12" x14ac:dyDescent="0.25">
      <c r="I1368" s="146"/>
      <c r="J1368" s="146"/>
      <c r="K1368" s="146"/>
      <c r="L1368" s="146"/>
    </row>
    <row r="1369" spans="9:12" x14ac:dyDescent="0.25">
      <c r="I1369" s="146"/>
      <c r="J1369" s="146"/>
      <c r="K1369" s="146"/>
      <c r="L1369" s="146"/>
    </row>
    <row r="1370" spans="9:12" x14ac:dyDescent="0.25">
      <c r="I1370" s="146"/>
      <c r="J1370" s="146"/>
      <c r="K1370" s="146"/>
      <c r="L1370" s="146"/>
    </row>
    <row r="1371" spans="9:12" x14ac:dyDescent="0.25">
      <c r="I1371" s="146"/>
      <c r="J1371" s="146"/>
      <c r="K1371" s="146"/>
      <c r="L1371" s="146"/>
    </row>
    <row r="1372" spans="9:12" x14ac:dyDescent="0.25">
      <c r="I1372" s="146"/>
      <c r="J1372" s="146"/>
      <c r="K1372" s="146"/>
      <c r="L1372" s="146"/>
    </row>
    <row r="1373" spans="9:12" x14ac:dyDescent="0.25">
      <c r="I1373" s="146"/>
      <c r="J1373" s="146"/>
      <c r="K1373" s="146"/>
      <c r="L1373" s="146"/>
    </row>
    <row r="1374" spans="9:12" x14ac:dyDescent="0.25">
      <c r="I1374" s="146"/>
      <c r="J1374" s="146"/>
      <c r="K1374" s="146"/>
      <c r="L1374" s="146"/>
    </row>
    <row r="1375" spans="9:12" x14ac:dyDescent="0.25">
      <c r="I1375" s="146"/>
      <c r="J1375" s="146"/>
      <c r="K1375" s="146"/>
      <c r="L1375" s="146"/>
    </row>
    <row r="1376" spans="9:12" x14ac:dyDescent="0.25">
      <c r="I1376" s="146"/>
      <c r="J1376" s="146"/>
      <c r="K1376" s="146"/>
      <c r="L1376" s="146"/>
    </row>
    <row r="1377" spans="9:12" x14ac:dyDescent="0.25">
      <c r="I1377" s="146"/>
      <c r="J1377" s="146"/>
      <c r="K1377" s="146"/>
      <c r="L1377" s="146"/>
    </row>
    <row r="1378" spans="9:12" x14ac:dyDescent="0.25">
      <c r="I1378" s="146"/>
      <c r="J1378" s="146"/>
      <c r="K1378" s="146"/>
      <c r="L1378" s="146"/>
    </row>
    <row r="1379" spans="9:12" x14ac:dyDescent="0.25">
      <c r="I1379" s="146"/>
      <c r="J1379" s="146"/>
      <c r="K1379" s="146"/>
      <c r="L1379" s="146"/>
    </row>
    <row r="1380" spans="9:12" x14ac:dyDescent="0.25">
      <c r="I1380" s="146"/>
      <c r="J1380" s="146"/>
      <c r="K1380" s="146"/>
      <c r="L1380" s="146"/>
    </row>
    <row r="1381" spans="9:12" x14ac:dyDescent="0.25">
      <c r="I1381" s="146"/>
      <c r="J1381" s="146"/>
      <c r="K1381" s="146"/>
      <c r="L1381" s="146"/>
    </row>
    <row r="1382" spans="9:12" x14ac:dyDescent="0.25">
      <c r="I1382" s="146"/>
      <c r="J1382" s="146"/>
      <c r="K1382" s="146"/>
      <c r="L1382" s="146"/>
    </row>
    <row r="1383" spans="9:12" x14ac:dyDescent="0.25">
      <c r="I1383" s="146"/>
      <c r="J1383" s="146"/>
      <c r="K1383" s="146"/>
      <c r="L1383" s="146"/>
    </row>
    <row r="1384" spans="9:12" x14ac:dyDescent="0.25">
      <c r="I1384" s="146"/>
      <c r="J1384" s="146"/>
      <c r="K1384" s="146"/>
      <c r="L1384" s="146"/>
    </row>
    <row r="1385" spans="9:12" x14ac:dyDescent="0.25">
      <c r="I1385" s="146"/>
      <c r="J1385" s="146"/>
      <c r="K1385" s="146"/>
      <c r="L1385" s="146"/>
    </row>
    <row r="1386" spans="9:12" x14ac:dyDescent="0.25">
      <c r="I1386" s="146"/>
      <c r="J1386" s="146"/>
      <c r="K1386" s="146"/>
      <c r="L1386" s="146"/>
    </row>
    <row r="1387" spans="9:12" x14ac:dyDescent="0.25">
      <c r="I1387" s="146"/>
      <c r="J1387" s="146"/>
      <c r="K1387" s="146"/>
      <c r="L1387" s="146"/>
    </row>
    <row r="1388" spans="9:12" x14ac:dyDescent="0.25">
      <c r="I1388" s="146"/>
      <c r="J1388" s="146"/>
      <c r="K1388" s="146"/>
      <c r="L1388" s="146"/>
    </row>
    <row r="1389" spans="9:12" x14ac:dyDescent="0.25">
      <c r="I1389" s="146"/>
      <c r="J1389" s="146"/>
      <c r="K1389" s="146"/>
      <c r="L1389" s="146"/>
    </row>
    <row r="1390" spans="9:12" x14ac:dyDescent="0.25">
      <c r="I1390" s="146"/>
      <c r="J1390" s="146"/>
      <c r="K1390" s="146"/>
      <c r="L1390" s="146"/>
    </row>
    <row r="1391" spans="9:12" x14ac:dyDescent="0.25">
      <c r="I1391" s="146"/>
      <c r="J1391" s="146"/>
      <c r="K1391" s="146"/>
      <c r="L1391" s="146"/>
    </row>
    <row r="1392" spans="9:12" x14ac:dyDescent="0.25">
      <c r="I1392" s="146"/>
      <c r="J1392" s="146"/>
      <c r="K1392" s="146"/>
      <c r="L1392" s="146"/>
    </row>
    <row r="1393" spans="9:12" x14ac:dyDescent="0.25">
      <c r="I1393" s="146"/>
      <c r="J1393" s="146"/>
      <c r="K1393" s="146"/>
      <c r="L1393" s="146"/>
    </row>
    <row r="1394" spans="9:12" x14ac:dyDescent="0.25">
      <c r="I1394" s="146"/>
      <c r="J1394" s="146"/>
      <c r="K1394" s="146"/>
      <c r="L1394" s="146"/>
    </row>
    <row r="1395" spans="9:12" x14ac:dyDescent="0.25">
      <c r="I1395" s="146"/>
      <c r="J1395" s="146"/>
      <c r="K1395" s="146"/>
      <c r="L1395" s="146"/>
    </row>
    <row r="1396" spans="9:12" x14ac:dyDescent="0.25">
      <c r="I1396" s="146"/>
      <c r="J1396" s="146"/>
      <c r="K1396" s="146"/>
      <c r="L1396" s="146"/>
    </row>
    <row r="1397" spans="9:12" x14ac:dyDescent="0.25">
      <c r="I1397" s="146"/>
      <c r="J1397" s="146"/>
      <c r="K1397" s="146"/>
      <c r="L1397" s="146"/>
    </row>
    <row r="1398" spans="9:12" x14ac:dyDescent="0.25">
      <c r="I1398" s="146"/>
      <c r="J1398" s="146"/>
      <c r="K1398" s="146"/>
      <c r="L1398" s="146"/>
    </row>
    <row r="1399" spans="9:12" x14ac:dyDescent="0.25">
      <c r="I1399" s="146"/>
      <c r="J1399" s="146"/>
      <c r="K1399" s="146"/>
      <c r="L1399" s="146"/>
    </row>
    <row r="1400" spans="9:12" x14ac:dyDescent="0.25">
      <c r="I1400" s="146"/>
      <c r="J1400" s="146"/>
      <c r="K1400" s="146"/>
      <c r="L1400" s="146"/>
    </row>
    <row r="1401" spans="9:12" x14ac:dyDescent="0.25">
      <c r="I1401" s="146"/>
      <c r="J1401" s="146"/>
      <c r="K1401" s="146"/>
      <c r="L1401" s="146"/>
    </row>
    <row r="1402" spans="9:12" x14ac:dyDescent="0.25">
      <c r="I1402" s="146"/>
      <c r="J1402" s="146"/>
      <c r="K1402" s="146"/>
      <c r="L1402" s="146"/>
    </row>
    <row r="1403" spans="9:12" x14ac:dyDescent="0.25">
      <c r="I1403" s="146"/>
      <c r="J1403" s="146"/>
      <c r="K1403" s="146"/>
      <c r="L1403" s="146"/>
    </row>
    <row r="1404" spans="9:12" x14ac:dyDescent="0.25">
      <c r="I1404" s="146"/>
      <c r="J1404" s="146"/>
      <c r="K1404" s="146"/>
      <c r="L1404" s="146"/>
    </row>
    <row r="1405" spans="9:12" x14ac:dyDescent="0.25">
      <c r="I1405" s="146"/>
      <c r="J1405" s="146"/>
      <c r="K1405" s="146"/>
      <c r="L1405" s="146"/>
    </row>
    <row r="1406" spans="9:12" x14ac:dyDescent="0.25">
      <c r="I1406" s="146"/>
      <c r="J1406" s="146"/>
      <c r="K1406" s="146"/>
      <c r="L1406" s="146"/>
    </row>
    <row r="1407" spans="9:12" x14ac:dyDescent="0.25">
      <c r="I1407" s="146"/>
      <c r="J1407" s="146"/>
      <c r="K1407" s="146"/>
      <c r="L1407" s="146"/>
    </row>
    <row r="1408" spans="9:12" x14ac:dyDescent="0.25">
      <c r="I1408" s="146"/>
      <c r="J1408" s="146"/>
      <c r="K1408" s="146"/>
      <c r="L1408" s="146"/>
    </row>
    <row r="1409" spans="9:12" x14ac:dyDescent="0.25">
      <c r="I1409" s="146"/>
      <c r="J1409" s="146"/>
      <c r="K1409" s="146"/>
      <c r="L1409" s="146"/>
    </row>
    <row r="1410" spans="9:12" x14ac:dyDescent="0.25">
      <c r="I1410" s="146"/>
      <c r="J1410" s="146"/>
      <c r="K1410" s="146"/>
      <c r="L1410" s="146"/>
    </row>
    <row r="1411" spans="9:12" x14ac:dyDescent="0.25">
      <c r="I1411" s="146"/>
      <c r="J1411" s="146"/>
      <c r="K1411" s="146"/>
      <c r="L1411" s="146"/>
    </row>
    <row r="1412" spans="9:12" x14ac:dyDescent="0.25">
      <c r="I1412" s="146"/>
      <c r="J1412" s="146"/>
      <c r="K1412" s="146"/>
      <c r="L1412" s="146"/>
    </row>
    <row r="1413" spans="9:12" x14ac:dyDescent="0.25">
      <c r="I1413" s="146"/>
      <c r="J1413" s="146"/>
      <c r="K1413" s="146"/>
      <c r="L1413" s="146"/>
    </row>
    <row r="1414" spans="9:12" x14ac:dyDescent="0.25">
      <c r="I1414" s="146"/>
      <c r="J1414" s="146"/>
      <c r="K1414" s="146"/>
      <c r="L1414" s="146"/>
    </row>
    <row r="1415" spans="9:12" x14ac:dyDescent="0.25">
      <c r="I1415" s="146"/>
      <c r="J1415" s="146"/>
      <c r="K1415" s="146"/>
      <c r="L1415" s="146"/>
    </row>
    <row r="1416" spans="9:12" x14ac:dyDescent="0.25">
      <c r="I1416" s="146"/>
      <c r="J1416" s="146"/>
      <c r="K1416" s="146"/>
      <c r="L1416" s="146"/>
    </row>
    <row r="1417" spans="9:12" x14ac:dyDescent="0.25">
      <c r="I1417" s="146"/>
      <c r="J1417" s="146"/>
      <c r="K1417" s="146"/>
      <c r="L1417" s="146"/>
    </row>
    <row r="1418" spans="9:12" x14ac:dyDescent="0.25">
      <c r="I1418" s="146"/>
      <c r="J1418" s="146"/>
      <c r="K1418" s="146"/>
      <c r="L1418" s="146"/>
    </row>
    <row r="1419" spans="9:12" x14ac:dyDescent="0.25">
      <c r="I1419" s="146"/>
      <c r="J1419" s="146"/>
      <c r="K1419" s="146"/>
      <c r="L1419" s="146"/>
    </row>
    <row r="1420" spans="9:12" x14ac:dyDescent="0.25">
      <c r="I1420" s="146"/>
      <c r="J1420" s="146"/>
      <c r="K1420" s="146"/>
      <c r="L1420" s="146"/>
    </row>
    <row r="1421" spans="9:12" x14ac:dyDescent="0.25">
      <c r="I1421" s="146"/>
      <c r="J1421" s="146"/>
      <c r="K1421" s="146"/>
      <c r="L1421" s="146"/>
    </row>
    <row r="1422" spans="9:12" x14ac:dyDescent="0.25">
      <c r="I1422" s="146"/>
      <c r="J1422" s="146"/>
      <c r="K1422" s="146"/>
      <c r="L1422" s="146"/>
    </row>
    <row r="1423" spans="9:12" x14ac:dyDescent="0.25">
      <c r="I1423" s="146"/>
      <c r="J1423" s="146"/>
      <c r="K1423" s="146"/>
      <c r="L1423" s="146"/>
    </row>
    <row r="1424" spans="9:12" x14ac:dyDescent="0.25">
      <c r="I1424" s="146"/>
      <c r="J1424" s="146"/>
      <c r="K1424" s="146"/>
      <c r="L1424" s="146"/>
    </row>
    <row r="1425" spans="9:12" x14ac:dyDescent="0.25">
      <c r="I1425" s="146"/>
      <c r="J1425" s="146"/>
      <c r="K1425" s="146"/>
      <c r="L1425" s="146"/>
    </row>
    <row r="1426" spans="9:12" x14ac:dyDescent="0.25">
      <c r="I1426" s="146"/>
      <c r="J1426" s="146"/>
      <c r="K1426" s="146"/>
      <c r="L1426" s="146"/>
    </row>
    <row r="1427" spans="9:12" x14ac:dyDescent="0.25">
      <c r="I1427" s="146"/>
      <c r="J1427" s="146"/>
      <c r="K1427" s="146"/>
      <c r="L1427" s="146"/>
    </row>
    <row r="1428" spans="9:12" x14ac:dyDescent="0.25">
      <c r="I1428" s="146"/>
      <c r="J1428" s="146"/>
      <c r="K1428" s="146"/>
      <c r="L1428" s="146"/>
    </row>
    <row r="1429" spans="9:12" x14ac:dyDescent="0.25">
      <c r="I1429" s="146"/>
      <c r="J1429" s="146"/>
      <c r="K1429" s="146"/>
      <c r="L1429" s="146"/>
    </row>
    <row r="1430" spans="9:12" x14ac:dyDescent="0.25">
      <c r="I1430" s="146"/>
      <c r="J1430" s="146"/>
      <c r="K1430" s="146"/>
      <c r="L1430" s="146"/>
    </row>
    <row r="1431" spans="9:12" x14ac:dyDescent="0.25">
      <c r="I1431" s="146"/>
      <c r="J1431" s="146"/>
      <c r="K1431" s="146"/>
      <c r="L1431" s="146"/>
    </row>
    <row r="1432" spans="9:12" x14ac:dyDescent="0.25">
      <c r="I1432" s="146"/>
      <c r="J1432" s="146"/>
      <c r="K1432" s="146"/>
      <c r="L1432" s="146"/>
    </row>
    <row r="1433" spans="9:12" x14ac:dyDescent="0.25">
      <c r="I1433" s="146"/>
      <c r="J1433" s="146"/>
      <c r="K1433" s="146"/>
      <c r="L1433" s="146"/>
    </row>
    <row r="1434" spans="9:12" x14ac:dyDescent="0.25">
      <c r="I1434" s="146"/>
      <c r="J1434" s="146"/>
      <c r="K1434" s="146"/>
      <c r="L1434" s="146"/>
    </row>
    <row r="1435" spans="9:12" x14ac:dyDescent="0.25">
      <c r="I1435" s="146"/>
      <c r="J1435" s="146"/>
      <c r="K1435" s="146"/>
      <c r="L1435" s="146"/>
    </row>
    <row r="1436" spans="9:12" x14ac:dyDescent="0.25">
      <c r="I1436" s="146"/>
      <c r="J1436" s="146"/>
      <c r="K1436" s="146"/>
      <c r="L1436" s="146"/>
    </row>
    <row r="1437" spans="9:12" x14ac:dyDescent="0.25">
      <c r="I1437" s="146"/>
      <c r="J1437" s="146"/>
      <c r="K1437" s="146"/>
      <c r="L1437" s="146"/>
    </row>
    <row r="1438" spans="9:12" x14ac:dyDescent="0.25">
      <c r="I1438" s="146"/>
      <c r="J1438" s="146"/>
      <c r="K1438" s="146"/>
      <c r="L1438" s="146"/>
    </row>
    <row r="1439" spans="9:12" x14ac:dyDescent="0.25">
      <c r="I1439" s="146"/>
      <c r="J1439" s="146"/>
      <c r="K1439" s="146"/>
      <c r="L1439" s="146"/>
    </row>
    <row r="1440" spans="9:12" x14ac:dyDescent="0.25">
      <c r="I1440" s="146"/>
      <c r="J1440" s="146"/>
      <c r="K1440" s="146"/>
      <c r="L1440" s="146"/>
    </row>
    <row r="1441" spans="9:12" x14ac:dyDescent="0.25">
      <c r="I1441" s="146"/>
      <c r="J1441" s="146"/>
      <c r="K1441" s="146"/>
      <c r="L1441" s="146"/>
    </row>
    <row r="1442" spans="9:12" x14ac:dyDescent="0.25">
      <c r="I1442" s="146"/>
      <c r="J1442" s="146"/>
      <c r="K1442" s="146"/>
      <c r="L1442" s="146"/>
    </row>
    <row r="1443" spans="9:12" x14ac:dyDescent="0.25">
      <c r="I1443" s="146"/>
      <c r="J1443" s="146"/>
      <c r="K1443" s="146"/>
      <c r="L1443" s="146"/>
    </row>
    <row r="1444" spans="9:12" x14ac:dyDescent="0.25">
      <c r="I1444" s="146"/>
      <c r="J1444" s="146"/>
      <c r="K1444" s="146"/>
      <c r="L1444" s="146"/>
    </row>
    <row r="1445" spans="9:12" x14ac:dyDescent="0.25">
      <c r="I1445" s="146"/>
      <c r="J1445" s="146"/>
      <c r="K1445" s="146"/>
      <c r="L1445" s="146"/>
    </row>
    <row r="1446" spans="9:12" x14ac:dyDescent="0.25">
      <c r="I1446" s="146"/>
      <c r="J1446" s="146"/>
      <c r="K1446" s="146"/>
      <c r="L1446" s="146"/>
    </row>
    <row r="1447" spans="9:12" x14ac:dyDescent="0.25">
      <c r="I1447" s="146"/>
      <c r="J1447" s="146"/>
      <c r="K1447" s="146"/>
      <c r="L1447" s="146"/>
    </row>
    <row r="1448" spans="9:12" x14ac:dyDescent="0.25">
      <c r="I1448" s="146"/>
      <c r="J1448" s="146"/>
      <c r="K1448" s="146"/>
      <c r="L1448" s="146"/>
    </row>
    <row r="1449" spans="9:12" x14ac:dyDescent="0.25">
      <c r="I1449" s="146"/>
      <c r="J1449" s="146"/>
      <c r="K1449" s="146"/>
      <c r="L1449" s="146"/>
    </row>
    <row r="1450" spans="9:12" x14ac:dyDescent="0.25">
      <c r="I1450" s="146"/>
      <c r="J1450" s="146"/>
      <c r="K1450" s="146"/>
      <c r="L1450" s="146"/>
    </row>
    <row r="1451" spans="9:12" x14ac:dyDescent="0.25">
      <c r="I1451" s="146"/>
      <c r="J1451" s="146"/>
      <c r="K1451" s="146"/>
      <c r="L1451" s="146"/>
    </row>
    <row r="1452" spans="9:12" x14ac:dyDescent="0.25">
      <c r="I1452" s="146"/>
      <c r="J1452" s="146"/>
      <c r="K1452" s="146"/>
      <c r="L1452" s="146"/>
    </row>
    <row r="1453" spans="9:12" x14ac:dyDescent="0.25">
      <c r="I1453" s="146"/>
      <c r="J1453" s="146"/>
      <c r="K1453" s="146"/>
      <c r="L1453" s="146"/>
    </row>
    <row r="1454" spans="9:12" x14ac:dyDescent="0.25">
      <c r="I1454" s="146"/>
      <c r="J1454" s="146"/>
      <c r="K1454" s="146"/>
      <c r="L1454" s="146"/>
    </row>
    <row r="1455" spans="9:12" x14ac:dyDescent="0.25">
      <c r="I1455" s="146"/>
      <c r="J1455" s="146"/>
      <c r="K1455" s="146"/>
      <c r="L1455" s="146"/>
    </row>
    <row r="1456" spans="9:12" x14ac:dyDescent="0.25">
      <c r="I1456" s="146"/>
      <c r="J1456" s="146"/>
      <c r="K1456" s="146"/>
      <c r="L1456" s="146"/>
    </row>
    <row r="1457" spans="9:12" x14ac:dyDescent="0.25">
      <c r="I1457" s="146"/>
      <c r="J1457" s="146"/>
      <c r="K1457" s="146"/>
      <c r="L1457" s="146"/>
    </row>
    <row r="1458" spans="9:12" x14ac:dyDescent="0.25">
      <c r="I1458" s="146"/>
      <c r="J1458" s="146"/>
      <c r="K1458" s="146"/>
      <c r="L1458" s="146"/>
    </row>
    <row r="1459" spans="9:12" x14ac:dyDescent="0.25">
      <c r="I1459" s="146"/>
      <c r="J1459" s="146"/>
      <c r="K1459" s="146"/>
      <c r="L1459" s="146"/>
    </row>
    <row r="1460" spans="9:12" x14ac:dyDescent="0.25">
      <c r="I1460" s="146"/>
      <c r="J1460" s="146"/>
      <c r="K1460" s="146"/>
      <c r="L1460" s="146"/>
    </row>
    <row r="1461" spans="9:12" x14ac:dyDescent="0.25">
      <c r="I1461" s="146"/>
      <c r="J1461" s="146"/>
      <c r="K1461" s="146"/>
      <c r="L1461" s="146"/>
    </row>
    <row r="1462" spans="9:12" x14ac:dyDescent="0.25">
      <c r="I1462" s="146"/>
      <c r="J1462" s="146"/>
      <c r="K1462" s="146"/>
      <c r="L1462" s="146"/>
    </row>
    <row r="1463" spans="9:12" x14ac:dyDescent="0.25">
      <c r="I1463" s="146"/>
      <c r="J1463" s="146"/>
      <c r="K1463" s="146"/>
      <c r="L1463" s="146"/>
    </row>
    <row r="1464" spans="9:12" x14ac:dyDescent="0.25">
      <c r="I1464" s="146"/>
      <c r="J1464" s="146"/>
      <c r="K1464" s="146"/>
      <c r="L1464" s="146"/>
    </row>
    <row r="1465" spans="9:12" x14ac:dyDescent="0.25">
      <c r="I1465" s="146"/>
      <c r="J1465" s="146"/>
      <c r="K1465" s="146"/>
      <c r="L1465" s="146"/>
    </row>
    <row r="1466" spans="9:12" x14ac:dyDescent="0.25">
      <c r="I1466" s="146"/>
      <c r="J1466" s="146"/>
      <c r="K1466" s="146"/>
      <c r="L1466" s="146"/>
    </row>
    <row r="1467" spans="9:12" x14ac:dyDescent="0.25">
      <c r="I1467" s="146"/>
      <c r="J1467" s="146"/>
      <c r="K1467" s="146"/>
      <c r="L1467" s="146"/>
    </row>
    <row r="1468" spans="9:12" x14ac:dyDescent="0.25">
      <c r="I1468" s="146"/>
      <c r="J1468" s="146"/>
      <c r="K1468" s="146"/>
      <c r="L1468" s="146"/>
    </row>
    <row r="1469" spans="9:12" x14ac:dyDescent="0.25">
      <c r="I1469" s="146"/>
      <c r="J1469" s="146"/>
      <c r="K1469" s="146"/>
      <c r="L1469" s="146"/>
    </row>
    <row r="1470" spans="9:12" x14ac:dyDescent="0.25">
      <c r="I1470" s="146"/>
      <c r="J1470" s="146"/>
      <c r="K1470" s="146"/>
      <c r="L1470" s="146"/>
    </row>
    <row r="1471" spans="9:12" x14ac:dyDescent="0.25">
      <c r="I1471" s="146"/>
      <c r="J1471" s="146"/>
      <c r="K1471" s="146"/>
      <c r="L1471" s="146"/>
    </row>
    <row r="1472" spans="9:12" x14ac:dyDescent="0.25">
      <c r="I1472" s="146"/>
      <c r="J1472" s="146"/>
      <c r="K1472" s="146"/>
      <c r="L1472" s="146"/>
    </row>
    <row r="1473" spans="9:12" x14ac:dyDescent="0.25">
      <c r="I1473" s="146"/>
      <c r="J1473" s="146"/>
      <c r="K1473" s="146"/>
      <c r="L1473" s="146"/>
    </row>
    <row r="1474" spans="9:12" x14ac:dyDescent="0.25">
      <c r="I1474" s="146"/>
      <c r="J1474" s="146"/>
      <c r="K1474" s="146"/>
      <c r="L1474" s="146"/>
    </row>
    <row r="1475" spans="9:12" x14ac:dyDescent="0.25">
      <c r="I1475" s="146"/>
      <c r="J1475" s="146"/>
      <c r="K1475" s="146"/>
      <c r="L1475" s="146"/>
    </row>
    <row r="1476" spans="9:12" x14ac:dyDescent="0.25">
      <c r="I1476" s="146"/>
      <c r="J1476" s="146"/>
      <c r="K1476" s="146"/>
      <c r="L1476" s="146"/>
    </row>
    <row r="1477" spans="9:12" x14ac:dyDescent="0.25">
      <c r="I1477" s="146"/>
      <c r="J1477" s="146"/>
      <c r="K1477" s="146"/>
      <c r="L1477" s="146"/>
    </row>
    <row r="1478" spans="9:12" x14ac:dyDescent="0.25">
      <c r="I1478" s="146"/>
      <c r="J1478" s="146"/>
      <c r="K1478" s="146"/>
      <c r="L1478" s="146"/>
    </row>
    <row r="1479" spans="9:12" x14ac:dyDescent="0.25">
      <c r="I1479" s="146"/>
      <c r="J1479" s="146"/>
      <c r="K1479" s="146"/>
      <c r="L1479" s="146"/>
    </row>
    <row r="1480" spans="9:12" x14ac:dyDescent="0.25">
      <c r="I1480" s="146"/>
      <c r="J1480" s="146"/>
      <c r="K1480" s="146"/>
      <c r="L1480" s="146"/>
    </row>
    <row r="1481" spans="9:12" x14ac:dyDescent="0.25">
      <c r="I1481" s="146"/>
      <c r="J1481" s="146"/>
      <c r="K1481" s="146"/>
      <c r="L1481" s="146"/>
    </row>
    <row r="1482" spans="9:12" x14ac:dyDescent="0.25">
      <c r="I1482" s="146"/>
      <c r="J1482" s="146"/>
      <c r="K1482" s="146"/>
      <c r="L1482" s="146"/>
    </row>
    <row r="1483" spans="9:12" x14ac:dyDescent="0.25">
      <c r="I1483" s="146"/>
      <c r="J1483" s="146"/>
      <c r="K1483" s="146"/>
      <c r="L1483" s="146"/>
    </row>
    <row r="1484" spans="9:12" x14ac:dyDescent="0.25">
      <c r="I1484" s="146"/>
      <c r="J1484" s="146"/>
      <c r="K1484" s="146"/>
      <c r="L1484" s="146"/>
    </row>
    <row r="1485" spans="9:12" x14ac:dyDescent="0.25">
      <c r="I1485" s="146"/>
      <c r="J1485" s="146"/>
      <c r="K1485" s="146"/>
      <c r="L1485" s="146"/>
    </row>
    <row r="1486" spans="9:12" x14ac:dyDescent="0.25">
      <c r="I1486" s="146"/>
      <c r="J1486" s="146"/>
      <c r="K1486" s="146"/>
      <c r="L1486" s="146"/>
    </row>
    <row r="1487" spans="9:12" x14ac:dyDescent="0.25">
      <c r="I1487" s="146"/>
      <c r="J1487" s="146"/>
      <c r="K1487" s="146"/>
      <c r="L1487" s="146"/>
    </row>
    <row r="1488" spans="9:12" x14ac:dyDescent="0.25">
      <c r="I1488" s="146"/>
      <c r="J1488" s="146"/>
      <c r="K1488" s="146"/>
      <c r="L1488" s="146"/>
    </row>
    <row r="1489" spans="9:12" x14ac:dyDescent="0.25">
      <c r="I1489" s="146"/>
      <c r="J1489" s="146"/>
      <c r="K1489" s="146"/>
      <c r="L1489" s="146"/>
    </row>
    <row r="1490" spans="9:12" x14ac:dyDescent="0.25">
      <c r="I1490" s="146"/>
      <c r="J1490" s="146"/>
      <c r="K1490" s="146"/>
      <c r="L1490" s="146"/>
    </row>
    <row r="1491" spans="9:12" x14ac:dyDescent="0.25">
      <c r="I1491" s="146"/>
      <c r="J1491" s="146"/>
      <c r="K1491" s="146"/>
      <c r="L1491" s="146"/>
    </row>
    <row r="1492" spans="9:12" x14ac:dyDescent="0.25">
      <c r="I1492" s="146"/>
      <c r="J1492" s="146"/>
      <c r="K1492" s="146"/>
      <c r="L1492" s="146"/>
    </row>
    <row r="1493" spans="9:12" x14ac:dyDescent="0.25">
      <c r="I1493" s="146"/>
      <c r="J1493" s="146"/>
      <c r="K1493" s="146"/>
      <c r="L1493" s="146"/>
    </row>
    <row r="1494" spans="9:12" x14ac:dyDescent="0.25">
      <c r="I1494" s="146"/>
      <c r="J1494" s="146"/>
      <c r="K1494" s="146"/>
      <c r="L1494" s="146"/>
    </row>
    <row r="1495" spans="9:12" x14ac:dyDescent="0.25">
      <c r="I1495" s="146"/>
      <c r="J1495" s="146"/>
      <c r="K1495" s="146"/>
      <c r="L1495" s="146"/>
    </row>
    <row r="1496" spans="9:12" x14ac:dyDescent="0.25">
      <c r="I1496" s="146"/>
      <c r="J1496" s="146"/>
      <c r="K1496" s="146"/>
      <c r="L1496" s="146"/>
    </row>
    <row r="1497" spans="9:12" x14ac:dyDescent="0.25">
      <c r="I1497" s="146"/>
      <c r="J1497" s="146"/>
      <c r="K1497" s="146"/>
      <c r="L1497" s="146"/>
    </row>
    <row r="1498" spans="9:12" x14ac:dyDescent="0.25">
      <c r="I1498" s="146"/>
      <c r="J1498" s="146"/>
      <c r="K1498" s="146"/>
      <c r="L1498" s="146"/>
    </row>
    <row r="1499" spans="9:12" x14ac:dyDescent="0.25">
      <c r="I1499" s="146"/>
      <c r="J1499" s="146"/>
      <c r="K1499" s="146"/>
      <c r="L1499" s="146"/>
    </row>
    <row r="1500" spans="9:12" x14ac:dyDescent="0.25">
      <c r="I1500" s="146"/>
      <c r="J1500" s="146"/>
      <c r="K1500" s="146"/>
      <c r="L1500" s="146"/>
    </row>
    <row r="1501" spans="9:12" x14ac:dyDescent="0.25">
      <c r="I1501" s="146"/>
      <c r="J1501" s="146"/>
      <c r="K1501" s="146"/>
      <c r="L1501" s="146"/>
    </row>
    <row r="1502" spans="9:12" x14ac:dyDescent="0.25">
      <c r="I1502" s="146"/>
      <c r="J1502" s="146"/>
      <c r="K1502" s="146"/>
      <c r="L1502" s="146"/>
    </row>
    <row r="1503" spans="9:12" x14ac:dyDescent="0.25">
      <c r="I1503" s="146"/>
      <c r="J1503" s="146"/>
      <c r="K1503" s="146"/>
      <c r="L1503" s="146"/>
    </row>
    <row r="1504" spans="9:12" x14ac:dyDescent="0.25">
      <c r="I1504" s="146"/>
      <c r="J1504" s="146"/>
      <c r="K1504" s="146"/>
      <c r="L1504" s="146"/>
    </row>
    <row r="1505" spans="9:12" x14ac:dyDescent="0.25">
      <c r="I1505" s="146"/>
      <c r="J1505" s="146"/>
      <c r="K1505" s="146"/>
      <c r="L1505" s="146"/>
    </row>
    <row r="1506" spans="9:12" x14ac:dyDescent="0.25">
      <c r="I1506" s="146"/>
      <c r="J1506" s="146"/>
      <c r="K1506" s="146"/>
      <c r="L1506" s="146"/>
    </row>
    <row r="1507" spans="9:12" x14ac:dyDescent="0.25">
      <c r="I1507" s="146"/>
      <c r="J1507" s="146"/>
      <c r="K1507" s="146"/>
      <c r="L1507" s="146"/>
    </row>
    <row r="1508" spans="9:12" x14ac:dyDescent="0.25">
      <c r="I1508" s="146"/>
      <c r="J1508" s="146"/>
      <c r="K1508" s="146"/>
      <c r="L1508" s="146"/>
    </row>
    <row r="1509" spans="9:12" x14ac:dyDescent="0.25">
      <c r="I1509" s="146"/>
      <c r="J1509" s="146"/>
      <c r="K1509" s="146"/>
      <c r="L1509" s="146"/>
    </row>
    <row r="1510" spans="9:12" x14ac:dyDescent="0.25">
      <c r="I1510" s="146"/>
      <c r="J1510" s="146"/>
      <c r="K1510" s="146"/>
      <c r="L1510" s="146"/>
    </row>
    <row r="1511" spans="9:12" x14ac:dyDescent="0.25">
      <c r="I1511" s="146"/>
      <c r="J1511" s="146"/>
      <c r="K1511" s="146"/>
      <c r="L1511" s="146"/>
    </row>
    <row r="1512" spans="9:12" x14ac:dyDescent="0.25">
      <c r="I1512" s="146"/>
      <c r="J1512" s="146"/>
      <c r="K1512" s="146"/>
      <c r="L1512" s="146"/>
    </row>
    <row r="1513" spans="9:12" x14ac:dyDescent="0.25">
      <c r="I1513" s="146"/>
      <c r="J1513" s="146"/>
      <c r="K1513" s="146"/>
      <c r="L1513" s="146"/>
    </row>
    <row r="1514" spans="9:12" x14ac:dyDescent="0.25">
      <c r="I1514" s="146"/>
      <c r="J1514" s="146"/>
      <c r="K1514" s="146"/>
      <c r="L1514" s="146"/>
    </row>
    <row r="1515" spans="9:12" x14ac:dyDescent="0.25">
      <c r="I1515" s="146"/>
      <c r="J1515" s="146"/>
      <c r="K1515" s="146"/>
      <c r="L1515" s="146"/>
    </row>
    <row r="1516" spans="9:12" x14ac:dyDescent="0.25">
      <c r="I1516" s="146"/>
      <c r="J1516" s="146"/>
      <c r="K1516" s="146"/>
      <c r="L1516" s="146"/>
    </row>
    <row r="1517" spans="9:12" x14ac:dyDescent="0.25">
      <c r="I1517" s="146"/>
      <c r="J1517" s="146"/>
      <c r="K1517" s="146"/>
      <c r="L1517" s="146"/>
    </row>
    <row r="1518" spans="9:12" x14ac:dyDescent="0.25">
      <c r="I1518" s="146"/>
      <c r="J1518" s="146"/>
      <c r="K1518" s="146"/>
      <c r="L1518" s="146"/>
    </row>
    <row r="1519" spans="9:12" x14ac:dyDescent="0.25">
      <c r="I1519" s="146"/>
      <c r="J1519" s="146"/>
      <c r="K1519" s="146"/>
      <c r="L1519" s="146"/>
    </row>
    <row r="1520" spans="9:12" x14ac:dyDescent="0.25">
      <c r="I1520" s="146"/>
      <c r="J1520" s="146"/>
      <c r="K1520" s="146"/>
      <c r="L1520" s="146"/>
    </row>
    <row r="1521" spans="9:12" x14ac:dyDescent="0.25">
      <c r="I1521" s="146"/>
      <c r="J1521" s="146"/>
      <c r="K1521" s="146"/>
      <c r="L1521" s="146"/>
    </row>
    <row r="1522" spans="9:12" x14ac:dyDescent="0.25">
      <c r="I1522" s="146"/>
      <c r="J1522" s="146"/>
      <c r="K1522" s="146"/>
      <c r="L1522" s="146"/>
    </row>
    <row r="1523" spans="9:12" x14ac:dyDescent="0.25">
      <c r="I1523" s="146"/>
      <c r="J1523" s="146"/>
      <c r="K1523" s="146"/>
      <c r="L1523" s="146"/>
    </row>
    <row r="1524" spans="9:12" x14ac:dyDescent="0.25">
      <c r="I1524" s="146"/>
      <c r="J1524" s="146"/>
      <c r="K1524" s="146"/>
      <c r="L1524" s="146"/>
    </row>
    <row r="1525" spans="9:12" x14ac:dyDescent="0.25">
      <c r="I1525" s="146"/>
      <c r="J1525" s="146"/>
      <c r="K1525" s="146"/>
      <c r="L1525" s="146"/>
    </row>
    <row r="1526" spans="9:12" x14ac:dyDescent="0.25">
      <c r="I1526" s="146"/>
      <c r="J1526" s="146"/>
      <c r="K1526" s="146"/>
      <c r="L1526" s="146"/>
    </row>
    <row r="1527" spans="9:12" x14ac:dyDescent="0.25">
      <c r="I1527" s="146"/>
      <c r="J1527" s="146"/>
      <c r="K1527" s="146"/>
      <c r="L1527" s="146"/>
    </row>
    <row r="1528" spans="9:12" x14ac:dyDescent="0.25">
      <c r="I1528" s="146"/>
      <c r="J1528" s="146"/>
      <c r="K1528" s="146"/>
      <c r="L1528" s="146"/>
    </row>
    <row r="1529" spans="9:12" x14ac:dyDescent="0.25">
      <c r="I1529" s="146"/>
      <c r="J1529" s="146"/>
      <c r="K1529" s="146"/>
      <c r="L1529" s="146"/>
    </row>
    <row r="1530" spans="9:12" x14ac:dyDescent="0.25">
      <c r="I1530" s="146"/>
      <c r="J1530" s="146"/>
      <c r="K1530" s="146"/>
      <c r="L1530" s="146"/>
    </row>
    <row r="1531" spans="9:12" x14ac:dyDescent="0.25">
      <c r="I1531" s="146"/>
      <c r="J1531" s="146"/>
      <c r="K1531" s="146"/>
      <c r="L1531" s="146"/>
    </row>
    <row r="1532" spans="9:12" x14ac:dyDescent="0.25">
      <c r="I1532" s="146"/>
      <c r="J1532" s="146"/>
      <c r="K1532" s="146"/>
      <c r="L1532" s="146"/>
    </row>
    <row r="1533" spans="9:12" x14ac:dyDescent="0.25">
      <c r="I1533" s="146"/>
      <c r="J1533" s="146"/>
      <c r="K1533" s="146"/>
      <c r="L1533" s="146"/>
    </row>
    <row r="1534" spans="9:12" x14ac:dyDescent="0.25">
      <c r="I1534" s="146"/>
      <c r="J1534" s="146"/>
      <c r="K1534" s="146"/>
      <c r="L1534" s="146"/>
    </row>
    <row r="1535" spans="9:12" x14ac:dyDescent="0.25">
      <c r="I1535" s="146"/>
      <c r="J1535" s="146"/>
      <c r="K1535" s="146"/>
      <c r="L1535" s="146"/>
    </row>
    <row r="1536" spans="9:12" x14ac:dyDescent="0.25">
      <c r="I1536" s="146"/>
      <c r="J1536" s="146"/>
      <c r="K1536" s="146"/>
      <c r="L1536" s="146"/>
    </row>
    <row r="1537" spans="9:12" x14ac:dyDescent="0.25">
      <c r="I1537" s="146"/>
      <c r="J1537" s="146"/>
      <c r="K1537" s="146"/>
      <c r="L1537" s="146"/>
    </row>
    <row r="1538" spans="9:12" x14ac:dyDescent="0.25">
      <c r="I1538" s="146"/>
      <c r="J1538" s="146"/>
      <c r="K1538" s="146"/>
      <c r="L1538" s="146"/>
    </row>
    <row r="1539" spans="9:12" x14ac:dyDescent="0.25">
      <c r="I1539" s="146"/>
      <c r="J1539" s="146"/>
      <c r="K1539" s="146"/>
      <c r="L1539" s="146"/>
    </row>
    <row r="1540" spans="9:12" x14ac:dyDescent="0.25">
      <c r="I1540" s="146"/>
      <c r="J1540" s="146"/>
      <c r="K1540" s="146"/>
      <c r="L1540" s="146"/>
    </row>
    <row r="1541" spans="9:12" x14ac:dyDescent="0.25">
      <c r="I1541" s="146"/>
      <c r="J1541" s="146"/>
      <c r="K1541" s="146"/>
      <c r="L1541" s="146"/>
    </row>
    <row r="1542" spans="9:12" x14ac:dyDescent="0.25">
      <c r="I1542" s="146"/>
      <c r="J1542" s="146"/>
      <c r="K1542" s="146"/>
      <c r="L1542" s="146"/>
    </row>
    <row r="1543" spans="9:12" x14ac:dyDescent="0.25">
      <c r="I1543" s="146"/>
      <c r="J1543" s="146"/>
      <c r="K1543" s="146"/>
      <c r="L1543" s="146"/>
    </row>
    <row r="1544" spans="9:12" x14ac:dyDescent="0.25">
      <c r="I1544" s="146"/>
      <c r="J1544" s="146"/>
      <c r="K1544" s="146"/>
      <c r="L1544" s="146"/>
    </row>
    <row r="1545" spans="9:12" x14ac:dyDescent="0.25">
      <c r="I1545" s="146"/>
      <c r="J1545" s="146"/>
      <c r="K1545" s="146"/>
      <c r="L1545" s="146"/>
    </row>
    <row r="1546" spans="9:12" x14ac:dyDescent="0.25">
      <c r="I1546" s="146"/>
      <c r="J1546" s="146"/>
      <c r="K1546" s="146"/>
      <c r="L1546" s="146"/>
    </row>
    <row r="1547" spans="9:12" x14ac:dyDescent="0.25">
      <c r="I1547" s="146"/>
      <c r="J1547" s="146"/>
      <c r="K1547" s="146"/>
      <c r="L1547" s="146"/>
    </row>
    <row r="1548" spans="9:12" x14ac:dyDescent="0.25">
      <c r="I1548" s="146"/>
      <c r="J1548" s="146"/>
      <c r="K1548" s="146"/>
      <c r="L1548" s="146"/>
    </row>
    <row r="1549" spans="9:12" x14ac:dyDescent="0.25">
      <c r="I1549" s="146"/>
      <c r="J1549" s="146"/>
      <c r="K1549" s="146"/>
      <c r="L1549" s="146"/>
    </row>
    <row r="1550" spans="9:12" x14ac:dyDescent="0.25">
      <c r="I1550" s="146"/>
      <c r="J1550" s="146"/>
      <c r="K1550" s="146"/>
      <c r="L1550" s="146"/>
    </row>
    <row r="1551" spans="9:12" x14ac:dyDescent="0.25">
      <c r="I1551" s="146"/>
      <c r="J1551" s="146"/>
      <c r="K1551" s="146"/>
      <c r="L1551" s="146"/>
    </row>
    <row r="1552" spans="9:12" x14ac:dyDescent="0.25">
      <c r="I1552" s="146"/>
      <c r="J1552" s="146"/>
      <c r="K1552" s="146"/>
      <c r="L1552" s="146"/>
    </row>
    <row r="1553" spans="9:12" x14ac:dyDescent="0.25">
      <c r="I1553" s="146"/>
      <c r="J1553" s="146"/>
      <c r="K1553" s="146"/>
      <c r="L1553" s="146"/>
    </row>
    <row r="1554" spans="9:12" x14ac:dyDescent="0.25">
      <c r="I1554" s="146"/>
      <c r="J1554" s="146"/>
      <c r="K1554" s="146"/>
      <c r="L1554" s="146"/>
    </row>
    <row r="1555" spans="9:12" x14ac:dyDescent="0.25">
      <c r="I1555" s="146"/>
      <c r="J1555" s="146"/>
      <c r="K1555" s="146"/>
      <c r="L1555" s="146"/>
    </row>
    <row r="1556" spans="9:12" x14ac:dyDescent="0.25">
      <c r="I1556" s="146"/>
      <c r="J1556" s="146"/>
      <c r="K1556" s="146"/>
      <c r="L1556" s="146"/>
    </row>
    <row r="1557" spans="9:12" x14ac:dyDescent="0.25">
      <c r="I1557" s="146"/>
      <c r="J1557" s="146"/>
      <c r="K1557" s="146"/>
      <c r="L1557" s="146"/>
    </row>
    <row r="1558" spans="9:12" x14ac:dyDescent="0.25">
      <c r="I1558" s="146"/>
      <c r="J1558" s="146"/>
      <c r="K1558" s="146"/>
      <c r="L1558" s="146"/>
    </row>
    <row r="1559" spans="9:12" x14ac:dyDescent="0.25">
      <c r="I1559" s="146"/>
      <c r="J1559" s="146"/>
      <c r="K1559" s="146"/>
      <c r="L1559" s="146"/>
    </row>
    <row r="1560" spans="9:12" x14ac:dyDescent="0.25">
      <c r="I1560" s="146"/>
      <c r="J1560" s="146"/>
      <c r="K1560" s="146"/>
      <c r="L1560" s="146"/>
    </row>
    <row r="1561" spans="9:12" x14ac:dyDescent="0.25">
      <c r="I1561" s="146"/>
      <c r="J1561" s="146"/>
      <c r="K1561" s="146"/>
      <c r="L1561" s="146"/>
    </row>
    <row r="1562" spans="9:12" x14ac:dyDescent="0.25">
      <c r="I1562" s="146"/>
      <c r="J1562" s="146"/>
      <c r="K1562" s="146"/>
      <c r="L1562" s="146"/>
    </row>
    <row r="1563" spans="9:12" x14ac:dyDescent="0.25">
      <c r="I1563" s="146"/>
      <c r="J1563" s="146"/>
      <c r="K1563" s="146"/>
      <c r="L1563" s="146"/>
    </row>
    <row r="1564" spans="9:12" x14ac:dyDescent="0.25">
      <c r="I1564" s="146"/>
      <c r="J1564" s="146"/>
      <c r="K1564" s="146"/>
      <c r="L1564" s="146"/>
    </row>
    <row r="1565" spans="9:12" x14ac:dyDescent="0.25">
      <c r="I1565" s="146"/>
      <c r="J1565" s="146"/>
      <c r="K1565" s="146"/>
      <c r="L1565" s="146"/>
    </row>
    <row r="1566" spans="9:12" x14ac:dyDescent="0.25">
      <c r="I1566" s="146"/>
      <c r="J1566" s="146"/>
      <c r="K1566" s="146"/>
      <c r="L1566" s="146"/>
    </row>
    <row r="1567" spans="9:12" x14ac:dyDescent="0.25">
      <c r="I1567" s="146"/>
      <c r="J1567" s="146"/>
      <c r="K1567" s="146"/>
      <c r="L1567" s="146"/>
    </row>
    <row r="1568" spans="9:12" x14ac:dyDescent="0.25">
      <c r="I1568" s="146"/>
      <c r="J1568" s="146"/>
      <c r="K1568" s="146"/>
      <c r="L1568" s="146"/>
    </row>
    <row r="1569" spans="9:12" x14ac:dyDescent="0.25">
      <c r="I1569" s="146"/>
      <c r="J1569" s="146"/>
      <c r="K1569" s="146"/>
      <c r="L1569" s="146"/>
    </row>
    <row r="1570" spans="9:12" x14ac:dyDescent="0.25">
      <c r="I1570" s="146"/>
      <c r="J1570" s="146"/>
      <c r="K1570" s="146"/>
      <c r="L1570" s="146"/>
    </row>
    <row r="1571" spans="9:12" x14ac:dyDescent="0.25">
      <c r="I1571" s="146"/>
      <c r="J1571" s="146"/>
      <c r="K1571" s="146"/>
      <c r="L1571" s="146"/>
    </row>
    <row r="1572" spans="9:12" x14ac:dyDescent="0.25">
      <c r="I1572" s="146"/>
      <c r="J1572" s="146"/>
      <c r="K1572" s="146"/>
      <c r="L1572" s="146"/>
    </row>
    <row r="1573" spans="9:12" x14ac:dyDescent="0.25">
      <c r="I1573" s="146"/>
      <c r="J1573" s="146"/>
      <c r="K1573" s="146"/>
      <c r="L1573" s="146"/>
    </row>
    <row r="1574" spans="9:12" x14ac:dyDescent="0.25">
      <c r="I1574" s="146"/>
      <c r="J1574" s="146"/>
      <c r="K1574" s="146"/>
      <c r="L1574" s="146"/>
    </row>
    <row r="1575" spans="9:12" x14ac:dyDescent="0.25">
      <c r="I1575" s="146"/>
      <c r="J1575" s="146"/>
      <c r="K1575" s="146"/>
      <c r="L1575" s="146"/>
    </row>
    <row r="1576" spans="9:12" x14ac:dyDescent="0.25">
      <c r="I1576" s="146"/>
      <c r="J1576" s="146"/>
      <c r="K1576" s="146"/>
      <c r="L1576" s="146"/>
    </row>
    <row r="1577" spans="9:12" x14ac:dyDescent="0.25">
      <c r="I1577" s="146"/>
      <c r="J1577" s="146"/>
      <c r="K1577" s="146"/>
      <c r="L1577" s="146"/>
    </row>
    <row r="1578" spans="9:12" x14ac:dyDescent="0.25">
      <c r="I1578" s="146"/>
      <c r="J1578" s="146"/>
      <c r="K1578" s="146"/>
      <c r="L1578" s="146"/>
    </row>
    <row r="1579" spans="9:12" x14ac:dyDescent="0.25">
      <c r="I1579" s="146"/>
      <c r="J1579" s="146"/>
      <c r="K1579" s="146"/>
      <c r="L1579" s="146"/>
    </row>
    <row r="1580" spans="9:12" x14ac:dyDescent="0.25">
      <c r="I1580" s="146"/>
      <c r="J1580" s="146"/>
      <c r="K1580" s="146"/>
      <c r="L1580" s="146"/>
    </row>
    <row r="1581" spans="9:12" x14ac:dyDescent="0.25">
      <c r="I1581" s="146"/>
      <c r="J1581" s="146"/>
      <c r="K1581" s="146"/>
      <c r="L1581" s="146"/>
    </row>
    <row r="1582" spans="9:12" x14ac:dyDescent="0.25">
      <c r="I1582" s="146"/>
      <c r="J1582" s="146"/>
      <c r="K1582" s="146"/>
      <c r="L1582" s="146"/>
    </row>
    <row r="1583" spans="9:12" x14ac:dyDescent="0.25">
      <c r="I1583" s="146"/>
      <c r="J1583" s="146"/>
      <c r="K1583" s="146"/>
      <c r="L1583" s="146"/>
    </row>
    <row r="1584" spans="9:12" x14ac:dyDescent="0.25">
      <c r="I1584" s="146"/>
      <c r="J1584" s="146"/>
      <c r="K1584" s="146"/>
      <c r="L1584" s="146"/>
    </row>
    <row r="1585" spans="9:12" x14ac:dyDescent="0.25">
      <c r="I1585" s="146"/>
      <c r="J1585" s="146"/>
      <c r="K1585" s="146"/>
      <c r="L1585" s="146"/>
    </row>
    <row r="1586" spans="9:12" x14ac:dyDescent="0.25">
      <c r="I1586" s="146"/>
      <c r="J1586" s="146"/>
      <c r="K1586" s="146"/>
      <c r="L1586" s="146"/>
    </row>
    <row r="1587" spans="9:12" x14ac:dyDescent="0.25">
      <c r="I1587" s="146"/>
      <c r="J1587" s="146"/>
      <c r="K1587" s="146"/>
      <c r="L1587" s="146"/>
    </row>
    <row r="1588" spans="9:12" x14ac:dyDescent="0.25">
      <c r="I1588" s="146"/>
      <c r="J1588" s="146"/>
      <c r="K1588" s="146"/>
      <c r="L1588" s="146"/>
    </row>
    <row r="1589" spans="9:12" x14ac:dyDescent="0.25">
      <c r="I1589" s="146"/>
      <c r="J1589" s="146"/>
      <c r="K1589" s="146"/>
      <c r="L1589" s="146"/>
    </row>
    <row r="1590" spans="9:12" x14ac:dyDescent="0.25">
      <c r="I1590" s="146"/>
      <c r="J1590" s="146"/>
      <c r="K1590" s="146"/>
      <c r="L1590" s="146"/>
    </row>
    <row r="1591" spans="9:12" x14ac:dyDescent="0.25">
      <c r="I1591" s="146"/>
      <c r="J1591" s="146"/>
      <c r="K1591" s="146"/>
      <c r="L1591" s="146"/>
    </row>
    <row r="1592" spans="9:12" x14ac:dyDescent="0.25">
      <c r="I1592" s="146"/>
      <c r="J1592" s="146"/>
      <c r="K1592" s="146"/>
      <c r="L1592" s="146"/>
    </row>
    <row r="1593" spans="9:12" x14ac:dyDescent="0.25">
      <c r="I1593" s="146"/>
      <c r="J1593" s="146"/>
      <c r="K1593" s="146"/>
      <c r="L1593" s="146"/>
    </row>
    <row r="1594" spans="9:12" x14ac:dyDescent="0.25">
      <c r="I1594" s="146"/>
      <c r="J1594" s="146"/>
      <c r="K1594" s="146"/>
      <c r="L1594" s="146"/>
    </row>
    <row r="1595" spans="9:12" x14ac:dyDescent="0.25">
      <c r="I1595" s="146"/>
      <c r="J1595" s="146"/>
      <c r="K1595" s="146"/>
      <c r="L1595" s="146"/>
    </row>
    <row r="1596" spans="9:12" x14ac:dyDescent="0.25">
      <c r="I1596" s="146"/>
      <c r="J1596" s="146"/>
      <c r="K1596" s="146"/>
      <c r="L1596" s="146"/>
    </row>
    <row r="1597" spans="9:12" x14ac:dyDescent="0.25">
      <c r="I1597" s="146"/>
      <c r="J1597" s="146"/>
      <c r="K1597" s="146"/>
      <c r="L1597" s="146"/>
    </row>
    <row r="1598" spans="9:12" x14ac:dyDescent="0.25">
      <c r="I1598" s="146"/>
      <c r="J1598" s="146"/>
      <c r="K1598" s="146"/>
      <c r="L1598" s="146"/>
    </row>
    <row r="1599" spans="9:12" x14ac:dyDescent="0.25">
      <c r="I1599" s="146"/>
      <c r="J1599" s="146"/>
      <c r="K1599" s="146"/>
      <c r="L1599" s="146"/>
    </row>
    <row r="1600" spans="9:12" x14ac:dyDescent="0.25">
      <c r="I1600" s="146"/>
      <c r="J1600" s="146"/>
      <c r="K1600" s="146"/>
      <c r="L1600" s="146"/>
    </row>
    <row r="1601" spans="9:12" x14ac:dyDescent="0.25">
      <c r="I1601" s="146"/>
      <c r="J1601" s="146"/>
      <c r="K1601" s="146"/>
      <c r="L1601" s="146"/>
    </row>
    <row r="1602" spans="9:12" x14ac:dyDescent="0.25">
      <c r="I1602" s="146"/>
      <c r="J1602" s="146"/>
      <c r="K1602" s="146"/>
      <c r="L1602" s="146"/>
    </row>
    <row r="1603" spans="9:12" x14ac:dyDescent="0.25">
      <c r="I1603" s="146"/>
      <c r="J1603" s="146"/>
      <c r="K1603" s="146"/>
      <c r="L1603" s="146"/>
    </row>
    <row r="1604" spans="9:12" x14ac:dyDescent="0.25">
      <c r="I1604" s="146"/>
      <c r="J1604" s="146"/>
      <c r="K1604" s="146"/>
      <c r="L1604" s="146"/>
    </row>
    <row r="1605" spans="9:12" x14ac:dyDescent="0.25">
      <c r="I1605" s="146"/>
      <c r="J1605" s="146"/>
      <c r="K1605" s="146"/>
      <c r="L1605" s="146"/>
    </row>
    <row r="1606" spans="9:12" x14ac:dyDescent="0.25">
      <c r="I1606" s="146"/>
      <c r="J1606" s="146"/>
      <c r="K1606" s="146"/>
      <c r="L1606" s="146"/>
    </row>
    <row r="1607" spans="9:12" x14ac:dyDescent="0.25">
      <c r="I1607" s="146"/>
      <c r="J1607" s="146"/>
      <c r="K1607" s="146"/>
      <c r="L1607" s="146"/>
    </row>
    <row r="1608" spans="9:12" x14ac:dyDescent="0.25">
      <c r="I1608" s="146"/>
      <c r="J1608" s="146"/>
      <c r="K1608" s="146"/>
      <c r="L1608" s="146"/>
    </row>
    <row r="1609" spans="9:12" x14ac:dyDescent="0.25">
      <c r="I1609" s="146"/>
      <c r="J1609" s="146"/>
      <c r="K1609" s="146"/>
      <c r="L1609" s="146"/>
    </row>
    <row r="1610" spans="9:12" x14ac:dyDescent="0.25">
      <c r="I1610" s="146"/>
      <c r="J1610" s="146"/>
      <c r="K1610" s="146"/>
      <c r="L1610" s="146"/>
    </row>
    <row r="1611" spans="9:12" x14ac:dyDescent="0.25">
      <c r="I1611" s="146"/>
      <c r="J1611" s="146"/>
      <c r="K1611" s="146"/>
      <c r="L1611" s="146"/>
    </row>
    <row r="1612" spans="9:12" x14ac:dyDescent="0.25">
      <c r="I1612" s="146"/>
      <c r="J1612" s="146"/>
      <c r="K1612" s="146"/>
      <c r="L1612" s="146"/>
    </row>
    <row r="1613" spans="9:12" x14ac:dyDescent="0.25">
      <c r="I1613" s="146"/>
      <c r="J1613" s="146"/>
      <c r="K1613" s="146"/>
      <c r="L1613" s="146"/>
    </row>
    <row r="1614" spans="9:12" x14ac:dyDescent="0.25">
      <c r="I1614" s="146"/>
      <c r="J1614" s="146"/>
      <c r="K1614" s="146"/>
      <c r="L1614" s="146"/>
    </row>
    <row r="1615" spans="9:12" x14ac:dyDescent="0.25">
      <c r="I1615" s="146"/>
      <c r="J1615" s="146"/>
      <c r="K1615" s="146"/>
      <c r="L1615" s="146"/>
    </row>
    <row r="1616" spans="9:12" x14ac:dyDescent="0.25">
      <c r="I1616" s="146"/>
      <c r="J1616" s="146"/>
      <c r="K1616" s="146"/>
      <c r="L1616" s="146"/>
    </row>
    <row r="1617" spans="9:12" x14ac:dyDescent="0.25">
      <c r="I1617" s="146"/>
      <c r="J1617" s="146"/>
      <c r="K1617" s="146"/>
      <c r="L1617" s="146"/>
    </row>
    <row r="1618" spans="9:12" x14ac:dyDescent="0.25">
      <c r="I1618" s="146"/>
      <c r="J1618" s="146"/>
      <c r="K1618" s="146"/>
      <c r="L1618" s="146"/>
    </row>
    <row r="1619" spans="9:12" x14ac:dyDescent="0.25">
      <c r="I1619" s="146"/>
      <c r="J1619" s="146"/>
      <c r="K1619" s="146"/>
      <c r="L1619" s="146"/>
    </row>
    <row r="1620" spans="9:12" x14ac:dyDescent="0.25">
      <c r="I1620" s="146"/>
      <c r="J1620" s="146"/>
      <c r="K1620" s="146"/>
      <c r="L1620" s="146"/>
    </row>
    <row r="1621" spans="9:12" x14ac:dyDescent="0.25">
      <c r="I1621" s="146"/>
      <c r="J1621" s="146"/>
      <c r="K1621" s="146"/>
      <c r="L1621" s="146"/>
    </row>
    <row r="1622" spans="9:12" x14ac:dyDescent="0.25">
      <c r="I1622" s="146"/>
      <c r="J1622" s="146"/>
      <c r="K1622" s="146"/>
      <c r="L1622" s="146"/>
    </row>
    <row r="1623" spans="9:12" x14ac:dyDescent="0.25">
      <c r="I1623" s="146"/>
      <c r="J1623" s="146"/>
      <c r="K1623" s="146"/>
      <c r="L1623" s="146"/>
    </row>
    <row r="1624" spans="9:12" x14ac:dyDescent="0.25">
      <c r="I1624" s="146"/>
      <c r="J1624" s="146"/>
      <c r="K1624" s="146"/>
      <c r="L1624" s="146"/>
    </row>
    <row r="1625" spans="9:12" x14ac:dyDescent="0.25">
      <c r="I1625" s="146"/>
      <c r="J1625" s="146"/>
      <c r="K1625" s="146"/>
      <c r="L1625" s="146"/>
    </row>
    <row r="1626" spans="9:12" x14ac:dyDescent="0.25">
      <c r="I1626" s="146"/>
      <c r="J1626" s="146"/>
      <c r="K1626" s="146"/>
      <c r="L1626" s="146"/>
    </row>
    <row r="1627" spans="9:12" x14ac:dyDescent="0.25">
      <c r="I1627" s="146"/>
      <c r="J1627" s="146"/>
      <c r="K1627" s="146"/>
      <c r="L1627" s="146"/>
    </row>
    <row r="1628" spans="9:12" x14ac:dyDescent="0.25">
      <c r="I1628" s="146"/>
      <c r="J1628" s="146"/>
      <c r="K1628" s="146"/>
      <c r="L1628" s="146"/>
    </row>
    <row r="1629" spans="9:12" x14ac:dyDescent="0.25">
      <c r="I1629" s="146"/>
      <c r="J1629" s="146"/>
      <c r="K1629" s="146"/>
      <c r="L1629" s="146"/>
    </row>
    <row r="1630" spans="9:12" x14ac:dyDescent="0.25">
      <c r="I1630" s="146"/>
      <c r="J1630" s="146"/>
      <c r="K1630" s="146"/>
      <c r="L1630" s="146"/>
    </row>
    <row r="1631" spans="9:12" x14ac:dyDescent="0.25">
      <c r="I1631" s="146"/>
      <c r="J1631" s="146"/>
      <c r="K1631" s="146"/>
      <c r="L1631" s="146"/>
    </row>
    <row r="1632" spans="9:12" x14ac:dyDescent="0.25">
      <c r="I1632" s="146"/>
      <c r="J1632" s="146"/>
      <c r="K1632" s="146"/>
      <c r="L1632" s="146"/>
    </row>
    <row r="1633" spans="9:12" x14ac:dyDescent="0.25">
      <c r="I1633" s="146"/>
      <c r="J1633" s="146"/>
      <c r="K1633" s="146"/>
      <c r="L1633" s="146"/>
    </row>
    <row r="1634" spans="9:12" x14ac:dyDescent="0.25">
      <c r="I1634" s="146"/>
      <c r="J1634" s="146"/>
      <c r="K1634" s="146"/>
      <c r="L1634" s="146"/>
    </row>
    <row r="1635" spans="9:12" x14ac:dyDescent="0.25">
      <c r="I1635" s="146"/>
      <c r="J1635" s="146"/>
      <c r="K1635" s="146"/>
      <c r="L1635" s="146"/>
    </row>
    <row r="1636" spans="9:12" x14ac:dyDescent="0.25">
      <c r="I1636" s="146"/>
      <c r="J1636" s="146"/>
      <c r="K1636" s="146"/>
      <c r="L1636" s="146"/>
    </row>
    <row r="1637" spans="9:12" x14ac:dyDescent="0.25">
      <c r="I1637" s="146"/>
      <c r="J1637" s="146"/>
      <c r="K1637" s="146"/>
      <c r="L1637" s="146"/>
    </row>
    <row r="1638" spans="9:12" x14ac:dyDescent="0.25">
      <c r="I1638" s="146"/>
      <c r="J1638" s="146"/>
      <c r="K1638" s="146"/>
      <c r="L1638" s="146"/>
    </row>
    <row r="1639" spans="9:12" x14ac:dyDescent="0.25">
      <c r="I1639" s="146"/>
      <c r="J1639" s="146"/>
      <c r="K1639" s="146"/>
      <c r="L1639" s="146"/>
    </row>
    <row r="1640" spans="9:12" x14ac:dyDescent="0.25">
      <c r="I1640" s="146"/>
      <c r="J1640" s="146"/>
      <c r="K1640" s="146"/>
      <c r="L1640" s="146"/>
    </row>
    <row r="1641" spans="9:12" x14ac:dyDescent="0.25">
      <c r="I1641" s="146"/>
      <c r="J1641" s="146"/>
      <c r="K1641" s="146"/>
      <c r="L1641" s="146"/>
    </row>
    <row r="1642" spans="9:12" x14ac:dyDescent="0.25">
      <c r="I1642" s="146"/>
      <c r="J1642" s="146"/>
      <c r="K1642" s="146"/>
      <c r="L1642" s="146"/>
    </row>
    <row r="1643" spans="9:12" x14ac:dyDescent="0.25">
      <c r="I1643" s="146"/>
      <c r="J1643" s="146"/>
      <c r="K1643" s="146"/>
      <c r="L1643" s="146"/>
    </row>
    <row r="1644" spans="9:12" x14ac:dyDescent="0.25">
      <c r="I1644" s="146"/>
      <c r="J1644" s="146"/>
      <c r="K1644" s="146"/>
      <c r="L1644" s="146"/>
    </row>
    <row r="1645" spans="9:12" x14ac:dyDescent="0.25">
      <c r="I1645" s="146"/>
      <c r="J1645" s="146"/>
      <c r="K1645" s="146"/>
      <c r="L1645" s="146"/>
    </row>
    <row r="1646" spans="9:12" x14ac:dyDescent="0.25">
      <c r="I1646" s="146"/>
      <c r="J1646" s="146"/>
      <c r="K1646" s="146"/>
      <c r="L1646" s="146"/>
    </row>
    <row r="1647" spans="9:12" x14ac:dyDescent="0.25">
      <c r="I1647" s="146"/>
      <c r="J1647" s="146"/>
      <c r="K1647" s="146"/>
      <c r="L1647" s="146"/>
    </row>
    <row r="1648" spans="9:12" x14ac:dyDescent="0.25">
      <c r="I1648" s="146"/>
      <c r="J1648" s="146"/>
      <c r="K1648" s="146"/>
      <c r="L1648" s="146"/>
    </row>
    <row r="1649" spans="9:12" x14ac:dyDescent="0.25">
      <c r="I1649" s="146"/>
      <c r="J1649" s="146"/>
      <c r="K1649" s="146"/>
      <c r="L1649" s="146"/>
    </row>
    <row r="1650" spans="9:12" x14ac:dyDescent="0.25">
      <c r="I1650" s="146"/>
      <c r="J1650" s="146"/>
      <c r="K1650" s="146"/>
      <c r="L1650" s="146"/>
    </row>
    <row r="1651" spans="9:12" x14ac:dyDescent="0.25">
      <c r="I1651" s="146"/>
      <c r="J1651" s="146"/>
      <c r="K1651" s="146"/>
      <c r="L1651" s="146"/>
    </row>
    <row r="1652" spans="9:12" x14ac:dyDescent="0.25">
      <c r="I1652" s="146"/>
      <c r="J1652" s="146"/>
      <c r="K1652" s="146"/>
      <c r="L1652" s="146"/>
    </row>
    <row r="1653" spans="9:12" x14ac:dyDescent="0.25">
      <c r="I1653" s="146"/>
      <c r="J1653" s="146"/>
      <c r="K1653" s="146"/>
      <c r="L1653" s="146"/>
    </row>
    <row r="1654" spans="9:12" x14ac:dyDescent="0.25">
      <c r="I1654" s="146"/>
      <c r="J1654" s="146"/>
      <c r="K1654" s="146"/>
      <c r="L1654" s="146"/>
    </row>
    <row r="1655" spans="9:12" x14ac:dyDescent="0.25">
      <c r="I1655" s="146"/>
      <c r="J1655" s="146"/>
      <c r="K1655" s="146"/>
      <c r="L1655" s="146"/>
    </row>
    <row r="1656" spans="9:12" x14ac:dyDescent="0.25">
      <c r="I1656" s="146"/>
      <c r="J1656" s="146"/>
      <c r="K1656" s="146"/>
      <c r="L1656" s="146"/>
    </row>
    <row r="1657" spans="9:12" x14ac:dyDescent="0.25">
      <c r="I1657" s="146"/>
      <c r="J1657" s="146"/>
      <c r="K1657" s="146"/>
      <c r="L1657" s="146"/>
    </row>
    <row r="1658" spans="9:12" x14ac:dyDescent="0.25">
      <c r="I1658" s="146"/>
      <c r="J1658" s="146"/>
      <c r="K1658" s="146"/>
      <c r="L1658" s="146"/>
    </row>
    <row r="1659" spans="9:12" x14ac:dyDescent="0.25">
      <c r="I1659" s="146"/>
      <c r="J1659" s="146"/>
      <c r="K1659" s="146"/>
      <c r="L1659" s="146"/>
    </row>
    <row r="1660" spans="9:12" x14ac:dyDescent="0.25">
      <c r="I1660" s="146"/>
      <c r="J1660" s="146"/>
      <c r="K1660" s="146"/>
      <c r="L1660" s="146"/>
    </row>
    <row r="1661" spans="9:12" x14ac:dyDescent="0.25">
      <c r="I1661" s="146"/>
      <c r="J1661" s="146"/>
      <c r="K1661" s="146"/>
      <c r="L1661" s="146"/>
    </row>
    <row r="1662" spans="9:12" x14ac:dyDescent="0.25">
      <c r="I1662" s="146"/>
      <c r="J1662" s="146"/>
      <c r="K1662" s="146"/>
      <c r="L1662" s="146"/>
    </row>
    <row r="1663" spans="9:12" x14ac:dyDescent="0.25">
      <c r="I1663" s="146"/>
      <c r="J1663" s="146"/>
      <c r="K1663" s="146"/>
      <c r="L1663" s="146"/>
    </row>
    <row r="1664" spans="9:12" x14ac:dyDescent="0.25">
      <c r="I1664" s="146"/>
      <c r="J1664" s="146"/>
      <c r="K1664" s="146"/>
      <c r="L1664" s="146"/>
    </row>
    <row r="1665" spans="9:12" x14ac:dyDescent="0.25">
      <c r="I1665" s="146"/>
      <c r="J1665" s="146"/>
      <c r="K1665" s="146"/>
      <c r="L1665" s="146"/>
    </row>
    <row r="1666" spans="9:12" x14ac:dyDescent="0.25">
      <c r="I1666" s="146"/>
      <c r="J1666" s="146"/>
      <c r="K1666" s="146"/>
      <c r="L1666" s="146"/>
    </row>
    <row r="1667" spans="9:12" x14ac:dyDescent="0.25">
      <c r="I1667" s="146"/>
      <c r="J1667" s="146"/>
      <c r="K1667" s="146"/>
      <c r="L1667" s="146"/>
    </row>
    <row r="1668" spans="9:12" x14ac:dyDescent="0.25">
      <c r="I1668" s="146"/>
      <c r="J1668" s="146"/>
      <c r="K1668" s="146"/>
      <c r="L1668" s="146"/>
    </row>
    <row r="1669" spans="9:12" x14ac:dyDescent="0.25">
      <c r="I1669" s="146"/>
      <c r="J1669" s="146"/>
      <c r="K1669" s="146"/>
      <c r="L1669" s="146"/>
    </row>
    <row r="1670" spans="9:12" x14ac:dyDescent="0.25">
      <c r="I1670" s="146"/>
      <c r="J1670" s="146"/>
      <c r="K1670" s="146"/>
      <c r="L1670" s="146"/>
    </row>
    <row r="1671" spans="9:12" x14ac:dyDescent="0.25">
      <c r="I1671" s="146"/>
      <c r="J1671" s="146"/>
      <c r="K1671" s="146"/>
      <c r="L1671" s="146"/>
    </row>
    <row r="1672" spans="9:12" x14ac:dyDescent="0.25">
      <c r="I1672" s="146"/>
      <c r="J1672" s="146"/>
      <c r="K1672" s="146"/>
      <c r="L1672" s="146"/>
    </row>
    <row r="1673" spans="9:12" x14ac:dyDescent="0.25">
      <c r="I1673" s="146"/>
      <c r="J1673" s="146"/>
      <c r="K1673" s="146"/>
      <c r="L1673" s="146"/>
    </row>
    <row r="1674" spans="9:12" x14ac:dyDescent="0.25">
      <c r="I1674" s="146"/>
      <c r="J1674" s="146"/>
      <c r="K1674" s="146"/>
      <c r="L1674" s="146"/>
    </row>
    <row r="1675" spans="9:12" x14ac:dyDescent="0.25">
      <c r="I1675" s="146"/>
      <c r="J1675" s="146"/>
      <c r="K1675" s="146"/>
      <c r="L1675" s="146"/>
    </row>
    <row r="1676" spans="9:12" x14ac:dyDescent="0.25">
      <c r="I1676" s="146"/>
      <c r="J1676" s="146"/>
      <c r="K1676" s="146"/>
      <c r="L1676" s="146"/>
    </row>
    <row r="1677" spans="9:12" x14ac:dyDescent="0.25">
      <c r="I1677" s="146"/>
      <c r="J1677" s="146"/>
      <c r="K1677" s="146"/>
      <c r="L1677" s="146"/>
    </row>
    <row r="1678" spans="9:12" x14ac:dyDescent="0.25">
      <c r="I1678" s="146"/>
      <c r="J1678" s="146"/>
      <c r="K1678" s="146"/>
      <c r="L1678" s="146"/>
    </row>
    <row r="1679" spans="9:12" x14ac:dyDescent="0.25">
      <c r="I1679" s="146"/>
      <c r="J1679" s="146"/>
      <c r="K1679" s="146"/>
      <c r="L1679" s="146"/>
    </row>
    <row r="1680" spans="9:12" x14ac:dyDescent="0.25">
      <c r="I1680" s="146"/>
      <c r="J1680" s="146"/>
      <c r="K1680" s="146"/>
      <c r="L1680" s="146"/>
    </row>
    <row r="1681" spans="9:12" x14ac:dyDescent="0.25">
      <c r="I1681" s="146"/>
      <c r="J1681" s="146"/>
      <c r="K1681" s="146"/>
      <c r="L1681" s="146"/>
    </row>
    <row r="1682" spans="9:12" x14ac:dyDescent="0.25">
      <c r="I1682" s="146"/>
      <c r="J1682" s="146"/>
      <c r="K1682" s="146"/>
      <c r="L1682" s="146"/>
    </row>
    <row r="1683" spans="9:12" x14ac:dyDescent="0.25">
      <c r="I1683" s="146"/>
      <c r="J1683" s="146"/>
      <c r="K1683" s="146"/>
      <c r="L1683" s="146"/>
    </row>
    <row r="1684" spans="9:12" x14ac:dyDescent="0.25">
      <c r="I1684" s="146"/>
      <c r="J1684" s="146"/>
      <c r="K1684" s="146"/>
      <c r="L1684" s="146"/>
    </row>
    <row r="1685" spans="9:12" x14ac:dyDescent="0.25">
      <c r="I1685" s="146"/>
      <c r="J1685" s="146"/>
      <c r="K1685" s="146"/>
      <c r="L1685" s="146"/>
    </row>
    <row r="1686" spans="9:12" x14ac:dyDescent="0.25">
      <c r="I1686" s="146"/>
      <c r="J1686" s="146"/>
      <c r="K1686" s="146"/>
      <c r="L1686" s="146"/>
    </row>
    <row r="1687" spans="9:12" x14ac:dyDescent="0.25">
      <c r="I1687" s="146"/>
      <c r="J1687" s="146"/>
      <c r="K1687" s="146"/>
      <c r="L1687" s="146"/>
    </row>
    <row r="1688" spans="9:12" x14ac:dyDescent="0.25">
      <c r="I1688" s="146"/>
      <c r="J1688" s="146"/>
      <c r="K1688" s="146"/>
      <c r="L1688" s="146"/>
    </row>
    <row r="1689" spans="9:12" x14ac:dyDescent="0.25">
      <c r="I1689" s="146"/>
      <c r="J1689" s="146"/>
      <c r="K1689" s="146"/>
      <c r="L1689" s="146"/>
    </row>
    <row r="1690" spans="9:12" x14ac:dyDescent="0.25">
      <c r="I1690" s="146"/>
      <c r="J1690" s="146"/>
      <c r="K1690" s="146"/>
      <c r="L1690" s="146"/>
    </row>
    <row r="1691" spans="9:12" x14ac:dyDescent="0.25">
      <c r="I1691" s="146"/>
      <c r="J1691" s="146"/>
      <c r="K1691" s="146"/>
      <c r="L1691" s="146"/>
    </row>
    <row r="1692" spans="9:12" x14ac:dyDescent="0.25">
      <c r="I1692" s="146"/>
      <c r="J1692" s="146"/>
      <c r="K1692" s="146"/>
      <c r="L1692" s="146"/>
    </row>
    <row r="1693" spans="9:12" x14ac:dyDescent="0.25">
      <c r="I1693" s="146"/>
      <c r="J1693" s="146"/>
      <c r="K1693" s="146"/>
      <c r="L1693" s="146"/>
    </row>
    <row r="1694" spans="9:12" x14ac:dyDescent="0.25">
      <c r="I1694" s="146"/>
      <c r="J1694" s="146"/>
      <c r="K1694" s="146"/>
      <c r="L1694" s="146"/>
    </row>
    <row r="1695" spans="9:12" x14ac:dyDescent="0.25">
      <c r="I1695" s="146"/>
      <c r="J1695" s="146"/>
      <c r="K1695" s="146"/>
      <c r="L1695" s="146"/>
    </row>
    <row r="1696" spans="9:12" x14ac:dyDescent="0.25">
      <c r="I1696" s="146"/>
      <c r="J1696" s="146"/>
      <c r="K1696" s="146"/>
      <c r="L1696" s="146"/>
    </row>
    <row r="1697" spans="9:12" x14ac:dyDescent="0.25">
      <c r="I1697" s="146"/>
      <c r="J1697" s="146"/>
      <c r="K1697" s="146"/>
      <c r="L1697" s="146"/>
    </row>
    <row r="1698" spans="9:12" x14ac:dyDescent="0.25">
      <c r="I1698" s="146"/>
      <c r="J1698" s="146"/>
      <c r="K1698" s="146"/>
      <c r="L1698" s="146"/>
    </row>
    <row r="1699" spans="9:12" x14ac:dyDescent="0.25">
      <c r="I1699" s="146"/>
      <c r="J1699" s="146"/>
      <c r="K1699" s="146"/>
      <c r="L1699" s="146"/>
    </row>
    <row r="1700" spans="9:12" x14ac:dyDescent="0.25">
      <c r="I1700" s="146"/>
      <c r="J1700" s="146"/>
      <c r="K1700" s="146"/>
      <c r="L1700" s="146"/>
    </row>
    <row r="1701" spans="9:12" x14ac:dyDescent="0.25">
      <c r="I1701" s="146"/>
      <c r="J1701" s="146"/>
      <c r="K1701" s="146"/>
      <c r="L1701" s="146"/>
    </row>
    <row r="1702" spans="9:12" x14ac:dyDescent="0.25">
      <c r="I1702" s="146"/>
      <c r="J1702" s="146"/>
      <c r="K1702" s="146"/>
      <c r="L1702" s="146"/>
    </row>
    <row r="1703" spans="9:12" x14ac:dyDescent="0.25">
      <c r="I1703" s="146"/>
      <c r="J1703" s="146"/>
      <c r="K1703" s="146"/>
      <c r="L1703" s="146"/>
    </row>
    <row r="1704" spans="9:12" x14ac:dyDescent="0.25">
      <c r="I1704" s="146"/>
      <c r="J1704" s="146"/>
      <c r="K1704" s="146"/>
      <c r="L1704" s="146"/>
    </row>
    <row r="1705" spans="9:12" x14ac:dyDescent="0.25">
      <c r="I1705" s="146"/>
      <c r="J1705" s="146"/>
      <c r="K1705" s="146"/>
      <c r="L1705" s="146"/>
    </row>
    <row r="1706" spans="9:12" x14ac:dyDescent="0.25">
      <c r="I1706" s="146"/>
      <c r="J1706" s="146"/>
      <c r="K1706" s="146"/>
      <c r="L1706" s="146"/>
    </row>
    <row r="1707" spans="9:12" x14ac:dyDescent="0.25">
      <c r="I1707" s="146"/>
      <c r="J1707" s="146"/>
      <c r="K1707" s="146"/>
      <c r="L1707" s="146"/>
    </row>
    <row r="1708" spans="9:12" x14ac:dyDescent="0.25">
      <c r="I1708" s="146"/>
      <c r="J1708" s="146"/>
      <c r="K1708" s="146"/>
      <c r="L1708" s="146"/>
    </row>
    <row r="1709" spans="9:12" x14ac:dyDescent="0.25">
      <c r="I1709" s="146"/>
      <c r="J1709" s="146"/>
      <c r="K1709" s="146"/>
      <c r="L1709" s="146"/>
    </row>
    <row r="1710" spans="9:12" x14ac:dyDescent="0.25">
      <c r="I1710" s="146"/>
      <c r="J1710" s="146"/>
      <c r="K1710" s="146"/>
      <c r="L1710" s="146"/>
    </row>
    <row r="1711" spans="9:12" x14ac:dyDescent="0.25">
      <c r="I1711" s="146"/>
      <c r="J1711" s="146"/>
      <c r="K1711" s="146"/>
      <c r="L1711" s="146"/>
    </row>
    <row r="1712" spans="9:12" x14ac:dyDescent="0.25">
      <c r="I1712" s="146"/>
      <c r="J1712" s="146"/>
      <c r="K1712" s="146"/>
      <c r="L1712" s="146"/>
    </row>
    <row r="1713" spans="9:12" x14ac:dyDescent="0.25">
      <c r="I1713" s="146"/>
      <c r="J1713" s="146"/>
      <c r="K1713" s="146"/>
      <c r="L1713" s="146"/>
    </row>
    <row r="1714" spans="9:12" x14ac:dyDescent="0.25">
      <c r="I1714" s="146"/>
      <c r="J1714" s="146"/>
      <c r="K1714" s="146"/>
      <c r="L1714" s="146"/>
    </row>
    <row r="1715" spans="9:12" x14ac:dyDescent="0.25">
      <c r="I1715" s="146"/>
      <c r="J1715" s="146"/>
      <c r="K1715" s="146"/>
      <c r="L1715" s="146"/>
    </row>
    <row r="1716" spans="9:12" x14ac:dyDescent="0.25">
      <c r="I1716" s="146"/>
      <c r="J1716" s="146"/>
      <c r="K1716" s="146"/>
      <c r="L1716" s="146"/>
    </row>
    <row r="1717" spans="9:12" x14ac:dyDescent="0.25">
      <c r="I1717" s="146"/>
      <c r="J1717" s="146"/>
      <c r="K1717" s="146"/>
      <c r="L1717" s="146"/>
    </row>
    <row r="1718" spans="9:12" x14ac:dyDescent="0.25">
      <c r="I1718" s="146"/>
      <c r="J1718" s="146"/>
      <c r="K1718" s="146"/>
      <c r="L1718" s="146"/>
    </row>
    <row r="1719" spans="9:12" x14ac:dyDescent="0.25">
      <c r="I1719" s="146"/>
      <c r="J1719" s="146"/>
      <c r="K1719" s="146"/>
      <c r="L1719" s="146"/>
    </row>
    <row r="1720" spans="9:12" x14ac:dyDescent="0.25">
      <c r="I1720" s="146"/>
      <c r="J1720" s="146"/>
      <c r="K1720" s="146"/>
      <c r="L1720" s="146"/>
    </row>
    <row r="1721" spans="9:12" x14ac:dyDescent="0.25">
      <c r="I1721" s="146"/>
      <c r="J1721" s="146"/>
      <c r="K1721" s="146"/>
      <c r="L1721" s="146"/>
    </row>
    <row r="1722" spans="9:12" x14ac:dyDescent="0.25">
      <c r="I1722" s="146"/>
      <c r="J1722" s="146"/>
      <c r="K1722" s="146"/>
      <c r="L1722" s="146"/>
    </row>
    <row r="1723" spans="9:12" x14ac:dyDescent="0.25">
      <c r="I1723" s="146"/>
      <c r="J1723" s="146"/>
      <c r="K1723" s="146"/>
      <c r="L1723" s="146"/>
    </row>
    <row r="1724" spans="9:12" x14ac:dyDescent="0.25">
      <c r="I1724" s="146"/>
      <c r="J1724" s="146"/>
      <c r="K1724" s="146"/>
      <c r="L1724" s="146"/>
    </row>
    <row r="1725" spans="9:12" x14ac:dyDescent="0.25">
      <c r="I1725" s="146"/>
      <c r="J1725" s="146"/>
      <c r="K1725" s="146"/>
      <c r="L1725" s="146"/>
    </row>
    <row r="1726" spans="9:12" x14ac:dyDescent="0.25">
      <c r="I1726" s="146"/>
      <c r="J1726" s="146"/>
      <c r="K1726" s="146"/>
      <c r="L1726" s="146"/>
    </row>
    <row r="1727" spans="9:12" x14ac:dyDescent="0.25">
      <c r="I1727" s="146"/>
      <c r="J1727" s="146"/>
      <c r="K1727" s="146"/>
      <c r="L1727" s="146"/>
    </row>
    <row r="1728" spans="9:12" x14ac:dyDescent="0.25">
      <c r="I1728" s="146"/>
      <c r="J1728" s="146"/>
      <c r="K1728" s="146"/>
      <c r="L1728" s="146"/>
    </row>
    <row r="1729" spans="9:12" x14ac:dyDescent="0.25">
      <c r="I1729" s="146"/>
      <c r="J1729" s="146"/>
      <c r="K1729" s="146"/>
      <c r="L1729" s="146"/>
    </row>
    <row r="1730" spans="9:12" x14ac:dyDescent="0.25">
      <c r="I1730" s="146"/>
      <c r="J1730" s="146"/>
      <c r="K1730" s="146"/>
      <c r="L1730" s="146"/>
    </row>
    <row r="1731" spans="9:12" x14ac:dyDescent="0.25">
      <c r="I1731" s="146"/>
      <c r="J1731" s="146"/>
      <c r="K1731" s="146"/>
      <c r="L1731" s="146"/>
    </row>
    <row r="1732" spans="9:12" x14ac:dyDescent="0.25">
      <c r="I1732" s="146"/>
      <c r="J1732" s="146"/>
      <c r="K1732" s="146"/>
      <c r="L1732" s="146"/>
    </row>
    <row r="1733" spans="9:12" x14ac:dyDescent="0.25">
      <c r="I1733" s="146"/>
      <c r="J1733" s="146"/>
      <c r="K1733" s="146"/>
      <c r="L1733" s="146"/>
    </row>
    <row r="1734" spans="9:12" x14ac:dyDescent="0.25">
      <c r="I1734" s="146"/>
      <c r="J1734" s="146"/>
      <c r="K1734" s="146"/>
      <c r="L1734" s="146"/>
    </row>
    <row r="1735" spans="9:12" x14ac:dyDescent="0.25">
      <c r="I1735" s="146"/>
      <c r="J1735" s="146"/>
      <c r="K1735" s="146"/>
      <c r="L1735" s="146"/>
    </row>
    <row r="1736" spans="9:12" x14ac:dyDescent="0.25">
      <c r="I1736" s="146"/>
      <c r="J1736" s="146"/>
      <c r="K1736" s="146"/>
      <c r="L1736" s="146"/>
    </row>
    <row r="1737" spans="9:12" x14ac:dyDescent="0.25">
      <c r="I1737" s="146"/>
      <c r="J1737" s="146"/>
      <c r="K1737" s="146"/>
      <c r="L1737" s="146"/>
    </row>
    <row r="1738" spans="9:12" x14ac:dyDescent="0.25">
      <c r="I1738" s="146"/>
      <c r="J1738" s="146"/>
      <c r="K1738" s="146"/>
      <c r="L1738" s="146"/>
    </row>
    <row r="1739" spans="9:12" x14ac:dyDescent="0.25">
      <c r="I1739" s="146"/>
      <c r="J1739" s="146"/>
      <c r="K1739" s="146"/>
      <c r="L1739" s="146"/>
    </row>
    <row r="1740" spans="9:12" x14ac:dyDescent="0.25">
      <c r="I1740" s="146"/>
      <c r="J1740" s="146"/>
      <c r="K1740" s="146"/>
      <c r="L1740" s="146"/>
    </row>
    <row r="1741" spans="9:12" x14ac:dyDescent="0.25">
      <c r="I1741" s="146"/>
      <c r="J1741" s="146"/>
      <c r="K1741" s="146"/>
      <c r="L1741" s="146"/>
    </row>
    <row r="1742" spans="9:12" x14ac:dyDescent="0.25">
      <c r="I1742" s="146"/>
      <c r="J1742" s="146"/>
      <c r="K1742" s="146"/>
      <c r="L1742" s="146"/>
    </row>
    <row r="1743" spans="9:12" x14ac:dyDescent="0.25">
      <c r="I1743" s="146"/>
      <c r="J1743" s="146"/>
      <c r="K1743" s="146"/>
      <c r="L1743" s="146"/>
    </row>
    <row r="1744" spans="9:12" x14ac:dyDescent="0.25">
      <c r="I1744" s="146"/>
      <c r="J1744" s="146"/>
      <c r="K1744" s="146"/>
      <c r="L1744" s="146"/>
    </row>
    <row r="1745" spans="9:12" x14ac:dyDescent="0.25">
      <c r="I1745" s="146"/>
      <c r="J1745" s="146"/>
      <c r="K1745" s="146"/>
      <c r="L1745" s="146"/>
    </row>
    <row r="1746" spans="9:12" x14ac:dyDescent="0.25">
      <c r="I1746" s="146"/>
      <c r="J1746" s="146"/>
      <c r="K1746" s="146"/>
      <c r="L1746" s="146"/>
    </row>
    <row r="1747" spans="9:12" x14ac:dyDescent="0.25">
      <c r="I1747" s="146"/>
      <c r="J1747" s="146"/>
      <c r="K1747" s="146"/>
      <c r="L1747" s="146"/>
    </row>
    <row r="1748" spans="9:12" x14ac:dyDescent="0.25">
      <c r="I1748" s="146"/>
      <c r="J1748" s="146"/>
      <c r="K1748" s="146"/>
      <c r="L1748" s="146"/>
    </row>
    <row r="1749" spans="9:12" x14ac:dyDescent="0.25">
      <c r="I1749" s="146"/>
      <c r="J1749" s="146"/>
      <c r="K1749" s="146"/>
      <c r="L1749" s="146"/>
    </row>
    <row r="1750" spans="9:12" x14ac:dyDescent="0.25">
      <c r="I1750" s="146"/>
      <c r="J1750" s="146"/>
      <c r="K1750" s="146"/>
      <c r="L1750" s="146"/>
    </row>
    <row r="1751" spans="9:12" x14ac:dyDescent="0.25">
      <c r="I1751" s="146"/>
      <c r="J1751" s="146"/>
      <c r="K1751" s="146"/>
      <c r="L1751" s="146"/>
    </row>
    <row r="1752" spans="9:12" x14ac:dyDescent="0.25">
      <c r="I1752" s="146"/>
      <c r="J1752" s="146"/>
      <c r="K1752" s="146"/>
      <c r="L1752" s="146"/>
    </row>
    <row r="1753" spans="9:12" x14ac:dyDescent="0.25">
      <c r="I1753" s="146"/>
      <c r="J1753" s="146"/>
      <c r="K1753" s="146"/>
      <c r="L1753" s="146"/>
    </row>
    <row r="1754" spans="9:12" x14ac:dyDescent="0.25">
      <c r="I1754" s="146"/>
      <c r="J1754" s="146"/>
      <c r="K1754" s="146"/>
      <c r="L1754" s="146"/>
    </row>
    <row r="1755" spans="9:12" x14ac:dyDescent="0.25">
      <c r="I1755" s="146"/>
      <c r="J1755" s="146"/>
      <c r="K1755" s="146"/>
      <c r="L1755" s="146"/>
    </row>
    <row r="1756" spans="9:12" x14ac:dyDescent="0.25">
      <c r="I1756" s="146"/>
      <c r="J1756" s="146"/>
      <c r="K1756" s="146"/>
      <c r="L1756" s="146"/>
    </row>
    <row r="1757" spans="9:12" x14ac:dyDescent="0.25">
      <c r="I1757" s="146"/>
      <c r="J1757" s="146"/>
      <c r="K1757" s="146"/>
      <c r="L1757" s="146"/>
    </row>
    <row r="1758" spans="9:12" x14ac:dyDescent="0.25">
      <c r="I1758" s="146"/>
      <c r="J1758" s="146"/>
      <c r="K1758" s="146"/>
      <c r="L1758" s="146"/>
    </row>
    <row r="1759" spans="9:12" x14ac:dyDescent="0.25">
      <c r="I1759" s="146"/>
      <c r="J1759" s="146"/>
      <c r="K1759" s="146"/>
      <c r="L1759" s="146"/>
    </row>
    <row r="1760" spans="9:12" x14ac:dyDescent="0.25">
      <c r="I1760" s="146"/>
      <c r="J1760" s="146"/>
      <c r="K1760" s="146"/>
      <c r="L1760" s="146"/>
    </row>
    <row r="1761" spans="9:12" x14ac:dyDescent="0.25">
      <c r="I1761" s="146"/>
      <c r="J1761" s="146"/>
      <c r="K1761" s="146"/>
      <c r="L1761" s="146"/>
    </row>
    <row r="1762" spans="9:12" x14ac:dyDescent="0.25">
      <c r="I1762" s="146"/>
      <c r="J1762" s="146"/>
      <c r="K1762" s="146"/>
      <c r="L1762" s="146"/>
    </row>
    <row r="1763" spans="9:12" x14ac:dyDescent="0.25">
      <c r="I1763" s="146"/>
      <c r="J1763" s="146"/>
      <c r="K1763" s="146"/>
      <c r="L1763" s="146"/>
    </row>
    <row r="1764" spans="9:12" x14ac:dyDescent="0.25">
      <c r="I1764" s="146"/>
      <c r="J1764" s="146"/>
      <c r="K1764" s="146"/>
      <c r="L1764" s="146"/>
    </row>
    <row r="1765" spans="9:12" x14ac:dyDescent="0.25">
      <c r="I1765" s="146"/>
      <c r="J1765" s="146"/>
      <c r="K1765" s="146"/>
      <c r="L1765" s="146"/>
    </row>
    <row r="1766" spans="9:12" x14ac:dyDescent="0.25">
      <c r="I1766" s="146"/>
      <c r="J1766" s="146"/>
      <c r="K1766" s="146"/>
      <c r="L1766" s="146"/>
    </row>
    <row r="1767" spans="9:12" x14ac:dyDescent="0.25">
      <c r="I1767" s="146"/>
      <c r="J1767" s="146"/>
      <c r="K1767" s="146"/>
      <c r="L1767" s="146"/>
    </row>
    <row r="1768" spans="9:12" x14ac:dyDescent="0.25">
      <c r="I1768" s="146"/>
      <c r="J1768" s="146"/>
      <c r="K1768" s="146"/>
      <c r="L1768" s="146"/>
    </row>
    <row r="1769" spans="9:12" x14ac:dyDescent="0.25">
      <c r="I1769" s="146"/>
      <c r="J1769" s="146"/>
      <c r="K1769" s="146"/>
      <c r="L1769" s="146"/>
    </row>
    <row r="1770" spans="9:12" x14ac:dyDescent="0.25">
      <c r="I1770" s="146"/>
      <c r="J1770" s="146"/>
      <c r="K1770" s="146"/>
      <c r="L1770" s="146"/>
    </row>
    <row r="1771" spans="9:12" x14ac:dyDescent="0.25">
      <c r="I1771" s="146"/>
      <c r="J1771" s="146"/>
      <c r="K1771" s="146"/>
      <c r="L1771" s="146"/>
    </row>
    <row r="1772" spans="9:12" x14ac:dyDescent="0.25">
      <c r="I1772" s="146"/>
      <c r="J1772" s="146"/>
      <c r="K1772" s="146"/>
      <c r="L1772" s="146"/>
    </row>
    <row r="1773" spans="9:12" x14ac:dyDescent="0.25">
      <c r="I1773" s="146"/>
      <c r="J1773" s="146"/>
      <c r="K1773" s="146"/>
      <c r="L1773" s="146"/>
    </row>
    <row r="1774" spans="9:12" x14ac:dyDescent="0.25">
      <c r="I1774" s="146"/>
      <c r="J1774" s="146"/>
      <c r="K1774" s="146"/>
      <c r="L1774" s="146"/>
    </row>
    <row r="1775" spans="9:12" x14ac:dyDescent="0.25">
      <c r="I1775" s="146"/>
      <c r="J1775" s="146"/>
      <c r="K1775" s="146"/>
      <c r="L1775" s="146"/>
    </row>
    <row r="1776" spans="9:12" x14ac:dyDescent="0.25">
      <c r="I1776" s="146"/>
      <c r="J1776" s="146"/>
      <c r="K1776" s="146"/>
      <c r="L1776" s="146"/>
    </row>
    <row r="1777" spans="9:12" x14ac:dyDescent="0.25">
      <c r="I1777" s="146"/>
      <c r="J1777" s="146"/>
      <c r="K1777" s="146"/>
      <c r="L1777" s="146"/>
    </row>
    <row r="1778" spans="9:12" x14ac:dyDescent="0.25">
      <c r="I1778" s="146"/>
      <c r="J1778" s="146"/>
      <c r="K1778" s="146"/>
      <c r="L1778" s="146"/>
    </row>
    <row r="1779" spans="9:12" x14ac:dyDescent="0.25">
      <c r="I1779" s="146"/>
      <c r="J1779" s="146"/>
      <c r="K1779" s="146"/>
      <c r="L1779" s="146"/>
    </row>
    <row r="1780" spans="9:12" x14ac:dyDescent="0.25">
      <c r="I1780" s="146"/>
      <c r="J1780" s="146"/>
      <c r="K1780" s="146"/>
      <c r="L1780" s="146"/>
    </row>
    <row r="1781" spans="9:12" x14ac:dyDescent="0.25">
      <c r="I1781" s="146"/>
      <c r="J1781" s="146"/>
      <c r="K1781" s="146"/>
      <c r="L1781" s="146"/>
    </row>
    <row r="1782" spans="9:12" x14ac:dyDescent="0.25">
      <c r="I1782" s="146"/>
      <c r="J1782" s="146"/>
      <c r="K1782" s="146"/>
      <c r="L1782" s="146"/>
    </row>
    <row r="1783" spans="9:12" x14ac:dyDescent="0.25">
      <c r="I1783" s="146"/>
      <c r="J1783" s="146"/>
      <c r="K1783" s="146"/>
      <c r="L1783" s="146"/>
    </row>
    <row r="1784" spans="9:12" x14ac:dyDescent="0.25">
      <c r="I1784" s="146"/>
      <c r="J1784" s="146"/>
      <c r="K1784" s="146"/>
      <c r="L1784" s="146"/>
    </row>
    <row r="1785" spans="9:12" x14ac:dyDescent="0.25">
      <c r="I1785" s="146"/>
      <c r="J1785" s="146"/>
      <c r="K1785" s="146"/>
      <c r="L1785" s="146"/>
    </row>
    <row r="1786" spans="9:12" x14ac:dyDescent="0.25">
      <c r="I1786" s="146"/>
      <c r="J1786" s="146"/>
      <c r="K1786" s="146"/>
      <c r="L1786" s="146"/>
    </row>
    <row r="1787" spans="9:12" x14ac:dyDescent="0.25">
      <c r="I1787" s="146"/>
      <c r="J1787" s="146"/>
      <c r="K1787" s="146"/>
      <c r="L1787" s="146"/>
    </row>
    <row r="1788" spans="9:12" x14ac:dyDescent="0.25">
      <c r="I1788" s="146"/>
      <c r="J1788" s="146"/>
      <c r="K1788" s="146"/>
      <c r="L1788" s="146"/>
    </row>
    <row r="1789" spans="9:12" x14ac:dyDescent="0.25">
      <c r="I1789" s="146"/>
      <c r="J1789" s="146"/>
      <c r="K1789" s="146"/>
      <c r="L1789" s="146"/>
    </row>
    <row r="1790" spans="9:12" x14ac:dyDescent="0.25">
      <c r="I1790" s="146"/>
      <c r="J1790" s="146"/>
      <c r="K1790" s="146"/>
      <c r="L1790" s="146"/>
    </row>
    <row r="1791" spans="9:12" x14ac:dyDescent="0.25">
      <c r="I1791" s="146"/>
      <c r="J1791" s="146"/>
      <c r="K1791" s="146"/>
      <c r="L1791" s="146"/>
    </row>
    <row r="1792" spans="9:12" x14ac:dyDescent="0.25">
      <c r="I1792" s="146"/>
      <c r="J1792" s="146"/>
      <c r="K1792" s="146"/>
      <c r="L1792" s="146"/>
    </row>
    <row r="1793" spans="9:12" x14ac:dyDescent="0.25">
      <c r="I1793" s="146"/>
      <c r="J1793" s="146"/>
      <c r="K1793" s="146"/>
      <c r="L1793" s="146"/>
    </row>
    <row r="1794" spans="9:12" x14ac:dyDescent="0.25">
      <c r="I1794" s="146"/>
      <c r="J1794" s="146"/>
      <c r="K1794" s="146"/>
      <c r="L1794" s="146"/>
    </row>
    <row r="1795" spans="9:12" x14ac:dyDescent="0.25">
      <c r="I1795" s="146"/>
      <c r="J1795" s="146"/>
      <c r="K1795" s="146"/>
      <c r="L1795" s="146"/>
    </row>
    <row r="1796" spans="9:12" x14ac:dyDescent="0.25">
      <c r="I1796" s="146"/>
      <c r="J1796" s="146"/>
      <c r="K1796" s="146"/>
      <c r="L1796" s="146"/>
    </row>
    <row r="1797" spans="9:12" x14ac:dyDescent="0.25">
      <c r="I1797" s="146"/>
      <c r="J1797" s="146"/>
      <c r="K1797" s="146"/>
      <c r="L1797" s="146"/>
    </row>
    <row r="1798" spans="9:12" x14ac:dyDescent="0.25">
      <c r="I1798" s="146"/>
      <c r="J1798" s="146"/>
      <c r="K1798" s="146"/>
      <c r="L1798" s="146"/>
    </row>
    <row r="1799" spans="9:12" x14ac:dyDescent="0.25">
      <c r="I1799" s="146"/>
      <c r="J1799" s="146"/>
      <c r="K1799" s="146"/>
      <c r="L1799" s="146"/>
    </row>
    <row r="1800" spans="9:12" x14ac:dyDescent="0.25">
      <c r="I1800" s="146"/>
      <c r="J1800" s="146"/>
      <c r="K1800" s="146"/>
      <c r="L1800" s="146"/>
    </row>
    <row r="1801" spans="9:12" x14ac:dyDescent="0.25">
      <c r="I1801" s="146"/>
      <c r="J1801" s="146"/>
      <c r="K1801" s="146"/>
      <c r="L1801" s="146"/>
    </row>
    <row r="1802" spans="9:12" x14ac:dyDescent="0.25">
      <c r="I1802" s="146"/>
      <c r="J1802" s="146"/>
      <c r="K1802" s="146"/>
      <c r="L1802" s="146"/>
    </row>
    <row r="1803" spans="9:12" x14ac:dyDescent="0.25">
      <c r="I1803" s="146"/>
      <c r="J1803" s="146"/>
      <c r="K1803" s="146"/>
      <c r="L1803" s="146"/>
    </row>
    <row r="1804" spans="9:12" x14ac:dyDescent="0.25">
      <c r="I1804" s="146"/>
      <c r="J1804" s="146"/>
      <c r="K1804" s="146"/>
      <c r="L1804" s="146"/>
    </row>
    <row r="1805" spans="9:12" x14ac:dyDescent="0.25">
      <c r="I1805" s="146"/>
      <c r="J1805" s="146"/>
      <c r="K1805" s="146"/>
      <c r="L1805" s="146"/>
    </row>
    <row r="1806" spans="9:12" x14ac:dyDescent="0.25">
      <c r="I1806" s="146"/>
      <c r="J1806" s="146"/>
      <c r="K1806" s="146"/>
      <c r="L1806" s="146"/>
    </row>
    <row r="1807" spans="9:12" x14ac:dyDescent="0.25">
      <c r="I1807" s="146"/>
      <c r="J1807" s="146"/>
      <c r="K1807" s="146"/>
      <c r="L1807" s="146"/>
    </row>
    <row r="1808" spans="9:12" x14ac:dyDescent="0.25">
      <c r="I1808" s="146"/>
      <c r="J1808" s="146"/>
      <c r="K1808" s="146"/>
      <c r="L1808" s="146"/>
    </row>
    <row r="1809" spans="9:12" x14ac:dyDescent="0.25">
      <c r="I1809" s="146"/>
      <c r="J1809" s="146"/>
      <c r="K1809" s="146"/>
      <c r="L1809" s="146"/>
    </row>
    <row r="1810" spans="9:12" x14ac:dyDescent="0.25">
      <c r="I1810" s="146"/>
      <c r="J1810" s="146"/>
      <c r="K1810" s="146"/>
      <c r="L1810" s="146"/>
    </row>
    <row r="1811" spans="9:12" x14ac:dyDescent="0.25">
      <c r="I1811" s="146"/>
      <c r="J1811" s="146"/>
      <c r="K1811" s="146"/>
      <c r="L1811" s="146"/>
    </row>
    <row r="1812" spans="9:12" x14ac:dyDescent="0.25">
      <c r="I1812" s="146"/>
      <c r="J1812" s="146"/>
      <c r="K1812" s="146"/>
      <c r="L1812" s="146"/>
    </row>
    <row r="1813" spans="9:12" x14ac:dyDescent="0.25">
      <c r="I1813" s="146"/>
      <c r="J1813" s="146"/>
      <c r="K1813" s="146"/>
      <c r="L1813" s="146"/>
    </row>
    <row r="1814" spans="9:12" x14ac:dyDescent="0.25">
      <c r="I1814" s="146"/>
      <c r="J1814" s="146"/>
      <c r="K1814" s="146"/>
      <c r="L1814" s="146"/>
    </row>
    <row r="1815" spans="9:12" x14ac:dyDescent="0.25">
      <c r="I1815" s="146"/>
      <c r="J1815" s="146"/>
      <c r="K1815" s="146"/>
      <c r="L1815" s="146"/>
    </row>
    <row r="1816" spans="9:12" x14ac:dyDescent="0.25">
      <c r="I1816" s="146"/>
      <c r="J1816" s="146"/>
      <c r="K1816" s="146"/>
      <c r="L1816" s="146"/>
    </row>
    <row r="1817" spans="9:12" x14ac:dyDescent="0.25">
      <c r="I1817" s="146"/>
      <c r="J1817" s="146"/>
      <c r="K1817" s="146"/>
      <c r="L1817" s="146"/>
    </row>
    <row r="1818" spans="9:12" x14ac:dyDescent="0.25">
      <c r="I1818" s="146"/>
      <c r="J1818" s="146"/>
      <c r="K1818" s="146"/>
      <c r="L1818" s="146"/>
    </row>
    <row r="1819" spans="9:12" x14ac:dyDescent="0.25">
      <c r="I1819" s="146"/>
      <c r="J1819" s="146"/>
      <c r="K1819" s="146"/>
      <c r="L1819" s="146"/>
    </row>
    <row r="1820" spans="9:12" x14ac:dyDescent="0.25">
      <c r="I1820" s="146"/>
      <c r="J1820" s="146"/>
      <c r="K1820" s="146"/>
      <c r="L1820" s="146"/>
    </row>
    <row r="1821" spans="9:12" x14ac:dyDescent="0.25">
      <c r="I1821" s="146"/>
      <c r="J1821" s="146"/>
      <c r="K1821" s="146"/>
      <c r="L1821" s="146"/>
    </row>
    <row r="1822" spans="9:12" x14ac:dyDescent="0.25">
      <c r="I1822" s="146"/>
      <c r="J1822" s="146"/>
      <c r="K1822" s="146"/>
      <c r="L1822" s="146"/>
    </row>
    <row r="1823" spans="9:12" x14ac:dyDescent="0.25">
      <c r="I1823" s="146"/>
      <c r="J1823" s="146"/>
      <c r="K1823" s="146"/>
      <c r="L1823" s="146"/>
    </row>
    <row r="1824" spans="9:12" x14ac:dyDescent="0.25">
      <c r="I1824" s="146"/>
      <c r="J1824" s="146"/>
      <c r="K1824" s="146"/>
      <c r="L1824" s="146"/>
    </row>
    <row r="1825" spans="9:12" x14ac:dyDescent="0.25">
      <c r="I1825" s="146"/>
      <c r="J1825" s="146"/>
      <c r="K1825" s="146"/>
      <c r="L1825" s="146"/>
    </row>
    <row r="1826" spans="9:12" x14ac:dyDescent="0.25">
      <c r="I1826" s="146"/>
      <c r="J1826" s="146"/>
      <c r="K1826" s="146"/>
      <c r="L1826" s="146"/>
    </row>
    <row r="1827" spans="9:12" x14ac:dyDescent="0.25">
      <c r="I1827" s="146"/>
      <c r="J1827" s="146"/>
      <c r="K1827" s="146"/>
      <c r="L1827" s="146"/>
    </row>
    <row r="1828" spans="9:12" x14ac:dyDescent="0.25">
      <c r="I1828" s="146"/>
      <c r="J1828" s="146"/>
      <c r="K1828" s="146"/>
      <c r="L1828" s="146"/>
    </row>
    <row r="1829" spans="9:12" x14ac:dyDescent="0.25">
      <c r="I1829" s="146"/>
      <c r="J1829" s="146"/>
      <c r="K1829" s="146"/>
      <c r="L1829" s="146"/>
    </row>
    <row r="1830" spans="9:12" x14ac:dyDescent="0.25">
      <c r="I1830" s="146"/>
      <c r="J1830" s="146"/>
      <c r="K1830" s="146"/>
      <c r="L1830" s="146"/>
    </row>
    <row r="1831" spans="9:12" x14ac:dyDescent="0.25">
      <c r="I1831" s="146"/>
      <c r="J1831" s="146"/>
      <c r="K1831" s="146"/>
      <c r="L1831" s="146"/>
    </row>
    <row r="1832" spans="9:12" x14ac:dyDescent="0.25">
      <c r="I1832" s="146"/>
      <c r="J1832" s="146"/>
      <c r="K1832" s="146"/>
      <c r="L1832" s="146"/>
    </row>
    <row r="1833" spans="9:12" x14ac:dyDescent="0.25">
      <c r="I1833" s="146"/>
      <c r="J1833" s="146"/>
      <c r="K1833" s="146"/>
      <c r="L1833" s="146"/>
    </row>
    <row r="1834" spans="9:12" x14ac:dyDescent="0.25">
      <c r="I1834" s="146"/>
      <c r="J1834" s="146"/>
      <c r="K1834" s="146"/>
      <c r="L1834" s="146"/>
    </row>
    <row r="1835" spans="9:12" x14ac:dyDescent="0.25">
      <c r="I1835" s="146"/>
      <c r="J1835" s="146"/>
      <c r="K1835" s="146"/>
      <c r="L1835" s="146"/>
    </row>
    <row r="1836" spans="9:12" x14ac:dyDescent="0.25">
      <c r="I1836" s="146"/>
      <c r="J1836" s="146"/>
      <c r="K1836" s="146"/>
      <c r="L1836" s="146"/>
    </row>
    <row r="1837" spans="9:12" x14ac:dyDescent="0.25">
      <c r="I1837" s="146"/>
      <c r="J1837" s="146"/>
      <c r="K1837" s="146"/>
      <c r="L1837" s="146"/>
    </row>
    <row r="1838" spans="9:12" x14ac:dyDescent="0.25">
      <c r="I1838" s="146"/>
      <c r="J1838" s="146"/>
      <c r="K1838" s="146"/>
      <c r="L1838" s="146"/>
    </row>
    <row r="1839" spans="9:12" x14ac:dyDescent="0.25">
      <c r="I1839" s="146"/>
      <c r="J1839" s="146"/>
      <c r="K1839" s="146"/>
      <c r="L1839" s="146"/>
    </row>
    <row r="1840" spans="9:12" x14ac:dyDescent="0.25">
      <c r="I1840" s="146"/>
      <c r="J1840" s="146"/>
      <c r="K1840" s="146"/>
      <c r="L1840" s="146"/>
    </row>
    <row r="1841" spans="9:12" x14ac:dyDescent="0.25">
      <c r="I1841" s="146"/>
      <c r="J1841" s="146"/>
      <c r="K1841" s="146"/>
      <c r="L1841" s="146"/>
    </row>
    <row r="1842" spans="9:12" x14ac:dyDescent="0.25">
      <c r="I1842" s="146"/>
      <c r="J1842" s="146"/>
      <c r="K1842" s="146"/>
      <c r="L1842" s="146"/>
    </row>
    <row r="1843" spans="9:12" x14ac:dyDescent="0.25">
      <c r="I1843" s="146"/>
      <c r="J1843" s="146"/>
      <c r="K1843" s="146"/>
      <c r="L1843" s="146"/>
    </row>
    <row r="1844" spans="9:12" x14ac:dyDescent="0.25">
      <c r="I1844" s="146"/>
      <c r="J1844" s="146"/>
      <c r="K1844" s="146"/>
      <c r="L1844" s="146"/>
    </row>
    <row r="1845" spans="9:12" x14ac:dyDescent="0.25">
      <c r="I1845" s="146"/>
      <c r="J1845" s="146"/>
      <c r="K1845" s="146"/>
      <c r="L1845" s="146"/>
    </row>
    <row r="1846" spans="9:12" x14ac:dyDescent="0.25">
      <c r="I1846" s="146"/>
      <c r="J1846" s="146"/>
      <c r="K1846" s="146"/>
      <c r="L1846" s="146"/>
    </row>
    <row r="1847" spans="9:12" x14ac:dyDescent="0.25">
      <c r="I1847" s="146"/>
      <c r="J1847" s="146"/>
      <c r="K1847" s="146"/>
      <c r="L1847" s="146"/>
    </row>
    <row r="1848" spans="9:12" x14ac:dyDescent="0.25">
      <c r="I1848" s="146"/>
      <c r="J1848" s="146"/>
      <c r="K1848" s="146"/>
      <c r="L1848" s="146"/>
    </row>
    <row r="1849" spans="9:12" x14ac:dyDescent="0.25">
      <c r="I1849" s="146"/>
      <c r="J1849" s="146"/>
      <c r="K1849" s="146"/>
      <c r="L1849" s="146"/>
    </row>
    <row r="1850" spans="9:12" x14ac:dyDescent="0.25">
      <c r="I1850" s="146"/>
      <c r="J1850" s="146"/>
      <c r="K1850" s="146"/>
      <c r="L1850" s="146"/>
    </row>
    <row r="1851" spans="9:12" x14ac:dyDescent="0.25">
      <c r="I1851" s="146"/>
      <c r="J1851" s="146"/>
      <c r="K1851" s="146"/>
      <c r="L1851" s="146"/>
    </row>
    <row r="1852" spans="9:12" x14ac:dyDescent="0.25">
      <c r="I1852" s="146"/>
      <c r="J1852" s="146"/>
      <c r="K1852" s="146"/>
      <c r="L1852" s="146"/>
    </row>
    <row r="1853" spans="9:12" x14ac:dyDescent="0.25">
      <c r="I1853" s="146"/>
      <c r="J1853" s="146"/>
      <c r="K1853" s="146"/>
      <c r="L1853" s="146"/>
    </row>
    <row r="1854" spans="9:12" x14ac:dyDescent="0.25">
      <c r="I1854" s="146"/>
      <c r="J1854" s="146"/>
      <c r="K1854" s="146"/>
      <c r="L1854" s="146"/>
    </row>
    <row r="1855" spans="9:12" x14ac:dyDescent="0.25">
      <c r="I1855" s="146"/>
      <c r="J1855" s="146"/>
      <c r="K1855" s="146"/>
      <c r="L1855" s="146"/>
    </row>
    <row r="1856" spans="9:12" x14ac:dyDescent="0.25">
      <c r="I1856" s="146"/>
      <c r="J1856" s="146"/>
      <c r="K1856" s="146"/>
      <c r="L1856" s="146"/>
    </row>
    <row r="1857" spans="9:12" x14ac:dyDescent="0.25">
      <c r="I1857" s="146"/>
      <c r="J1857" s="146"/>
      <c r="K1857" s="146"/>
      <c r="L1857" s="146"/>
    </row>
    <row r="1858" spans="9:12" x14ac:dyDescent="0.25">
      <c r="I1858" s="146"/>
      <c r="J1858" s="146"/>
      <c r="K1858" s="146"/>
      <c r="L1858" s="146"/>
    </row>
    <row r="1859" spans="9:12" x14ac:dyDescent="0.25">
      <c r="I1859" s="146"/>
      <c r="J1859" s="146"/>
      <c r="K1859" s="146"/>
      <c r="L1859" s="146"/>
    </row>
    <row r="1860" spans="9:12" x14ac:dyDescent="0.25">
      <c r="I1860" s="146"/>
      <c r="J1860" s="146"/>
      <c r="K1860" s="146"/>
      <c r="L1860" s="146"/>
    </row>
    <row r="1861" spans="9:12" x14ac:dyDescent="0.25">
      <c r="I1861" s="146"/>
      <c r="J1861" s="146"/>
      <c r="K1861" s="146"/>
      <c r="L1861" s="146"/>
    </row>
    <row r="1862" spans="9:12" x14ac:dyDescent="0.25">
      <c r="I1862" s="146"/>
      <c r="J1862" s="146"/>
      <c r="K1862" s="146"/>
      <c r="L1862" s="146"/>
    </row>
    <row r="1863" spans="9:12" x14ac:dyDescent="0.25">
      <c r="I1863" s="146"/>
      <c r="J1863" s="146"/>
      <c r="K1863" s="146"/>
      <c r="L1863" s="146"/>
    </row>
    <row r="1864" spans="9:12" x14ac:dyDescent="0.25">
      <c r="I1864" s="146"/>
      <c r="J1864" s="146"/>
      <c r="K1864" s="146"/>
      <c r="L1864" s="146"/>
    </row>
    <row r="1865" spans="9:12" x14ac:dyDescent="0.25">
      <c r="I1865" s="146"/>
      <c r="J1865" s="146"/>
      <c r="K1865" s="146"/>
      <c r="L1865" s="146"/>
    </row>
    <row r="1866" spans="9:12" x14ac:dyDescent="0.25">
      <c r="I1866" s="146"/>
      <c r="J1866" s="146"/>
      <c r="K1866" s="146"/>
      <c r="L1866" s="146"/>
    </row>
    <row r="1867" spans="9:12" x14ac:dyDescent="0.25">
      <c r="I1867" s="146"/>
      <c r="J1867" s="146"/>
      <c r="K1867" s="146"/>
      <c r="L1867" s="146"/>
    </row>
    <row r="1868" spans="9:12" x14ac:dyDescent="0.25">
      <c r="I1868" s="146"/>
      <c r="J1868" s="146"/>
      <c r="K1868" s="146"/>
      <c r="L1868" s="146"/>
    </row>
    <row r="1869" spans="9:12" x14ac:dyDescent="0.25">
      <c r="I1869" s="146"/>
      <c r="J1869" s="146"/>
      <c r="K1869" s="146"/>
      <c r="L1869" s="146"/>
    </row>
    <row r="1870" spans="9:12" x14ac:dyDescent="0.25">
      <c r="I1870" s="146"/>
      <c r="J1870" s="146"/>
      <c r="K1870" s="146"/>
      <c r="L1870" s="146"/>
    </row>
    <row r="1871" spans="9:12" x14ac:dyDescent="0.25">
      <c r="I1871" s="146"/>
      <c r="J1871" s="146"/>
      <c r="K1871" s="146"/>
      <c r="L1871" s="146"/>
    </row>
    <row r="1872" spans="9:12" x14ac:dyDescent="0.25">
      <c r="I1872" s="146"/>
      <c r="J1872" s="146"/>
      <c r="K1872" s="146"/>
      <c r="L1872" s="146"/>
    </row>
    <row r="1873" spans="9:12" x14ac:dyDescent="0.25">
      <c r="I1873" s="146"/>
      <c r="J1873" s="146"/>
      <c r="K1873" s="146"/>
      <c r="L1873" s="146"/>
    </row>
    <row r="1874" spans="9:12" x14ac:dyDescent="0.25">
      <c r="I1874" s="146"/>
      <c r="J1874" s="146"/>
      <c r="K1874" s="146"/>
      <c r="L1874" s="146"/>
    </row>
    <row r="1875" spans="9:12" x14ac:dyDescent="0.25">
      <c r="I1875" s="146"/>
      <c r="J1875" s="146"/>
      <c r="K1875" s="146"/>
      <c r="L1875" s="146"/>
    </row>
    <row r="1876" spans="9:12" x14ac:dyDescent="0.25">
      <c r="I1876" s="146"/>
      <c r="J1876" s="146"/>
      <c r="K1876" s="146"/>
      <c r="L1876" s="146"/>
    </row>
    <row r="1877" spans="9:12" x14ac:dyDescent="0.25">
      <c r="I1877" s="146"/>
      <c r="J1877" s="146"/>
      <c r="K1877" s="146"/>
      <c r="L1877" s="146"/>
    </row>
    <row r="1878" spans="9:12" x14ac:dyDescent="0.25">
      <c r="I1878" s="146"/>
      <c r="J1878" s="146"/>
      <c r="K1878" s="146"/>
      <c r="L1878" s="146"/>
    </row>
    <row r="1879" spans="9:12" x14ac:dyDescent="0.25">
      <c r="I1879" s="146"/>
      <c r="J1879" s="146"/>
      <c r="K1879" s="146"/>
      <c r="L1879" s="146"/>
    </row>
    <row r="1880" spans="9:12" x14ac:dyDescent="0.25">
      <c r="I1880" s="146"/>
      <c r="J1880" s="146"/>
      <c r="K1880" s="146"/>
      <c r="L1880" s="146"/>
    </row>
    <row r="1881" spans="9:12" x14ac:dyDescent="0.25">
      <c r="I1881" s="146"/>
      <c r="J1881" s="146"/>
      <c r="K1881" s="146"/>
      <c r="L1881" s="146"/>
    </row>
    <row r="1882" spans="9:12" x14ac:dyDescent="0.25">
      <c r="I1882" s="146"/>
      <c r="J1882" s="146"/>
      <c r="K1882" s="146"/>
      <c r="L1882" s="146"/>
    </row>
    <row r="1883" spans="9:12" x14ac:dyDescent="0.25">
      <c r="I1883" s="146"/>
      <c r="J1883" s="146"/>
      <c r="K1883" s="146"/>
      <c r="L1883" s="146"/>
    </row>
    <row r="1884" spans="9:12" x14ac:dyDescent="0.25">
      <c r="I1884" s="146"/>
      <c r="J1884" s="146"/>
      <c r="K1884" s="146"/>
      <c r="L1884" s="146"/>
    </row>
    <row r="1885" spans="9:12" x14ac:dyDescent="0.25">
      <c r="I1885" s="146"/>
      <c r="J1885" s="146"/>
      <c r="K1885" s="146"/>
      <c r="L1885" s="146"/>
    </row>
    <row r="1886" spans="9:12" x14ac:dyDescent="0.25">
      <c r="I1886" s="146"/>
      <c r="J1886" s="146"/>
      <c r="K1886" s="146"/>
      <c r="L1886" s="146"/>
    </row>
    <row r="1887" spans="9:12" x14ac:dyDescent="0.25">
      <c r="I1887" s="146"/>
      <c r="J1887" s="146"/>
      <c r="K1887" s="146"/>
      <c r="L1887" s="146"/>
    </row>
    <row r="1888" spans="9:12" x14ac:dyDescent="0.25">
      <c r="I1888" s="146"/>
      <c r="J1888" s="146"/>
      <c r="K1888" s="146"/>
      <c r="L1888" s="146"/>
    </row>
    <row r="1889" spans="9:12" x14ac:dyDescent="0.25">
      <c r="I1889" s="146"/>
      <c r="J1889" s="146"/>
      <c r="K1889" s="146"/>
      <c r="L1889" s="146"/>
    </row>
    <row r="1890" spans="9:12" x14ac:dyDescent="0.25">
      <c r="I1890" s="146"/>
      <c r="J1890" s="146"/>
      <c r="K1890" s="146"/>
      <c r="L1890" s="146"/>
    </row>
    <row r="1891" spans="9:12" x14ac:dyDescent="0.25">
      <c r="I1891" s="146"/>
      <c r="J1891" s="146"/>
      <c r="K1891" s="146"/>
      <c r="L1891" s="146"/>
    </row>
    <row r="1892" spans="9:12" x14ac:dyDescent="0.25">
      <c r="I1892" s="146"/>
      <c r="J1892" s="146"/>
      <c r="K1892" s="146"/>
      <c r="L1892" s="146"/>
    </row>
    <row r="1893" spans="9:12" x14ac:dyDescent="0.25">
      <c r="I1893" s="146"/>
      <c r="J1893" s="146"/>
      <c r="K1893" s="146"/>
      <c r="L1893" s="146"/>
    </row>
    <row r="1894" spans="9:12" x14ac:dyDescent="0.25">
      <c r="I1894" s="146"/>
      <c r="J1894" s="146"/>
      <c r="K1894" s="146"/>
      <c r="L1894" s="146"/>
    </row>
    <row r="1895" spans="9:12" x14ac:dyDescent="0.25">
      <c r="I1895" s="146"/>
      <c r="J1895" s="146"/>
      <c r="K1895" s="146"/>
      <c r="L1895" s="146"/>
    </row>
    <row r="1896" spans="9:12" x14ac:dyDescent="0.25">
      <c r="I1896" s="146"/>
      <c r="J1896" s="146"/>
      <c r="K1896" s="146"/>
      <c r="L1896" s="146"/>
    </row>
    <row r="1897" spans="9:12" x14ac:dyDescent="0.25">
      <c r="I1897" s="146"/>
      <c r="J1897" s="146"/>
      <c r="K1897" s="146"/>
      <c r="L1897" s="146"/>
    </row>
    <row r="1898" spans="9:12" x14ac:dyDescent="0.25">
      <c r="I1898" s="146"/>
      <c r="J1898" s="146"/>
      <c r="K1898" s="146"/>
      <c r="L1898" s="146"/>
    </row>
    <row r="1899" spans="9:12" x14ac:dyDescent="0.25">
      <c r="I1899" s="146"/>
      <c r="J1899" s="146"/>
      <c r="K1899" s="146"/>
      <c r="L1899" s="146"/>
    </row>
    <row r="1900" spans="9:12" x14ac:dyDescent="0.25">
      <c r="I1900" s="146"/>
      <c r="J1900" s="146"/>
      <c r="K1900" s="146"/>
      <c r="L1900" s="146"/>
    </row>
    <row r="1901" spans="9:12" x14ac:dyDescent="0.25">
      <c r="I1901" s="146"/>
      <c r="J1901" s="146"/>
      <c r="K1901" s="146"/>
      <c r="L1901" s="146"/>
    </row>
    <row r="1902" spans="9:12" x14ac:dyDescent="0.25">
      <c r="I1902" s="146"/>
      <c r="J1902" s="146"/>
      <c r="K1902" s="146"/>
      <c r="L1902" s="146"/>
    </row>
    <row r="1903" spans="9:12" x14ac:dyDescent="0.25">
      <c r="I1903" s="146"/>
      <c r="J1903" s="146"/>
      <c r="K1903" s="146"/>
      <c r="L1903" s="146"/>
    </row>
    <row r="1904" spans="9:12" x14ac:dyDescent="0.25">
      <c r="I1904" s="146"/>
      <c r="J1904" s="146"/>
      <c r="K1904" s="146"/>
      <c r="L1904" s="146"/>
    </row>
    <row r="1905" spans="9:12" x14ac:dyDescent="0.25">
      <c r="I1905" s="146"/>
      <c r="J1905" s="146"/>
      <c r="K1905" s="146"/>
      <c r="L1905" s="146"/>
    </row>
    <row r="1906" spans="9:12" x14ac:dyDescent="0.25">
      <c r="I1906" s="146"/>
      <c r="J1906" s="146"/>
      <c r="K1906" s="146"/>
      <c r="L1906" s="146"/>
    </row>
    <row r="1907" spans="9:12" x14ac:dyDescent="0.25">
      <c r="I1907" s="146"/>
      <c r="J1907" s="146"/>
      <c r="K1907" s="146"/>
      <c r="L1907" s="146"/>
    </row>
    <row r="1908" spans="9:12" x14ac:dyDescent="0.25">
      <c r="I1908" s="146"/>
      <c r="J1908" s="146"/>
      <c r="K1908" s="146"/>
      <c r="L1908" s="146"/>
    </row>
    <row r="1909" spans="9:12" x14ac:dyDescent="0.25">
      <c r="I1909" s="146"/>
      <c r="J1909" s="146"/>
      <c r="K1909" s="146"/>
      <c r="L1909" s="146"/>
    </row>
    <row r="1910" spans="9:12" x14ac:dyDescent="0.25">
      <c r="I1910" s="146"/>
      <c r="J1910" s="146"/>
      <c r="K1910" s="146"/>
      <c r="L1910" s="146"/>
    </row>
    <row r="1911" spans="9:12" x14ac:dyDescent="0.25">
      <c r="I1911" s="146"/>
      <c r="J1911" s="146"/>
      <c r="K1911" s="146"/>
      <c r="L1911" s="146"/>
    </row>
    <row r="1912" spans="9:12" x14ac:dyDescent="0.25">
      <c r="I1912" s="146"/>
      <c r="J1912" s="146"/>
      <c r="K1912" s="146"/>
      <c r="L1912" s="146"/>
    </row>
    <row r="1913" spans="9:12" x14ac:dyDescent="0.25">
      <c r="I1913" s="146"/>
      <c r="J1913" s="146"/>
      <c r="K1913" s="146"/>
      <c r="L1913" s="146"/>
    </row>
    <row r="1914" spans="9:12" x14ac:dyDescent="0.25">
      <c r="I1914" s="146"/>
      <c r="J1914" s="146"/>
      <c r="K1914" s="146"/>
      <c r="L1914" s="146"/>
    </row>
    <row r="1915" spans="9:12" x14ac:dyDescent="0.25">
      <c r="I1915" s="146"/>
      <c r="J1915" s="146"/>
      <c r="K1915" s="146"/>
      <c r="L1915" s="146"/>
    </row>
    <row r="1916" spans="9:12" x14ac:dyDescent="0.25">
      <c r="I1916" s="146"/>
      <c r="J1916" s="146"/>
      <c r="K1916" s="146"/>
      <c r="L1916" s="146"/>
    </row>
    <row r="1917" spans="9:12" x14ac:dyDescent="0.25">
      <c r="I1917" s="146"/>
      <c r="J1917" s="146"/>
      <c r="K1917" s="146"/>
      <c r="L1917" s="146"/>
    </row>
    <row r="1918" spans="9:12" x14ac:dyDescent="0.25">
      <c r="I1918" s="146"/>
      <c r="J1918" s="146"/>
      <c r="K1918" s="146"/>
      <c r="L1918" s="146"/>
    </row>
    <row r="1919" spans="9:12" x14ac:dyDescent="0.25">
      <c r="I1919" s="146"/>
      <c r="J1919" s="146"/>
      <c r="K1919" s="146"/>
      <c r="L1919" s="146"/>
    </row>
    <row r="1920" spans="9:12" x14ac:dyDescent="0.25">
      <c r="I1920" s="146"/>
      <c r="J1920" s="146"/>
      <c r="K1920" s="146"/>
      <c r="L1920" s="146"/>
    </row>
    <row r="1921" spans="9:12" x14ac:dyDescent="0.25">
      <c r="I1921" s="146"/>
      <c r="J1921" s="146"/>
      <c r="K1921" s="146"/>
      <c r="L1921" s="146"/>
    </row>
    <row r="1922" spans="9:12" x14ac:dyDescent="0.25">
      <c r="I1922" s="146"/>
      <c r="J1922" s="146"/>
      <c r="K1922" s="146"/>
      <c r="L1922" s="146"/>
    </row>
    <row r="1923" spans="9:12" x14ac:dyDescent="0.25">
      <c r="I1923" s="146"/>
      <c r="J1923" s="146"/>
      <c r="K1923" s="146"/>
      <c r="L1923" s="146"/>
    </row>
    <row r="1924" spans="9:12" x14ac:dyDescent="0.25">
      <c r="I1924" s="146"/>
      <c r="J1924" s="146"/>
      <c r="K1924" s="146"/>
      <c r="L1924" s="146"/>
    </row>
    <row r="1925" spans="9:12" x14ac:dyDescent="0.25">
      <c r="I1925" s="146"/>
      <c r="J1925" s="146"/>
      <c r="K1925" s="146"/>
      <c r="L1925" s="146"/>
    </row>
    <row r="1926" spans="9:12" x14ac:dyDescent="0.25">
      <c r="I1926" s="146"/>
      <c r="J1926" s="146"/>
      <c r="K1926" s="146"/>
      <c r="L1926" s="146"/>
    </row>
    <row r="1927" spans="9:12" x14ac:dyDescent="0.25">
      <c r="I1927" s="146"/>
      <c r="J1927" s="146"/>
      <c r="K1927" s="146"/>
      <c r="L1927" s="146"/>
    </row>
    <row r="1928" spans="9:12" x14ac:dyDescent="0.25">
      <c r="I1928" s="146"/>
      <c r="J1928" s="146"/>
      <c r="K1928" s="146"/>
      <c r="L1928" s="146"/>
    </row>
    <row r="1929" spans="9:12" x14ac:dyDescent="0.25">
      <c r="I1929" s="146"/>
      <c r="J1929" s="146"/>
      <c r="K1929" s="146"/>
      <c r="L1929" s="146"/>
    </row>
    <row r="1930" spans="9:12" x14ac:dyDescent="0.25">
      <c r="I1930" s="146"/>
      <c r="J1930" s="146"/>
      <c r="K1930" s="146"/>
      <c r="L1930" s="146"/>
    </row>
    <row r="1931" spans="9:12" x14ac:dyDescent="0.25">
      <c r="I1931" s="146"/>
      <c r="J1931" s="146"/>
      <c r="K1931" s="146"/>
      <c r="L1931" s="146"/>
    </row>
    <row r="1932" spans="9:12" x14ac:dyDescent="0.25">
      <c r="I1932" s="146"/>
      <c r="J1932" s="146"/>
      <c r="K1932" s="146"/>
      <c r="L1932" s="146"/>
    </row>
    <row r="1933" spans="9:12" x14ac:dyDescent="0.25">
      <c r="I1933" s="146"/>
      <c r="J1933" s="146"/>
      <c r="K1933" s="146"/>
      <c r="L1933" s="146"/>
    </row>
    <row r="1934" spans="9:12" x14ac:dyDescent="0.25">
      <c r="I1934" s="146"/>
      <c r="J1934" s="146"/>
      <c r="K1934" s="146"/>
      <c r="L1934" s="146"/>
    </row>
    <row r="1935" spans="9:12" x14ac:dyDescent="0.25">
      <c r="I1935" s="146"/>
      <c r="J1935" s="146"/>
      <c r="K1935" s="146"/>
      <c r="L1935" s="146"/>
    </row>
    <row r="1936" spans="9:12" x14ac:dyDescent="0.25">
      <c r="I1936" s="146"/>
      <c r="J1936" s="146"/>
      <c r="K1936" s="146"/>
      <c r="L1936" s="146"/>
    </row>
    <row r="1937" spans="9:12" x14ac:dyDescent="0.25">
      <c r="I1937" s="146"/>
      <c r="J1937" s="146"/>
      <c r="K1937" s="146"/>
      <c r="L1937" s="146"/>
    </row>
    <row r="1938" spans="9:12" x14ac:dyDescent="0.25">
      <c r="I1938" s="146"/>
      <c r="J1938" s="146"/>
      <c r="K1938" s="146"/>
      <c r="L1938" s="146"/>
    </row>
    <row r="1939" spans="9:12" x14ac:dyDescent="0.25">
      <c r="I1939" s="146"/>
      <c r="J1939" s="146"/>
      <c r="K1939" s="146"/>
      <c r="L1939" s="146"/>
    </row>
    <row r="1940" spans="9:12" x14ac:dyDescent="0.25">
      <c r="I1940" s="146"/>
      <c r="J1940" s="146"/>
      <c r="K1940" s="146"/>
      <c r="L1940" s="146"/>
    </row>
    <row r="1941" spans="9:12" x14ac:dyDescent="0.25">
      <c r="I1941" s="146"/>
      <c r="J1941" s="146"/>
      <c r="K1941" s="146"/>
      <c r="L1941" s="146"/>
    </row>
    <row r="1942" spans="9:12" x14ac:dyDescent="0.25">
      <c r="I1942" s="146"/>
      <c r="J1942" s="146"/>
      <c r="K1942" s="146"/>
      <c r="L1942" s="146"/>
    </row>
    <row r="1943" spans="9:12" x14ac:dyDescent="0.25">
      <c r="I1943" s="146"/>
      <c r="J1943" s="146"/>
      <c r="K1943" s="146"/>
      <c r="L1943" s="146"/>
    </row>
    <row r="1944" spans="9:12" x14ac:dyDescent="0.25">
      <c r="I1944" s="146"/>
      <c r="J1944" s="146"/>
      <c r="K1944" s="146"/>
      <c r="L1944" s="146"/>
    </row>
    <row r="1945" spans="9:12" x14ac:dyDescent="0.25">
      <c r="I1945" s="146"/>
      <c r="J1945" s="146"/>
      <c r="K1945" s="146"/>
      <c r="L1945" s="146"/>
    </row>
    <row r="1946" spans="9:12" x14ac:dyDescent="0.25">
      <c r="I1946" s="146"/>
      <c r="J1946" s="146"/>
      <c r="K1946" s="146"/>
      <c r="L1946" s="146"/>
    </row>
    <row r="1947" spans="9:12" x14ac:dyDescent="0.25">
      <c r="I1947" s="146"/>
      <c r="J1947" s="146"/>
      <c r="K1947" s="146"/>
      <c r="L1947" s="146"/>
    </row>
    <row r="1948" spans="9:12" x14ac:dyDescent="0.25">
      <c r="I1948" s="146"/>
      <c r="J1948" s="146"/>
      <c r="K1948" s="146"/>
      <c r="L1948" s="146"/>
    </row>
    <row r="1949" spans="9:12" x14ac:dyDescent="0.25">
      <c r="I1949" s="146"/>
      <c r="J1949" s="146"/>
      <c r="K1949" s="146"/>
      <c r="L1949" s="146"/>
    </row>
    <row r="1950" spans="9:12" x14ac:dyDescent="0.25">
      <c r="I1950" s="146"/>
      <c r="J1950" s="146"/>
      <c r="K1950" s="146"/>
      <c r="L1950" s="146"/>
    </row>
    <row r="1951" spans="9:12" x14ac:dyDescent="0.25">
      <c r="I1951" s="146"/>
      <c r="J1951" s="146"/>
      <c r="K1951" s="146"/>
      <c r="L1951" s="146"/>
    </row>
    <row r="1952" spans="9:12" x14ac:dyDescent="0.25">
      <c r="I1952" s="146"/>
      <c r="J1952" s="146"/>
      <c r="K1952" s="146"/>
      <c r="L1952" s="146"/>
    </row>
    <row r="1953" spans="9:12" x14ac:dyDescent="0.25">
      <c r="I1953" s="146"/>
      <c r="J1953" s="146"/>
      <c r="K1953" s="146"/>
      <c r="L1953" s="146"/>
    </row>
    <row r="1954" spans="9:12" x14ac:dyDescent="0.25">
      <c r="I1954" s="146"/>
      <c r="J1954" s="146"/>
      <c r="K1954" s="146"/>
      <c r="L1954" s="146"/>
    </row>
    <row r="1955" spans="9:12" x14ac:dyDescent="0.25">
      <c r="I1955" s="146"/>
      <c r="J1955" s="146"/>
      <c r="K1955" s="146"/>
      <c r="L1955" s="146"/>
    </row>
    <row r="1956" spans="9:12" x14ac:dyDescent="0.25">
      <c r="I1956" s="146"/>
      <c r="J1956" s="146"/>
      <c r="K1956" s="146"/>
      <c r="L1956" s="146"/>
    </row>
    <row r="1957" spans="9:12" x14ac:dyDescent="0.25">
      <c r="I1957" s="146"/>
      <c r="J1957" s="146"/>
      <c r="K1957" s="146"/>
      <c r="L1957" s="146"/>
    </row>
    <row r="1958" spans="9:12" x14ac:dyDescent="0.25">
      <c r="I1958" s="146"/>
      <c r="J1958" s="146"/>
      <c r="K1958" s="146"/>
      <c r="L1958" s="146"/>
    </row>
    <row r="1959" spans="9:12" x14ac:dyDescent="0.25">
      <c r="I1959" s="146"/>
      <c r="J1959" s="146"/>
      <c r="K1959" s="146"/>
      <c r="L1959" s="146"/>
    </row>
    <row r="1960" spans="9:12" x14ac:dyDescent="0.25">
      <c r="I1960" s="146"/>
      <c r="J1960" s="146"/>
      <c r="K1960" s="146"/>
      <c r="L1960" s="146"/>
    </row>
    <row r="1961" spans="9:12" x14ac:dyDescent="0.25">
      <c r="I1961" s="146"/>
      <c r="J1961" s="146"/>
      <c r="K1961" s="146"/>
      <c r="L1961" s="146"/>
    </row>
    <row r="1962" spans="9:12" x14ac:dyDescent="0.25">
      <c r="I1962" s="146"/>
      <c r="J1962" s="146"/>
      <c r="K1962" s="146"/>
      <c r="L1962" s="146"/>
    </row>
    <row r="1963" spans="9:12" x14ac:dyDescent="0.25">
      <c r="I1963" s="146"/>
      <c r="J1963" s="146"/>
      <c r="K1963" s="146"/>
      <c r="L1963" s="146"/>
    </row>
    <row r="1964" spans="9:12" x14ac:dyDescent="0.25">
      <c r="I1964" s="146"/>
      <c r="J1964" s="146"/>
      <c r="K1964" s="146"/>
      <c r="L1964" s="146"/>
    </row>
    <row r="1965" spans="9:12" x14ac:dyDescent="0.25">
      <c r="I1965" s="146"/>
      <c r="J1965" s="146"/>
      <c r="K1965" s="146"/>
      <c r="L1965" s="146"/>
    </row>
    <row r="1966" spans="9:12" x14ac:dyDescent="0.25">
      <c r="I1966" s="146"/>
      <c r="J1966" s="146"/>
      <c r="K1966" s="146"/>
      <c r="L1966" s="146"/>
    </row>
    <row r="1967" spans="9:12" x14ac:dyDescent="0.25">
      <c r="I1967" s="146"/>
      <c r="J1967" s="146"/>
      <c r="K1967" s="146"/>
      <c r="L1967" s="146"/>
    </row>
    <row r="1968" spans="9:12" x14ac:dyDescent="0.25">
      <c r="I1968" s="146"/>
      <c r="J1968" s="146"/>
      <c r="K1968" s="146"/>
      <c r="L1968" s="146"/>
    </row>
    <row r="1969" spans="9:12" x14ac:dyDescent="0.25">
      <c r="I1969" s="146"/>
      <c r="J1969" s="146"/>
      <c r="K1969" s="146"/>
      <c r="L1969" s="146"/>
    </row>
    <row r="1970" spans="9:12" x14ac:dyDescent="0.25">
      <c r="I1970" s="146"/>
      <c r="J1970" s="146"/>
      <c r="K1970" s="146"/>
      <c r="L1970" s="146"/>
    </row>
    <row r="1971" spans="9:12" x14ac:dyDescent="0.25">
      <c r="I1971" s="146"/>
      <c r="J1971" s="146"/>
      <c r="K1971" s="146"/>
      <c r="L1971" s="146"/>
    </row>
    <row r="1972" spans="9:12" x14ac:dyDescent="0.25">
      <c r="I1972" s="146"/>
      <c r="J1972" s="146"/>
      <c r="K1972" s="146"/>
      <c r="L1972" s="146"/>
    </row>
    <row r="1973" spans="9:12" x14ac:dyDescent="0.25">
      <c r="I1973" s="146"/>
      <c r="J1973" s="146"/>
      <c r="K1973" s="146"/>
      <c r="L1973" s="146"/>
    </row>
    <row r="1974" spans="9:12" x14ac:dyDescent="0.25">
      <c r="I1974" s="146"/>
      <c r="J1974" s="146"/>
      <c r="K1974" s="146"/>
      <c r="L1974" s="146"/>
    </row>
    <row r="1975" spans="9:12" x14ac:dyDescent="0.25">
      <c r="I1975" s="146"/>
      <c r="J1975" s="146"/>
      <c r="K1975" s="146"/>
      <c r="L1975" s="146"/>
    </row>
    <row r="1976" spans="9:12" x14ac:dyDescent="0.25">
      <c r="I1976" s="146"/>
      <c r="J1976" s="146"/>
      <c r="K1976" s="146"/>
      <c r="L1976" s="146"/>
    </row>
    <row r="1977" spans="9:12" x14ac:dyDescent="0.25">
      <c r="I1977" s="146"/>
      <c r="J1977" s="146"/>
      <c r="K1977" s="146"/>
      <c r="L1977" s="146"/>
    </row>
    <row r="1978" spans="9:12" x14ac:dyDescent="0.25">
      <c r="I1978" s="146"/>
      <c r="J1978" s="146"/>
      <c r="K1978" s="146"/>
      <c r="L1978" s="146"/>
    </row>
    <row r="1979" spans="9:12" x14ac:dyDescent="0.25">
      <c r="I1979" s="146"/>
      <c r="J1979" s="146"/>
      <c r="K1979" s="146"/>
      <c r="L1979" s="146"/>
    </row>
    <row r="1980" spans="9:12" x14ac:dyDescent="0.25">
      <c r="I1980" s="146"/>
      <c r="J1980" s="146"/>
      <c r="K1980" s="146"/>
      <c r="L1980" s="146"/>
    </row>
    <row r="1981" spans="9:12" x14ac:dyDescent="0.25">
      <c r="I1981" s="146"/>
      <c r="J1981" s="146"/>
      <c r="K1981" s="146"/>
      <c r="L1981" s="146"/>
    </row>
    <row r="1982" spans="9:12" x14ac:dyDescent="0.25">
      <c r="I1982" s="146"/>
      <c r="J1982" s="146"/>
      <c r="K1982" s="146"/>
      <c r="L1982" s="146"/>
    </row>
    <row r="1983" spans="9:12" x14ac:dyDescent="0.25">
      <c r="I1983" s="146"/>
      <c r="J1983" s="146"/>
      <c r="K1983" s="146"/>
      <c r="L1983" s="146"/>
    </row>
    <row r="1984" spans="9:12" x14ac:dyDescent="0.25">
      <c r="I1984" s="146"/>
      <c r="J1984" s="146"/>
      <c r="K1984" s="146"/>
      <c r="L1984" s="146"/>
    </row>
    <row r="1985" spans="9:12" x14ac:dyDescent="0.25">
      <c r="I1985" s="146"/>
      <c r="J1985" s="146"/>
      <c r="K1985" s="146"/>
      <c r="L1985" s="146"/>
    </row>
    <row r="1986" spans="9:12" x14ac:dyDescent="0.25">
      <c r="I1986" s="146"/>
      <c r="J1986" s="146"/>
      <c r="K1986" s="146"/>
      <c r="L1986" s="146"/>
    </row>
    <row r="1987" spans="9:12" x14ac:dyDescent="0.25">
      <c r="I1987" s="146"/>
      <c r="J1987" s="146"/>
      <c r="K1987" s="146"/>
      <c r="L1987" s="146"/>
    </row>
    <row r="1988" spans="9:12" x14ac:dyDescent="0.25">
      <c r="I1988" s="146"/>
      <c r="J1988" s="146"/>
      <c r="K1988" s="146"/>
      <c r="L1988" s="146"/>
    </row>
    <row r="1989" spans="9:12" x14ac:dyDescent="0.25">
      <c r="I1989" s="146"/>
      <c r="J1989" s="146"/>
      <c r="K1989" s="146"/>
      <c r="L1989" s="146"/>
    </row>
    <row r="1990" spans="9:12" x14ac:dyDescent="0.25">
      <c r="I1990" s="146"/>
      <c r="J1990" s="146"/>
      <c r="K1990" s="146"/>
      <c r="L1990" s="146"/>
    </row>
    <row r="1991" spans="9:12" x14ac:dyDescent="0.25">
      <c r="I1991" s="146"/>
      <c r="J1991" s="146"/>
      <c r="K1991" s="146"/>
      <c r="L1991" s="146"/>
    </row>
    <row r="1992" spans="9:12" x14ac:dyDescent="0.25">
      <c r="I1992" s="146"/>
      <c r="J1992" s="146"/>
      <c r="K1992" s="146"/>
      <c r="L1992" s="146"/>
    </row>
    <row r="1993" spans="9:12" x14ac:dyDescent="0.25">
      <c r="I1993" s="146"/>
      <c r="J1993" s="146"/>
      <c r="K1993" s="146"/>
      <c r="L1993" s="146"/>
    </row>
    <row r="1994" spans="9:12" x14ac:dyDescent="0.25">
      <c r="I1994" s="146"/>
      <c r="J1994" s="146"/>
      <c r="K1994" s="146"/>
      <c r="L1994" s="146"/>
    </row>
    <row r="1995" spans="9:12" x14ac:dyDescent="0.25">
      <c r="I1995" s="146"/>
      <c r="J1995" s="146"/>
      <c r="K1995" s="146"/>
      <c r="L1995" s="146"/>
    </row>
    <row r="1996" spans="9:12" x14ac:dyDescent="0.25">
      <c r="I1996" s="146"/>
      <c r="J1996" s="146"/>
      <c r="K1996" s="146"/>
      <c r="L1996" s="146"/>
    </row>
    <row r="1997" spans="9:12" x14ac:dyDescent="0.25">
      <c r="I1997" s="146"/>
      <c r="J1997" s="146"/>
      <c r="K1997" s="146"/>
      <c r="L1997" s="146"/>
    </row>
    <row r="1998" spans="9:12" x14ac:dyDescent="0.25">
      <c r="I1998" s="146"/>
      <c r="J1998" s="146"/>
      <c r="K1998" s="146"/>
      <c r="L1998" s="146"/>
    </row>
    <row r="1999" spans="9:12" x14ac:dyDescent="0.25">
      <c r="I1999" s="146"/>
      <c r="J1999" s="146"/>
      <c r="K1999" s="146"/>
      <c r="L1999" s="146"/>
    </row>
    <row r="2000" spans="9:12" x14ac:dyDescent="0.25">
      <c r="I2000" s="146"/>
      <c r="J2000" s="146"/>
      <c r="K2000" s="146"/>
      <c r="L2000" s="146"/>
    </row>
    <row r="2001" spans="9:12" x14ac:dyDescent="0.25">
      <c r="I2001" s="146"/>
      <c r="J2001" s="146"/>
      <c r="K2001" s="146"/>
      <c r="L2001" s="146"/>
    </row>
    <row r="2002" spans="9:12" x14ac:dyDescent="0.25">
      <c r="I2002" s="146"/>
      <c r="J2002" s="146"/>
      <c r="K2002" s="146"/>
      <c r="L2002" s="146"/>
    </row>
    <row r="2003" spans="9:12" x14ac:dyDescent="0.25">
      <c r="I2003" s="146"/>
      <c r="J2003" s="146"/>
      <c r="K2003" s="146"/>
      <c r="L2003" s="146"/>
    </row>
    <row r="2004" spans="9:12" x14ac:dyDescent="0.25">
      <c r="I2004" s="146"/>
      <c r="J2004" s="146"/>
      <c r="K2004" s="146"/>
      <c r="L2004" s="146"/>
    </row>
    <row r="2005" spans="9:12" x14ac:dyDescent="0.25">
      <c r="I2005" s="146"/>
      <c r="J2005" s="146"/>
      <c r="K2005" s="146"/>
      <c r="L2005" s="146"/>
    </row>
    <row r="2006" spans="9:12" x14ac:dyDescent="0.25">
      <c r="I2006" s="146"/>
      <c r="J2006" s="146"/>
      <c r="K2006" s="146"/>
      <c r="L2006" s="146"/>
    </row>
    <row r="2007" spans="9:12" x14ac:dyDescent="0.25">
      <c r="I2007" s="146"/>
      <c r="J2007" s="146"/>
      <c r="K2007" s="146"/>
      <c r="L2007" s="146"/>
    </row>
    <row r="2008" spans="9:12" x14ac:dyDescent="0.25">
      <c r="I2008" s="146"/>
      <c r="J2008" s="146"/>
      <c r="K2008" s="146"/>
      <c r="L2008" s="146"/>
    </row>
    <row r="2009" spans="9:12" x14ac:dyDescent="0.25">
      <c r="I2009" s="146"/>
      <c r="J2009" s="146"/>
      <c r="K2009" s="146"/>
      <c r="L2009" s="146"/>
    </row>
    <row r="2010" spans="9:12" x14ac:dyDescent="0.25">
      <c r="I2010" s="146"/>
      <c r="J2010" s="146"/>
      <c r="K2010" s="146"/>
      <c r="L2010" s="146"/>
    </row>
    <row r="2011" spans="9:12" x14ac:dyDescent="0.25">
      <c r="I2011" s="146"/>
      <c r="J2011" s="146"/>
      <c r="K2011" s="146"/>
      <c r="L2011" s="146"/>
    </row>
    <row r="2012" spans="9:12" x14ac:dyDescent="0.25">
      <c r="I2012" s="146"/>
      <c r="J2012" s="146"/>
      <c r="K2012" s="146"/>
      <c r="L2012" s="146"/>
    </row>
    <row r="2013" spans="9:12" x14ac:dyDescent="0.25">
      <c r="I2013" s="146"/>
      <c r="J2013" s="146"/>
      <c r="K2013" s="146"/>
      <c r="L2013" s="146"/>
    </row>
    <row r="2014" spans="9:12" x14ac:dyDescent="0.25">
      <c r="I2014" s="146"/>
      <c r="J2014" s="146"/>
      <c r="K2014" s="146"/>
      <c r="L2014" s="146"/>
    </row>
    <row r="2015" spans="9:12" x14ac:dyDescent="0.25">
      <c r="I2015" s="146"/>
      <c r="J2015" s="146"/>
      <c r="K2015" s="146"/>
      <c r="L2015" s="146"/>
    </row>
    <row r="2016" spans="9:12" x14ac:dyDescent="0.25">
      <c r="I2016" s="146"/>
      <c r="J2016" s="146"/>
      <c r="K2016" s="146"/>
      <c r="L2016" s="146"/>
    </row>
    <row r="2017" spans="9:12" x14ac:dyDescent="0.25">
      <c r="I2017" s="146"/>
      <c r="J2017" s="146"/>
      <c r="K2017" s="146"/>
      <c r="L2017" s="146"/>
    </row>
    <row r="2018" spans="9:12" x14ac:dyDescent="0.25">
      <c r="I2018" s="146"/>
      <c r="J2018" s="146"/>
      <c r="K2018" s="146"/>
      <c r="L2018" s="146"/>
    </row>
    <row r="2019" spans="9:12" x14ac:dyDescent="0.25">
      <c r="I2019" s="146"/>
      <c r="J2019" s="146"/>
      <c r="K2019" s="146"/>
      <c r="L2019" s="146"/>
    </row>
    <row r="2020" spans="9:12" x14ac:dyDescent="0.25">
      <c r="I2020" s="146"/>
      <c r="J2020" s="146"/>
      <c r="K2020" s="146"/>
      <c r="L2020" s="146"/>
    </row>
    <row r="2021" spans="9:12" x14ac:dyDescent="0.25">
      <c r="I2021" s="146"/>
      <c r="J2021" s="146"/>
      <c r="K2021" s="146"/>
      <c r="L2021" s="146"/>
    </row>
    <row r="2022" spans="9:12" x14ac:dyDescent="0.25">
      <c r="I2022" s="146"/>
      <c r="J2022" s="146"/>
      <c r="K2022" s="146"/>
      <c r="L2022" s="146"/>
    </row>
    <row r="2023" spans="9:12" x14ac:dyDescent="0.25">
      <c r="I2023" s="146"/>
      <c r="J2023" s="146"/>
      <c r="K2023" s="146"/>
      <c r="L2023" s="146"/>
    </row>
    <row r="2024" spans="9:12" x14ac:dyDescent="0.25">
      <c r="I2024" s="146"/>
      <c r="J2024" s="146"/>
      <c r="K2024" s="146"/>
      <c r="L2024" s="146"/>
    </row>
    <row r="2025" spans="9:12" x14ac:dyDescent="0.25">
      <c r="I2025" s="146"/>
      <c r="J2025" s="146"/>
      <c r="K2025" s="146"/>
      <c r="L2025" s="146"/>
    </row>
    <row r="2026" spans="9:12" x14ac:dyDescent="0.25">
      <c r="I2026" s="146"/>
      <c r="J2026" s="146"/>
      <c r="K2026" s="146"/>
      <c r="L2026" s="146"/>
    </row>
    <row r="2027" spans="9:12" x14ac:dyDescent="0.25">
      <c r="I2027" s="146"/>
      <c r="J2027" s="146"/>
      <c r="K2027" s="146"/>
      <c r="L2027" s="146"/>
    </row>
    <row r="2028" spans="9:12" x14ac:dyDescent="0.25">
      <c r="I2028" s="146"/>
      <c r="J2028" s="146"/>
      <c r="K2028" s="146"/>
      <c r="L2028" s="146"/>
    </row>
    <row r="2029" spans="9:12" x14ac:dyDescent="0.25">
      <c r="I2029" s="146"/>
      <c r="J2029" s="146"/>
      <c r="K2029" s="146"/>
      <c r="L2029" s="146"/>
    </row>
    <row r="2030" spans="9:12" x14ac:dyDescent="0.25">
      <c r="I2030" s="146"/>
      <c r="J2030" s="146"/>
      <c r="K2030" s="146"/>
      <c r="L2030" s="146"/>
    </row>
    <row r="2031" spans="9:12" x14ac:dyDescent="0.25">
      <c r="I2031" s="146"/>
      <c r="J2031" s="146"/>
      <c r="K2031" s="146"/>
      <c r="L2031" s="146"/>
    </row>
    <row r="2032" spans="9:12" x14ac:dyDescent="0.25">
      <c r="I2032" s="146"/>
      <c r="J2032" s="146"/>
      <c r="K2032" s="146"/>
      <c r="L2032" s="146"/>
    </row>
    <row r="2033" spans="9:12" x14ac:dyDescent="0.25">
      <c r="I2033" s="146"/>
      <c r="J2033" s="146"/>
      <c r="K2033" s="146"/>
      <c r="L2033" s="146"/>
    </row>
    <row r="2034" spans="9:12" x14ac:dyDescent="0.25">
      <c r="I2034" s="146"/>
      <c r="J2034" s="146"/>
      <c r="K2034" s="146"/>
      <c r="L2034" s="146"/>
    </row>
    <row r="2035" spans="9:12" x14ac:dyDescent="0.25">
      <c r="I2035" s="146"/>
      <c r="J2035" s="146"/>
      <c r="K2035" s="146"/>
      <c r="L2035" s="146"/>
    </row>
    <row r="2036" spans="9:12" x14ac:dyDescent="0.25">
      <c r="I2036" s="146"/>
      <c r="J2036" s="146"/>
      <c r="K2036" s="146"/>
      <c r="L2036" s="146"/>
    </row>
    <row r="2037" spans="9:12" x14ac:dyDescent="0.25">
      <c r="I2037" s="146"/>
      <c r="J2037" s="146"/>
      <c r="K2037" s="146"/>
      <c r="L2037" s="146"/>
    </row>
    <row r="2038" spans="9:12" x14ac:dyDescent="0.25">
      <c r="I2038" s="146"/>
      <c r="J2038" s="146"/>
      <c r="K2038" s="146"/>
      <c r="L2038" s="146"/>
    </row>
    <row r="2039" spans="9:12" x14ac:dyDescent="0.25">
      <c r="I2039" s="146"/>
      <c r="J2039" s="146"/>
      <c r="K2039" s="146"/>
      <c r="L2039" s="146"/>
    </row>
    <row r="2040" spans="9:12" x14ac:dyDescent="0.25">
      <c r="I2040" s="146"/>
      <c r="J2040" s="146"/>
      <c r="K2040" s="146"/>
      <c r="L2040" s="146"/>
    </row>
    <row r="2041" spans="9:12" x14ac:dyDescent="0.25">
      <c r="I2041" s="146"/>
      <c r="J2041" s="146"/>
      <c r="K2041" s="146"/>
      <c r="L2041" s="146"/>
    </row>
    <row r="2042" spans="9:12" x14ac:dyDescent="0.25">
      <c r="I2042" s="146"/>
      <c r="J2042" s="146"/>
      <c r="K2042" s="146"/>
      <c r="L2042" s="146"/>
    </row>
    <row r="2043" spans="9:12" x14ac:dyDescent="0.25">
      <c r="I2043" s="146"/>
      <c r="J2043" s="146"/>
      <c r="K2043" s="146"/>
      <c r="L2043" s="146"/>
    </row>
    <row r="2044" spans="9:12" x14ac:dyDescent="0.25">
      <c r="I2044" s="146"/>
      <c r="J2044" s="146"/>
      <c r="K2044" s="146"/>
      <c r="L2044" s="146"/>
    </row>
    <row r="2045" spans="9:12" x14ac:dyDescent="0.25">
      <c r="I2045" s="146"/>
      <c r="J2045" s="146"/>
      <c r="K2045" s="146"/>
      <c r="L2045" s="146"/>
    </row>
    <row r="2046" spans="9:12" x14ac:dyDescent="0.25">
      <c r="I2046" s="146"/>
      <c r="J2046" s="146"/>
      <c r="K2046" s="146"/>
      <c r="L2046" s="146"/>
    </row>
    <row r="2047" spans="9:12" x14ac:dyDescent="0.25">
      <c r="I2047" s="146"/>
      <c r="J2047" s="146"/>
      <c r="K2047" s="146"/>
      <c r="L2047" s="146"/>
    </row>
    <row r="2048" spans="9:12" x14ac:dyDescent="0.25">
      <c r="I2048" s="146"/>
      <c r="J2048" s="146"/>
      <c r="K2048" s="146"/>
      <c r="L2048" s="146"/>
    </row>
    <row r="2049" spans="9:12" x14ac:dyDescent="0.25">
      <c r="I2049" s="146"/>
      <c r="J2049" s="146"/>
      <c r="K2049" s="146"/>
      <c r="L2049" s="146"/>
    </row>
    <row r="2050" spans="9:12" x14ac:dyDescent="0.25">
      <c r="I2050" s="146"/>
      <c r="J2050" s="146"/>
      <c r="K2050" s="146"/>
      <c r="L2050" s="146"/>
    </row>
    <row r="2051" spans="9:12" x14ac:dyDescent="0.25">
      <c r="I2051" s="146"/>
      <c r="J2051" s="146"/>
      <c r="K2051" s="146"/>
      <c r="L2051" s="146"/>
    </row>
    <row r="2052" spans="9:12" x14ac:dyDescent="0.25">
      <c r="I2052" s="146"/>
      <c r="J2052" s="146"/>
      <c r="K2052" s="146"/>
      <c r="L2052" s="146"/>
    </row>
    <row r="2053" spans="9:12" x14ac:dyDescent="0.25">
      <c r="I2053" s="146"/>
      <c r="J2053" s="146"/>
      <c r="K2053" s="146"/>
      <c r="L2053" s="146"/>
    </row>
    <row r="2054" spans="9:12" x14ac:dyDescent="0.25">
      <c r="I2054" s="146"/>
      <c r="J2054" s="146"/>
      <c r="K2054" s="146"/>
      <c r="L2054" s="146"/>
    </row>
    <row r="2055" spans="9:12" x14ac:dyDescent="0.25">
      <c r="I2055" s="146"/>
      <c r="J2055" s="146"/>
      <c r="K2055" s="146"/>
      <c r="L2055" s="146"/>
    </row>
    <row r="2056" spans="9:12" x14ac:dyDescent="0.25">
      <c r="I2056" s="146"/>
      <c r="J2056" s="146"/>
      <c r="K2056" s="146"/>
      <c r="L2056" s="146"/>
    </row>
    <row r="2057" spans="9:12" x14ac:dyDescent="0.25">
      <c r="I2057" s="146"/>
      <c r="J2057" s="146"/>
      <c r="K2057" s="146"/>
      <c r="L2057" s="146"/>
    </row>
    <row r="2058" spans="9:12" x14ac:dyDescent="0.25">
      <c r="I2058" s="146"/>
      <c r="J2058" s="146"/>
      <c r="K2058" s="146"/>
      <c r="L2058" s="146"/>
    </row>
    <row r="2059" spans="9:12" x14ac:dyDescent="0.25">
      <c r="I2059" s="146"/>
      <c r="J2059" s="146"/>
      <c r="K2059" s="146"/>
      <c r="L2059" s="146"/>
    </row>
    <row r="2060" spans="9:12" x14ac:dyDescent="0.25">
      <c r="I2060" s="146"/>
      <c r="J2060" s="146"/>
      <c r="K2060" s="146"/>
      <c r="L2060" s="146"/>
    </row>
    <row r="2061" spans="9:12" x14ac:dyDescent="0.25">
      <c r="I2061" s="146"/>
      <c r="J2061" s="146"/>
      <c r="K2061" s="146"/>
      <c r="L2061" s="146"/>
    </row>
    <row r="2062" spans="9:12" x14ac:dyDescent="0.25">
      <c r="I2062" s="146"/>
      <c r="J2062" s="146"/>
      <c r="K2062" s="146"/>
      <c r="L2062" s="146"/>
    </row>
    <row r="2063" spans="9:12" x14ac:dyDescent="0.25">
      <c r="I2063" s="146"/>
      <c r="J2063" s="146"/>
      <c r="K2063" s="146"/>
      <c r="L2063" s="146"/>
    </row>
    <row r="2064" spans="9:12" x14ac:dyDescent="0.25">
      <c r="I2064" s="146"/>
      <c r="J2064" s="146"/>
      <c r="K2064" s="146"/>
      <c r="L2064" s="146"/>
    </row>
    <row r="2065" spans="9:12" x14ac:dyDescent="0.25">
      <c r="I2065" s="146"/>
      <c r="J2065" s="146"/>
      <c r="K2065" s="146"/>
      <c r="L2065" s="146"/>
    </row>
    <row r="2066" spans="9:12" x14ac:dyDescent="0.25">
      <c r="I2066" s="146"/>
      <c r="J2066" s="146"/>
      <c r="K2066" s="146"/>
      <c r="L2066" s="146"/>
    </row>
    <row r="2067" spans="9:12" x14ac:dyDescent="0.25">
      <c r="I2067" s="146"/>
      <c r="J2067" s="146"/>
      <c r="K2067" s="146"/>
      <c r="L2067" s="146"/>
    </row>
    <row r="2068" spans="9:12" x14ac:dyDescent="0.25">
      <c r="I2068" s="146"/>
      <c r="J2068" s="146"/>
      <c r="K2068" s="146"/>
      <c r="L2068" s="146"/>
    </row>
    <row r="2069" spans="9:12" x14ac:dyDescent="0.25">
      <c r="I2069" s="146"/>
      <c r="J2069" s="146"/>
      <c r="K2069" s="146"/>
      <c r="L2069" s="146"/>
    </row>
    <row r="2070" spans="9:12" x14ac:dyDescent="0.25">
      <c r="I2070" s="146"/>
      <c r="J2070" s="146"/>
      <c r="K2070" s="146"/>
      <c r="L2070" s="146"/>
    </row>
    <row r="2071" spans="9:12" x14ac:dyDescent="0.25">
      <c r="I2071" s="146"/>
      <c r="J2071" s="146"/>
      <c r="K2071" s="146"/>
      <c r="L2071" s="146"/>
    </row>
    <row r="2072" spans="9:12" x14ac:dyDescent="0.25">
      <c r="I2072" s="146"/>
      <c r="J2072" s="146"/>
      <c r="K2072" s="146"/>
      <c r="L2072" s="146"/>
    </row>
    <row r="2073" spans="9:12" x14ac:dyDescent="0.25">
      <c r="I2073" s="146"/>
      <c r="J2073" s="146"/>
      <c r="K2073" s="146"/>
      <c r="L2073" s="146"/>
    </row>
    <row r="2074" spans="9:12" x14ac:dyDescent="0.25">
      <c r="I2074" s="146"/>
      <c r="J2074" s="146"/>
      <c r="K2074" s="146"/>
      <c r="L2074" s="146"/>
    </row>
    <row r="2075" spans="9:12" x14ac:dyDescent="0.25">
      <c r="I2075" s="146"/>
      <c r="J2075" s="146"/>
      <c r="K2075" s="146"/>
      <c r="L2075" s="146"/>
    </row>
    <row r="2076" spans="9:12" x14ac:dyDescent="0.25">
      <c r="I2076" s="146"/>
      <c r="J2076" s="146"/>
      <c r="K2076" s="146"/>
      <c r="L2076" s="146"/>
    </row>
    <row r="2077" spans="9:12" x14ac:dyDescent="0.25">
      <c r="I2077" s="146"/>
      <c r="J2077" s="146"/>
      <c r="K2077" s="146"/>
      <c r="L2077" s="146"/>
    </row>
    <row r="2078" spans="9:12" x14ac:dyDescent="0.25">
      <c r="I2078" s="146"/>
      <c r="J2078" s="146"/>
      <c r="K2078" s="146"/>
      <c r="L2078" s="146"/>
    </row>
    <row r="2079" spans="9:12" x14ac:dyDescent="0.25">
      <c r="I2079" s="146"/>
      <c r="J2079" s="146"/>
      <c r="K2079" s="146"/>
      <c r="L2079" s="146"/>
    </row>
    <row r="2080" spans="9:12" x14ac:dyDescent="0.25">
      <c r="I2080" s="146"/>
      <c r="J2080" s="146"/>
      <c r="K2080" s="146"/>
      <c r="L2080" s="146"/>
    </row>
    <row r="2081" spans="9:12" x14ac:dyDescent="0.25">
      <c r="I2081" s="146"/>
      <c r="J2081" s="146"/>
      <c r="K2081" s="146"/>
      <c r="L2081" s="146"/>
    </row>
    <row r="2082" spans="9:12" x14ac:dyDescent="0.25">
      <c r="I2082" s="146"/>
      <c r="J2082" s="146"/>
      <c r="K2082" s="146"/>
      <c r="L2082" s="146"/>
    </row>
    <row r="2083" spans="9:12" x14ac:dyDescent="0.25">
      <c r="I2083" s="146"/>
      <c r="J2083" s="146"/>
      <c r="K2083" s="146"/>
      <c r="L2083" s="146"/>
    </row>
    <row r="2084" spans="9:12" x14ac:dyDescent="0.25">
      <c r="I2084" s="146"/>
      <c r="J2084" s="146"/>
      <c r="K2084" s="146"/>
      <c r="L2084" s="146"/>
    </row>
    <row r="2085" spans="9:12" x14ac:dyDescent="0.25">
      <c r="I2085" s="146"/>
      <c r="J2085" s="146"/>
      <c r="K2085" s="146"/>
      <c r="L2085" s="146"/>
    </row>
    <row r="2086" spans="9:12" x14ac:dyDescent="0.25">
      <c r="I2086" s="146"/>
      <c r="J2086" s="146"/>
      <c r="K2086" s="146"/>
      <c r="L2086" s="146"/>
    </row>
    <row r="2087" spans="9:12" x14ac:dyDescent="0.25">
      <c r="I2087" s="146"/>
      <c r="J2087" s="146"/>
      <c r="K2087" s="146"/>
      <c r="L2087" s="146"/>
    </row>
    <row r="2088" spans="9:12" x14ac:dyDescent="0.25">
      <c r="I2088" s="146"/>
      <c r="J2088" s="146"/>
      <c r="K2088" s="146"/>
      <c r="L2088" s="146"/>
    </row>
    <row r="2089" spans="9:12" x14ac:dyDescent="0.25">
      <c r="I2089" s="146"/>
      <c r="J2089" s="146"/>
      <c r="K2089" s="146"/>
      <c r="L2089" s="146"/>
    </row>
    <row r="2090" spans="9:12" x14ac:dyDescent="0.25">
      <c r="I2090" s="146"/>
      <c r="J2090" s="146"/>
      <c r="K2090" s="146"/>
      <c r="L2090" s="146"/>
    </row>
    <row r="2091" spans="9:12" x14ac:dyDescent="0.25">
      <c r="I2091" s="146"/>
      <c r="J2091" s="146"/>
      <c r="K2091" s="146"/>
      <c r="L2091" s="146"/>
    </row>
    <row r="2092" spans="9:12" x14ac:dyDescent="0.25">
      <c r="I2092" s="146"/>
      <c r="J2092" s="146"/>
      <c r="K2092" s="146"/>
      <c r="L2092" s="146"/>
    </row>
    <row r="2093" spans="9:12" x14ac:dyDescent="0.25">
      <c r="I2093" s="146"/>
      <c r="J2093" s="146"/>
      <c r="K2093" s="146"/>
      <c r="L2093" s="146"/>
    </row>
    <row r="2094" spans="9:12" x14ac:dyDescent="0.25">
      <c r="I2094" s="146"/>
      <c r="J2094" s="146"/>
      <c r="K2094" s="146"/>
      <c r="L2094" s="146"/>
    </row>
    <row r="2095" spans="9:12" x14ac:dyDescent="0.25">
      <c r="I2095" s="146"/>
      <c r="J2095" s="146"/>
      <c r="K2095" s="146"/>
      <c r="L2095" s="146"/>
    </row>
    <row r="2096" spans="9:12" x14ac:dyDescent="0.25">
      <c r="I2096" s="146"/>
      <c r="J2096" s="146"/>
      <c r="K2096" s="146"/>
      <c r="L2096" s="146"/>
    </row>
    <row r="2097" spans="9:12" x14ac:dyDescent="0.25">
      <c r="I2097" s="146"/>
      <c r="J2097" s="146"/>
      <c r="K2097" s="146"/>
      <c r="L2097" s="146"/>
    </row>
    <row r="2098" spans="9:12" x14ac:dyDescent="0.25">
      <c r="I2098" s="146"/>
      <c r="J2098" s="146"/>
      <c r="K2098" s="146"/>
      <c r="L2098" s="146"/>
    </row>
    <row r="2099" spans="9:12" x14ac:dyDescent="0.25">
      <c r="I2099" s="146"/>
      <c r="J2099" s="146"/>
      <c r="K2099" s="146"/>
      <c r="L2099" s="146"/>
    </row>
    <row r="2100" spans="9:12" x14ac:dyDescent="0.25">
      <c r="I2100" s="146"/>
      <c r="J2100" s="146"/>
      <c r="K2100" s="146"/>
      <c r="L2100" s="146"/>
    </row>
    <row r="2101" spans="9:12" x14ac:dyDescent="0.25">
      <c r="I2101" s="146"/>
      <c r="J2101" s="146"/>
      <c r="K2101" s="146"/>
      <c r="L2101" s="146"/>
    </row>
    <row r="2102" spans="9:12" x14ac:dyDescent="0.25">
      <c r="I2102" s="146"/>
      <c r="J2102" s="146"/>
      <c r="K2102" s="146"/>
      <c r="L2102" s="146"/>
    </row>
    <row r="2103" spans="9:12" x14ac:dyDescent="0.25">
      <c r="I2103" s="146"/>
      <c r="J2103" s="146"/>
      <c r="K2103" s="146"/>
      <c r="L2103" s="146"/>
    </row>
    <row r="2104" spans="9:12" x14ac:dyDescent="0.25">
      <c r="I2104" s="146"/>
      <c r="J2104" s="146"/>
      <c r="K2104" s="146"/>
      <c r="L2104" s="146"/>
    </row>
    <row r="2105" spans="9:12" x14ac:dyDescent="0.25">
      <c r="I2105" s="146"/>
      <c r="J2105" s="146"/>
      <c r="K2105" s="146"/>
      <c r="L2105" s="146"/>
    </row>
    <row r="2106" spans="9:12" x14ac:dyDescent="0.25">
      <c r="I2106" s="146"/>
      <c r="J2106" s="146"/>
      <c r="K2106" s="146"/>
      <c r="L2106" s="146"/>
    </row>
    <row r="2107" spans="9:12" x14ac:dyDescent="0.25">
      <c r="I2107" s="146"/>
      <c r="J2107" s="146"/>
      <c r="K2107" s="146"/>
      <c r="L2107" s="146"/>
    </row>
    <row r="2108" spans="9:12" x14ac:dyDescent="0.25">
      <c r="I2108" s="146"/>
      <c r="J2108" s="146"/>
      <c r="K2108" s="146"/>
      <c r="L2108" s="146"/>
    </row>
    <row r="2109" spans="9:12" x14ac:dyDescent="0.25">
      <c r="I2109" s="146"/>
      <c r="J2109" s="146"/>
      <c r="K2109" s="146"/>
      <c r="L2109" s="146"/>
    </row>
    <row r="2110" spans="9:12" x14ac:dyDescent="0.25">
      <c r="I2110" s="146"/>
      <c r="J2110" s="146"/>
      <c r="K2110" s="146"/>
      <c r="L2110" s="146"/>
    </row>
    <row r="2111" spans="9:12" x14ac:dyDescent="0.25">
      <c r="I2111" s="146"/>
      <c r="J2111" s="146"/>
      <c r="K2111" s="146"/>
      <c r="L2111" s="146"/>
    </row>
    <row r="2112" spans="9:12" x14ac:dyDescent="0.25">
      <c r="I2112" s="146"/>
      <c r="J2112" s="146"/>
      <c r="K2112" s="146"/>
      <c r="L2112" s="146"/>
    </row>
    <row r="2113" spans="9:12" x14ac:dyDescent="0.25">
      <c r="I2113" s="146"/>
      <c r="J2113" s="146"/>
      <c r="K2113" s="146"/>
      <c r="L2113" s="146"/>
    </row>
    <row r="2114" spans="9:12" x14ac:dyDescent="0.25">
      <c r="I2114" s="146"/>
      <c r="J2114" s="146"/>
      <c r="K2114" s="146"/>
      <c r="L2114" s="146"/>
    </row>
    <row r="2115" spans="9:12" x14ac:dyDescent="0.25">
      <c r="I2115" s="146"/>
      <c r="J2115" s="146"/>
      <c r="K2115" s="146"/>
      <c r="L2115" s="146"/>
    </row>
    <row r="2116" spans="9:12" x14ac:dyDescent="0.25">
      <c r="I2116" s="146"/>
      <c r="J2116" s="146"/>
      <c r="K2116" s="146"/>
      <c r="L2116" s="146"/>
    </row>
    <row r="2117" spans="9:12" x14ac:dyDescent="0.25">
      <c r="I2117" s="146"/>
      <c r="J2117" s="146"/>
      <c r="K2117" s="146"/>
      <c r="L2117" s="146"/>
    </row>
    <row r="2118" spans="9:12" x14ac:dyDescent="0.25">
      <c r="I2118" s="146"/>
      <c r="J2118" s="146"/>
      <c r="K2118" s="146"/>
      <c r="L2118" s="146"/>
    </row>
    <row r="2119" spans="9:12" x14ac:dyDescent="0.25">
      <c r="I2119" s="146"/>
      <c r="J2119" s="146"/>
      <c r="K2119" s="146"/>
      <c r="L2119" s="146"/>
    </row>
    <row r="2120" spans="9:12" x14ac:dyDescent="0.25">
      <c r="I2120" s="146"/>
      <c r="J2120" s="146"/>
      <c r="K2120" s="146"/>
      <c r="L2120" s="146"/>
    </row>
    <row r="2121" spans="9:12" x14ac:dyDescent="0.25">
      <c r="I2121" s="146"/>
      <c r="J2121" s="146"/>
      <c r="K2121" s="146"/>
      <c r="L2121" s="146"/>
    </row>
    <row r="2122" spans="9:12" x14ac:dyDescent="0.25">
      <c r="I2122" s="146"/>
      <c r="J2122" s="146"/>
      <c r="K2122" s="146"/>
      <c r="L2122" s="146"/>
    </row>
    <row r="2123" spans="9:12" x14ac:dyDescent="0.25">
      <c r="I2123" s="146"/>
      <c r="J2123" s="146"/>
      <c r="K2123" s="146"/>
      <c r="L2123" s="146"/>
    </row>
    <row r="2124" spans="9:12" x14ac:dyDescent="0.25">
      <c r="I2124" s="146"/>
      <c r="J2124" s="146"/>
      <c r="K2124" s="146"/>
      <c r="L2124" s="146"/>
    </row>
    <row r="2125" spans="9:12" x14ac:dyDescent="0.25">
      <c r="I2125" s="146"/>
      <c r="J2125" s="146"/>
      <c r="K2125" s="146"/>
      <c r="L2125" s="146"/>
    </row>
    <row r="2126" spans="9:12" x14ac:dyDescent="0.25">
      <c r="I2126" s="146"/>
      <c r="J2126" s="146"/>
      <c r="K2126" s="146"/>
      <c r="L2126" s="146"/>
    </row>
    <row r="2127" spans="9:12" x14ac:dyDescent="0.25">
      <c r="I2127" s="146"/>
      <c r="J2127" s="146"/>
      <c r="K2127" s="146"/>
      <c r="L2127" s="146"/>
    </row>
    <row r="2128" spans="9:12" x14ac:dyDescent="0.25">
      <c r="I2128" s="146"/>
      <c r="J2128" s="146"/>
      <c r="K2128" s="146"/>
      <c r="L2128" s="146"/>
    </row>
    <row r="2129" spans="9:12" x14ac:dyDescent="0.25">
      <c r="I2129" s="146"/>
      <c r="J2129" s="146"/>
      <c r="K2129" s="146"/>
      <c r="L2129" s="146"/>
    </row>
    <row r="2130" spans="9:12" x14ac:dyDescent="0.25">
      <c r="I2130" s="146"/>
      <c r="J2130" s="146"/>
      <c r="K2130" s="146"/>
      <c r="L2130" s="146"/>
    </row>
    <row r="2131" spans="9:12" x14ac:dyDescent="0.25">
      <c r="I2131" s="146"/>
      <c r="J2131" s="146"/>
      <c r="K2131" s="146"/>
      <c r="L2131" s="146"/>
    </row>
    <row r="2132" spans="9:12" x14ac:dyDescent="0.25">
      <c r="I2132" s="146"/>
      <c r="J2132" s="146"/>
      <c r="K2132" s="146"/>
      <c r="L2132" s="146"/>
    </row>
    <row r="2133" spans="9:12" x14ac:dyDescent="0.25">
      <c r="I2133" s="146"/>
      <c r="J2133" s="146"/>
      <c r="K2133" s="146"/>
      <c r="L2133" s="146"/>
    </row>
    <row r="2134" spans="9:12" x14ac:dyDescent="0.25">
      <c r="I2134" s="146"/>
      <c r="J2134" s="146"/>
      <c r="K2134" s="146"/>
      <c r="L2134" s="146"/>
    </row>
    <row r="2135" spans="9:12" x14ac:dyDescent="0.25">
      <c r="I2135" s="146"/>
      <c r="J2135" s="146"/>
      <c r="K2135" s="146"/>
      <c r="L2135" s="146"/>
    </row>
    <row r="2136" spans="9:12" x14ac:dyDescent="0.25">
      <c r="I2136" s="146"/>
      <c r="J2136" s="146"/>
      <c r="K2136" s="146"/>
      <c r="L2136" s="146"/>
    </row>
    <row r="2137" spans="9:12" x14ac:dyDescent="0.25">
      <c r="I2137" s="146"/>
      <c r="J2137" s="146"/>
      <c r="K2137" s="146"/>
      <c r="L2137" s="146"/>
    </row>
    <row r="2138" spans="9:12" x14ac:dyDescent="0.25">
      <c r="I2138" s="146"/>
      <c r="J2138" s="146"/>
      <c r="K2138" s="146"/>
      <c r="L2138" s="146"/>
    </row>
    <row r="2139" spans="9:12" x14ac:dyDescent="0.25">
      <c r="I2139" s="146"/>
      <c r="J2139" s="146"/>
      <c r="K2139" s="146"/>
      <c r="L2139" s="146"/>
    </row>
    <row r="2140" spans="9:12" x14ac:dyDescent="0.25">
      <c r="I2140" s="146"/>
      <c r="J2140" s="146"/>
      <c r="K2140" s="146"/>
      <c r="L2140" s="146"/>
    </row>
    <row r="2141" spans="9:12" x14ac:dyDescent="0.25">
      <c r="I2141" s="146"/>
      <c r="J2141" s="146"/>
      <c r="K2141" s="146"/>
      <c r="L2141" s="146"/>
    </row>
    <row r="2142" spans="9:12" x14ac:dyDescent="0.25">
      <c r="I2142" s="146"/>
      <c r="J2142" s="146"/>
      <c r="K2142" s="146"/>
      <c r="L2142" s="146"/>
    </row>
    <row r="2143" spans="9:12" x14ac:dyDescent="0.25">
      <c r="I2143" s="146"/>
      <c r="J2143" s="146"/>
      <c r="K2143" s="146"/>
      <c r="L2143" s="146"/>
    </row>
    <row r="2144" spans="9:12" x14ac:dyDescent="0.25">
      <c r="I2144" s="146"/>
      <c r="J2144" s="146"/>
      <c r="K2144" s="146"/>
      <c r="L2144" s="146"/>
    </row>
    <row r="2145" spans="9:12" x14ac:dyDescent="0.25">
      <c r="I2145" s="146"/>
      <c r="J2145" s="146"/>
      <c r="K2145" s="146"/>
      <c r="L2145" s="146"/>
    </row>
    <row r="2146" spans="9:12" x14ac:dyDescent="0.25">
      <c r="I2146" s="146"/>
      <c r="J2146" s="146"/>
      <c r="K2146" s="146"/>
      <c r="L2146" s="146"/>
    </row>
    <row r="2147" spans="9:12" x14ac:dyDescent="0.25">
      <c r="I2147" s="146"/>
      <c r="J2147" s="146"/>
      <c r="K2147" s="146"/>
      <c r="L2147" s="146"/>
    </row>
    <row r="2148" spans="9:12" x14ac:dyDescent="0.25">
      <c r="I2148" s="146"/>
      <c r="J2148" s="146"/>
      <c r="K2148" s="146"/>
      <c r="L2148" s="146"/>
    </row>
    <row r="2149" spans="9:12" x14ac:dyDescent="0.25">
      <c r="I2149" s="146"/>
      <c r="J2149" s="146"/>
      <c r="K2149" s="146"/>
      <c r="L2149" s="146"/>
    </row>
    <row r="2150" spans="9:12" x14ac:dyDescent="0.25">
      <c r="I2150" s="146"/>
      <c r="J2150" s="146"/>
      <c r="K2150" s="146"/>
      <c r="L2150" s="146"/>
    </row>
    <row r="2151" spans="9:12" x14ac:dyDescent="0.25">
      <c r="I2151" s="146"/>
      <c r="J2151" s="146"/>
      <c r="K2151" s="146"/>
      <c r="L2151" s="146"/>
    </row>
    <row r="2152" spans="9:12" x14ac:dyDescent="0.25">
      <c r="I2152" s="146"/>
      <c r="J2152" s="146"/>
      <c r="K2152" s="146"/>
      <c r="L2152" s="146"/>
    </row>
    <row r="2153" spans="9:12" x14ac:dyDescent="0.25">
      <c r="I2153" s="146"/>
      <c r="J2153" s="146"/>
      <c r="K2153" s="146"/>
      <c r="L2153" s="146"/>
    </row>
    <row r="2154" spans="9:12" x14ac:dyDescent="0.25">
      <c r="I2154" s="146"/>
      <c r="J2154" s="146"/>
      <c r="K2154" s="146"/>
      <c r="L2154" s="146"/>
    </row>
    <row r="2155" spans="9:12" x14ac:dyDescent="0.25">
      <c r="I2155" s="146"/>
      <c r="J2155" s="146"/>
      <c r="K2155" s="146"/>
      <c r="L2155" s="146"/>
    </row>
    <row r="2156" spans="9:12" x14ac:dyDescent="0.25">
      <c r="I2156" s="146"/>
      <c r="J2156" s="146"/>
      <c r="K2156" s="146"/>
      <c r="L2156" s="146"/>
    </row>
    <row r="2157" spans="9:12" x14ac:dyDescent="0.25">
      <c r="I2157" s="146"/>
      <c r="J2157" s="146"/>
      <c r="K2157" s="146"/>
      <c r="L2157" s="146"/>
    </row>
    <row r="2158" spans="9:12" x14ac:dyDescent="0.25">
      <c r="I2158" s="146"/>
      <c r="J2158" s="146"/>
      <c r="K2158" s="146"/>
      <c r="L2158" s="146"/>
    </row>
    <row r="2159" spans="9:12" x14ac:dyDescent="0.25">
      <c r="I2159" s="146"/>
      <c r="J2159" s="146"/>
      <c r="K2159" s="146"/>
      <c r="L2159" s="146"/>
    </row>
    <row r="2160" spans="9:12" x14ac:dyDescent="0.25">
      <c r="I2160" s="146"/>
      <c r="J2160" s="146"/>
      <c r="K2160" s="146"/>
      <c r="L2160" s="146"/>
    </row>
    <row r="2161" spans="9:12" x14ac:dyDescent="0.25">
      <c r="I2161" s="146"/>
      <c r="J2161" s="146"/>
      <c r="K2161" s="146"/>
      <c r="L2161" s="146"/>
    </row>
    <row r="2162" spans="9:12" x14ac:dyDescent="0.25">
      <c r="I2162" s="146"/>
      <c r="J2162" s="146"/>
      <c r="K2162" s="146"/>
      <c r="L2162" s="146"/>
    </row>
    <row r="2163" spans="9:12" x14ac:dyDescent="0.25">
      <c r="I2163" s="146"/>
      <c r="J2163" s="146"/>
      <c r="K2163" s="146"/>
      <c r="L2163" s="146"/>
    </row>
    <row r="2164" spans="9:12" x14ac:dyDescent="0.25">
      <c r="I2164" s="146"/>
      <c r="J2164" s="146"/>
      <c r="K2164" s="146"/>
      <c r="L2164" s="146"/>
    </row>
    <row r="2165" spans="9:12" x14ac:dyDescent="0.25">
      <c r="I2165" s="146"/>
      <c r="J2165" s="146"/>
      <c r="K2165" s="146"/>
      <c r="L2165" s="146"/>
    </row>
    <row r="2166" spans="9:12" x14ac:dyDescent="0.25">
      <c r="I2166" s="146"/>
      <c r="J2166" s="146"/>
      <c r="K2166" s="146"/>
      <c r="L2166" s="146"/>
    </row>
    <row r="2167" spans="9:12" x14ac:dyDescent="0.25">
      <c r="I2167" s="146"/>
      <c r="J2167" s="146"/>
      <c r="K2167" s="146"/>
      <c r="L2167" s="146"/>
    </row>
    <row r="2168" spans="9:12" x14ac:dyDescent="0.25">
      <c r="I2168" s="146"/>
      <c r="J2168" s="146"/>
      <c r="K2168" s="146"/>
      <c r="L2168" s="146"/>
    </row>
    <row r="2169" spans="9:12" x14ac:dyDescent="0.25">
      <c r="I2169" s="146"/>
      <c r="J2169" s="146"/>
      <c r="K2169" s="146"/>
      <c r="L2169" s="146"/>
    </row>
    <row r="2170" spans="9:12" x14ac:dyDescent="0.25">
      <c r="I2170" s="146"/>
      <c r="J2170" s="146"/>
      <c r="K2170" s="146"/>
      <c r="L2170" s="146"/>
    </row>
    <row r="2171" spans="9:12" x14ac:dyDescent="0.25">
      <c r="I2171" s="146"/>
      <c r="J2171" s="146"/>
      <c r="K2171" s="146"/>
      <c r="L2171" s="146"/>
    </row>
    <row r="2172" spans="9:12" x14ac:dyDescent="0.25">
      <c r="I2172" s="146"/>
      <c r="J2172" s="146"/>
      <c r="K2172" s="146"/>
      <c r="L2172" s="146"/>
    </row>
    <row r="2173" spans="9:12" x14ac:dyDescent="0.25">
      <c r="I2173" s="146"/>
      <c r="J2173" s="146"/>
      <c r="K2173" s="146"/>
      <c r="L2173" s="146"/>
    </row>
    <row r="2174" spans="9:12" x14ac:dyDescent="0.25">
      <c r="I2174" s="146"/>
      <c r="J2174" s="146"/>
      <c r="K2174" s="146"/>
      <c r="L2174" s="146"/>
    </row>
    <row r="2175" spans="9:12" x14ac:dyDescent="0.25">
      <c r="I2175" s="146"/>
      <c r="J2175" s="146"/>
      <c r="K2175" s="146"/>
      <c r="L2175" s="146"/>
    </row>
    <row r="2176" spans="9:12" x14ac:dyDescent="0.25">
      <c r="I2176" s="146"/>
      <c r="J2176" s="146"/>
      <c r="K2176" s="146"/>
      <c r="L2176" s="146"/>
    </row>
    <row r="2177" spans="9:12" x14ac:dyDescent="0.25">
      <c r="I2177" s="146"/>
      <c r="J2177" s="146"/>
      <c r="K2177" s="146"/>
      <c r="L2177" s="146"/>
    </row>
    <row r="2178" spans="9:12" x14ac:dyDescent="0.25">
      <c r="I2178" s="146"/>
      <c r="J2178" s="146"/>
      <c r="K2178" s="146"/>
      <c r="L2178" s="146"/>
    </row>
    <row r="2179" spans="9:12" x14ac:dyDescent="0.25">
      <c r="I2179" s="146"/>
      <c r="J2179" s="146"/>
      <c r="K2179" s="146"/>
      <c r="L2179" s="146"/>
    </row>
    <row r="2180" spans="9:12" x14ac:dyDescent="0.25">
      <c r="I2180" s="146"/>
      <c r="J2180" s="146"/>
      <c r="K2180" s="146"/>
      <c r="L2180" s="146"/>
    </row>
    <row r="2181" spans="9:12" x14ac:dyDescent="0.25">
      <c r="I2181" s="146"/>
      <c r="J2181" s="146"/>
      <c r="K2181" s="146"/>
      <c r="L2181" s="146"/>
    </row>
    <row r="2182" spans="9:12" x14ac:dyDescent="0.25">
      <c r="I2182" s="146"/>
      <c r="J2182" s="146"/>
      <c r="K2182" s="146"/>
      <c r="L2182" s="146"/>
    </row>
    <row r="2183" spans="9:12" x14ac:dyDescent="0.25">
      <c r="I2183" s="146"/>
      <c r="J2183" s="146"/>
      <c r="K2183" s="146"/>
      <c r="L2183" s="146"/>
    </row>
    <row r="2184" spans="9:12" x14ac:dyDescent="0.25">
      <c r="I2184" s="146"/>
      <c r="J2184" s="146"/>
      <c r="K2184" s="146"/>
      <c r="L2184" s="146"/>
    </row>
    <row r="2185" spans="9:12" x14ac:dyDescent="0.25">
      <c r="I2185" s="146"/>
      <c r="J2185" s="146"/>
      <c r="K2185" s="146"/>
      <c r="L2185" s="146"/>
    </row>
    <row r="2186" spans="9:12" x14ac:dyDescent="0.25">
      <c r="I2186" s="146"/>
      <c r="J2186" s="146"/>
      <c r="K2186" s="146"/>
      <c r="L2186" s="146"/>
    </row>
    <row r="2187" spans="9:12" x14ac:dyDescent="0.25">
      <c r="I2187" s="146"/>
      <c r="J2187" s="146"/>
      <c r="K2187" s="146"/>
      <c r="L2187" s="146"/>
    </row>
    <row r="2188" spans="9:12" x14ac:dyDescent="0.25">
      <c r="I2188" s="146"/>
      <c r="J2188" s="146"/>
      <c r="K2188" s="146"/>
      <c r="L2188" s="146"/>
    </row>
    <row r="2189" spans="9:12" x14ac:dyDescent="0.25">
      <c r="I2189" s="146"/>
      <c r="J2189" s="146"/>
      <c r="K2189" s="146"/>
      <c r="L2189" s="146"/>
    </row>
    <row r="2190" spans="9:12" x14ac:dyDescent="0.25">
      <c r="I2190" s="146"/>
      <c r="J2190" s="146"/>
      <c r="K2190" s="146"/>
      <c r="L2190" s="146"/>
    </row>
    <row r="2191" spans="9:12" x14ac:dyDescent="0.25">
      <c r="I2191" s="146"/>
      <c r="J2191" s="146"/>
      <c r="K2191" s="146"/>
      <c r="L2191" s="146"/>
    </row>
    <row r="2192" spans="9:12" x14ac:dyDescent="0.25">
      <c r="I2192" s="146"/>
      <c r="J2192" s="146"/>
      <c r="K2192" s="146"/>
      <c r="L2192" s="146"/>
    </row>
    <row r="2193" spans="9:12" x14ac:dyDescent="0.25">
      <c r="I2193" s="146"/>
      <c r="J2193" s="146"/>
      <c r="K2193" s="146"/>
      <c r="L2193" s="146"/>
    </row>
    <row r="2194" spans="9:12" x14ac:dyDescent="0.25">
      <c r="I2194" s="146"/>
      <c r="J2194" s="146"/>
      <c r="K2194" s="146"/>
      <c r="L2194" s="146"/>
    </row>
    <row r="2195" spans="9:12" x14ac:dyDescent="0.25">
      <c r="I2195" s="146"/>
      <c r="J2195" s="146"/>
      <c r="K2195" s="146"/>
      <c r="L2195" s="146"/>
    </row>
    <row r="2196" spans="9:12" x14ac:dyDescent="0.25">
      <c r="I2196" s="146"/>
      <c r="J2196" s="146"/>
      <c r="K2196" s="146"/>
      <c r="L2196" s="146"/>
    </row>
    <row r="2197" spans="9:12" x14ac:dyDescent="0.25">
      <c r="I2197" s="146"/>
      <c r="J2197" s="146"/>
      <c r="K2197" s="146"/>
      <c r="L2197" s="146"/>
    </row>
    <row r="2198" spans="9:12" x14ac:dyDescent="0.25">
      <c r="I2198" s="146"/>
      <c r="J2198" s="146"/>
      <c r="K2198" s="146"/>
      <c r="L2198" s="146"/>
    </row>
    <row r="2199" spans="9:12" x14ac:dyDescent="0.25">
      <c r="I2199" s="146"/>
      <c r="J2199" s="146"/>
      <c r="K2199" s="146"/>
      <c r="L2199" s="146"/>
    </row>
    <row r="2200" spans="9:12" x14ac:dyDescent="0.25">
      <c r="I2200" s="146"/>
      <c r="J2200" s="146"/>
      <c r="K2200" s="146"/>
      <c r="L2200" s="146"/>
    </row>
    <row r="2201" spans="9:12" x14ac:dyDescent="0.25">
      <c r="I2201" s="146"/>
      <c r="J2201" s="146"/>
      <c r="K2201" s="146"/>
      <c r="L2201" s="146"/>
    </row>
    <row r="2202" spans="9:12" x14ac:dyDescent="0.25">
      <c r="I2202" s="146"/>
      <c r="J2202" s="146"/>
      <c r="K2202" s="146"/>
      <c r="L2202" s="146"/>
    </row>
    <row r="2203" spans="9:12" x14ac:dyDescent="0.25">
      <c r="I2203" s="146"/>
      <c r="J2203" s="146"/>
      <c r="K2203" s="146"/>
      <c r="L2203" s="146"/>
    </row>
    <row r="2204" spans="9:12" x14ac:dyDescent="0.25">
      <c r="I2204" s="146"/>
      <c r="J2204" s="146"/>
      <c r="K2204" s="146"/>
      <c r="L2204" s="146"/>
    </row>
    <row r="2205" spans="9:12" x14ac:dyDescent="0.25">
      <c r="I2205" s="146"/>
      <c r="J2205" s="146"/>
      <c r="K2205" s="146"/>
      <c r="L2205" s="146"/>
    </row>
    <row r="2206" spans="9:12" x14ac:dyDescent="0.25">
      <c r="I2206" s="146"/>
      <c r="J2206" s="146"/>
      <c r="K2206" s="146"/>
      <c r="L2206" s="146"/>
    </row>
    <row r="2207" spans="9:12" x14ac:dyDescent="0.25">
      <c r="I2207" s="146"/>
      <c r="J2207" s="146"/>
      <c r="K2207" s="146"/>
      <c r="L2207" s="146"/>
    </row>
    <row r="2208" spans="9:12" x14ac:dyDescent="0.25">
      <c r="I2208" s="146"/>
      <c r="J2208" s="146"/>
      <c r="K2208" s="146"/>
      <c r="L2208" s="146"/>
    </row>
    <row r="2209" spans="9:12" x14ac:dyDescent="0.25">
      <c r="I2209" s="146"/>
      <c r="J2209" s="146"/>
      <c r="K2209" s="146"/>
      <c r="L2209" s="146"/>
    </row>
    <row r="2210" spans="9:12" x14ac:dyDescent="0.25">
      <c r="I2210" s="146"/>
      <c r="J2210" s="146"/>
      <c r="K2210" s="146"/>
      <c r="L2210" s="146"/>
    </row>
    <row r="2211" spans="9:12" x14ac:dyDescent="0.25">
      <c r="I2211" s="146"/>
      <c r="J2211" s="146"/>
      <c r="K2211" s="146"/>
      <c r="L2211" s="146"/>
    </row>
    <row r="2212" spans="9:12" x14ac:dyDescent="0.25">
      <c r="I2212" s="146"/>
      <c r="J2212" s="146"/>
      <c r="K2212" s="146"/>
      <c r="L2212" s="146"/>
    </row>
    <row r="2213" spans="9:12" x14ac:dyDescent="0.25">
      <c r="I2213" s="146"/>
      <c r="J2213" s="146"/>
      <c r="K2213" s="146"/>
      <c r="L2213" s="146"/>
    </row>
    <row r="2214" spans="9:12" x14ac:dyDescent="0.25">
      <c r="I2214" s="146"/>
      <c r="J2214" s="146"/>
      <c r="K2214" s="146"/>
      <c r="L2214" s="146"/>
    </row>
    <row r="2215" spans="9:12" x14ac:dyDescent="0.25">
      <c r="I2215" s="146"/>
      <c r="J2215" s="146"/>
      <c r="K2215" s="146"/>
      <c r="L2215" s="146"/>
    </row>
    <row r="2216" spans="9:12" x14ac:dyDescent="0.25">
      <c r="I2216" s="146"/>
      <c r="J2216" s="146"/>
      <c r="K2216" s="146"/>
      <c r="L2216" s="146"/>
    </row>
    <row r="2217" spans="9:12" x14ac:dyDescent="0.25">
      <c r="I2217" s="146"/>
      <c r="J2217" s="146"/>
      <c r="K2217" s="146"/>
      <c r="L2217" s="146"/>
    </row>
    <row r="2218" spans="9:12" x14ac:dyDescent="0.25">
      <c r="I2218" s="146"/>
      <c r="J2218" s="146"/>
      <c r="K2218" s="146"/>
      <c r="L2218" s="146"/>
    </row>
    <row r="2219" spans="9:12" x14ac:dyDescent="0.25">
      <c r="I2219" s="146"/>
      <c r="J2219" s="146"/>
      <c r="K2219" s="146"/>
      <c r="L2219" s="146"/>
    </row>
    <row r="2220" spans="9:12" x14ac:dyDescent="0.25">
      <c r="I2220" s="146"/>
      <c r="J2220" s="146"/>
      <c r="K2220" s="146"/>
      <c r="L2220" s="146"/>
    </row>
    <row r="2221" spans="9:12" x14ac:dyDescent="0.25">
      <c r="I2221" s="146"/>
      <c r="J2221" s="146"/>
      <c r="K2221" s="146"/>
      <c r="L2221" s="146"/>
    </row>
    <row r="2222" spans="9:12" x14ac:dyDescent="0.25">
      <c r="I2222" s="146"/>
      <c r="J2222" s="146"/>
      <c r="K2222" s="146"/>
      <c r="L2222" s="146"/>
    </row>
    <row r="2223" spans="9:12" x14ac:dyDescent="0.25">
      <c r="I2223" s="146"/>
      <c r="J2223" s="146"/>
      <c r="K2223" s="146"/>
      <c r="L2223" s="146"/>
    </row>
    <row r="2224" spans="9:12" x14ac:dyDescent="0.25">
      <c r="I2224" s="146"/>
      <c r="J2224" s="146"/>
      <c r="K2224" s="146"/>
      <c r="L2224" s="146"/>
    </row>
    <row r="2225" spans="9:12" x14ac:dyDescent="0.25">
      <c r="I2225" s="146"/>
      <c r="J2225" s="146"/>
      <c r="K2225" s="146"/>
      <c r="L2225" s="146"/>
    </row>
    <row r="2226" spans="9:12" x14ac:dyDescent="0.25">
      <c r="I2226" s="146"/>
      <c r="J2226" s="146"/>
      <c r="K2226" s="146"/>
      <c r="L2226" s="146"/>
    </row>
    <row r="2227" spans="9:12" x14ac:dyDescent="0.25">
      <c r="I2227" s="146"/>
      <c r="J2227" s="146"/>
      <c r="K2227" s="146"/>
      <c r="L2227" s="146"/>
    </row>
    <row r="2228" spans="9:12" x14ac:dyDescent="0.25">
      <c r="I2228" s="146"/>
      <c r="J2228" s="146"/>
      <c r="K2228" s="146"/>
      <c r="L2228" s="146"/>
    </row>
    <row r="2229" spans="9:12" x14ac:dyDescent="0.25">
      <c r="I2229" s="146"/>
      <c r="J2229" s="146"/>
      <c r="K2229" s="146"/>
      <c r="L2229" s="146"/>
    </row>
    <row r="2230" spans="9:12" x14ac:dyDescent="0.25">
      <c r="I2230" s="146"/>
      <c r="J2230" s="146"/>
      <c r="K2230" s="146"/>
      <c r="L2230" s="146"/>
    </row>
    <row r="2231" spans="9:12" x14ac:dyDescent="0.25">
      <c r="I2231" s="146"/>
      <c r="J2231" s="146"/>
      <c r="K2231" s="146"/>
      <c r="L2231" s="146"/>
    </row>
    <row r="2232" spans="9:12" x14ac:dyDescent="0.25">
      <c r="I2232" s="146"/>
      <c r="J2232" s="146"/>
      <c r="K2232" s="146"/>
      <c r="L2232" s="146"/>
    </row>
    <row r="2233" spans="9:12" x14ac:dyDescent="0.25">
      <c r="I2233" s="146"/>
      <c r="J2233" s="146"/>
      <c r="K2233" s="146"/>
      <c r="L2233" s="146"/>
    </row>
    <row r="2234" spans="9:12" x14ac:dyDescent="0.25">
      <c r="I2234" s="146"/>
      <c r="J2234" s="146"/>
      <c r="K2234" s="146"/>
      <c r="L2234" s="146"/>
    </row>
    <row r="2235" spans="9:12" x14ac:dyDescent="0.25">
      <c r="I2235" s="146"/>
      <c r="J2235" s="146"/>
      <c r="K2235" s="146"/>
      <c r="L2235" s="146"/>
    </row>
    <row r="2236" spans="9:12" x14ac:dyDescent="0.25">
      <c r="I2236" s="146"/>
      <c r="J2236" s="146"/>
      <c r="K2236" s="146"/>
      <c r="L2236" s="146"/>
    </row>
    <row r="2237" spans="9:12" x14ac:dyDescent="0.25">
      <c r="I2237" s="146"/>
      <c r="J2237" s="146"/>
      <c r="K2237" s="146"/>
      <c r="L2237" s="146"/>
    </row>
    <row r="2238" spans="9:12" x14ac:dyDescent="0.25">
      <c r="I2238" s="146"/>
      <c r="J2238" s="146"/>
      <c r="K2238" s="146"/>
      <c r="L2238" s="146"/>
    </row>
    <row r="2239" spans="9:12" x14ac:dyDescent="0.25">
      <c r="I2239" s="146"/>
      <c r="J2239" s="146"/>
      <c r="K2239" s="146"/>
      <c r="L2239" s="146"/>
    </row>
    <row r="2240" spans="9:12" x14ac:dyDescent="0.25">
      <c r="I2240" s="146"/>
      <c r="J2240" s="146"/>
      <c r="K2240" s="146"/>
      <c r="L2240" s="146"/>
    </row>
    <row r="2241" spans="9:12" x14ac:dyDescent="0.25">
      <c r="I2241" s="146"/>
      <c r="J2241" s="146"/>
      <c r="K2241" s="146"/>
      <c r="L2241" s="146"/>
    </row>
    <row r="2242" spans="9:12" x14ac:dyDescent="0.25">
      <c r="I2242" s="146"/>
      <c r="J2242" s="146"/>
      <c r="K2242" s="146"/>
      <c r="L2242" s="146"/>
    </row>
    <row r="2243" spans="9:12" x14ac:dyDescent="0.25">
      <c r="I2243" s="146"/>
      <c r="J2243" s="146"/>
      <c r="K2243" s="146"/>
      <c r="L2243" s="146"/>
    </row>
    <row r="2244" spans="9:12" x14ac:dyDescent="0.25">
      <c r="I2244" s="146"/>
      <c r="J2244" s="146"/>
      <c r="K2244" s="146"/>
      <c r="L2244" s="146"/>
    </row>
    <row r="2245" spans="9:12" x14ac:dyDescent="0.25">
      <c r="I2245" s="146"/>
      <c r="J2245" s="146"/>
      <c r="K2245" s="146"/>
      <c r="L2245" s="146"/>
    </row>
    <row r="2246" spans="9:12" x14ac:dyDescent="0.25">
      <c r="I2246" s="146"/>
      <c r="J2246" s="146"/>
      <c r="K2246" s="146"/>
      <c r="L2246" s="146"/>
    </row>
    <row r="2247" spans="9:12" x14ac:dyDescent="0.25">
      <c r="I2247" s="146"/>
      <c r="J2247" s="146"/>
      <c r="K2247" s="146"/>
      <c r="L2247" s="146"/>
    </row>
    <row r="2248" spans="9:12" x14ac:dyDescent="0.25">
      <c r="I2248" s="146"/>
      <c r="J2248" s="146"/>
      <c r="K2248" s="146"/>
      <c r="L2248" s="146"/>
    </row>
    <row r="2249" spans="9:12" x14ac:dyDescent="0.25">
      <c r="I2249" s="146"/>
      <c r="J2249" s="146"/>
      <c r="K2249" s="146"/>
      <c r="L2249" s="146"/>
    </row>
    <row r="2250" spans="9:12" x14ac:dyDescent="0.25">
      <c r="I2250" s="146"/>
      <c r="J2250" s="146"/>
      <c r="K2250" s="146"/>
      <c r="L2250" s="146"/>
    </row>
    <row r="2251" spans="9:12" x14ac:dyDescent="0.25">
      <c r="I2251" s="146"/>
      <c r="J2251" s="146"/>
      <c r="K2251" s="146"/>
      <c r="L2251" s="146"/>
    </row>
    <row r="2252" spans="9:12" x14ac:dyDescent="0.25">
      <c r="I2252" s="146"/>
      <c r="J2252" s="146"/>
      <c r="K2252" s="146"/>
      <c r="L2252" s="146"/>
    </row>
    <row r="2253" spans="9:12" x14ac:dyDescent="0.25">
      <c r="I2253" s="146"/>
      <c r="J2253" s="146"/>
      <c r="K2253" s="146"/>
      <c r="L2253" s="146"/>
    </row>
    <row r="2254" spans="9:12" x14ac:dyDescent="0.25">
      <c r="I2254" s="146"/>
      <c r="J2254" s="146"/>
      <c r="K2254" s="146"/>
      <c r="L2254" s="146"/>
    </row>
    <row r="2255" spans="9:12" x14ac:dyDescent="0.25">
      <c r="I2255" s="146"/>
      <c r="J2255" s="146"/>
      <c r="K2255" s="146"/>
      <c r="L2255" s="146"/>
    </row>
    <row r="2256" spans="9:12" x14ac:dyDescent="0.25">
      <c r="I2256" s="146"/>
      <c r="J2256" s="146"/>
      <c r="K2256" s="146"/>
      <c r="L2256" s="146"/>
    </row>
    <row r="2257" spans="9:12" x14ac:dyDescent="0.25">
      <c r="I2257" s="146"/>
      <c r="J2257" s="146"/>
      <c r="K2257" s="146"/>
      <c r="L2257" s="146"/>
    </row>
    <row r="2258" spans="9:12" x14ac:dyDescent="0.25">
      <c r="I2258" s="146"/>
      <c r="J2258" s="146"/>
      <c r="K2258" s="146"/>
      <c r="L2258" s="146"/>
    </row>
    <row r="2259" spans="9:12" x14ac:dyDescent="0.25">
      <c r="I2259" s="146"/>
      <c r="J2259" s="146"/>
      <c r="K2259" s="146"/>
      <c r="L2259" s="146"/>
    </row>
    <row r="2260" spans="9:12" x14ac:dyDescent="0.25">
      <c r="I2260" s="146"/>
      <c r="J2260" s="146"/>
      <c r="K2260" s="146"/>
      <c r="L2260" s="146"/>
    </row>
    <row r="2261" spans="9:12" x14ac:dyDescent="0.25">
      <c r="I2261" s="146"/>
      <c r="J2261" s="146"/>
      <c r="K2261" s="146"/>
      <c r="L2261" s="146"/>
    </row>
    <row r="2262" spans="9:12" x14ac:dyDescent="0.25">
      <c r="I2262" s="146"/>
      <c r="J2262" s="146"/>
      <c r="K2262" s="146"/>
      <c r="L2262" s="146"/>
    </row>
    <row r="2263" spans="9:12" x14ac:dyDescent="0.25">
      <c r="I2263" s="146"/>
      <c r="J2263" s="146"/>
      <c r="K2263" s="146"/>
      <c r="L2263" s="146"/>
    </row>
    <row r="2264" spans="9:12" x14ac:dyDescent="0.25">
      <c r="I2264" s="146"/>
      <c r="J2264" s="146"/>
      <c r="K2264" s="146"/>
      <c r="L2264" s="146"/>
    </row>
    <row r="2265" spans="9:12" x14ac:dyDescent="0.25">
      <c r="I2265" s="146"/>
      <c r="J2265" s="146"/>
      <c r="K2265" s="146"/>
      <c r="L2265" s="146"/>
    </row>
    <row r="2266" spans="9:12" x14ac:dyDescent="0.25">
      <c r="I2266" s="146"/>
      <c r="J2266" s="146"/>
      <c r="K2266" s="146"/>
      <c r="L2266" s="146"/>
    </row>
    <row r="2267" spans="9:12" x14ac:dyDescent="0.25">
      <c r="I2267" s="146"/>
      <c r="J2267" s="146"/>
      <c r="K2267" s="146"/>
      <c r="L2267" s="146"/>
    </row>
    <row r="2268" spans="9:12" x14ac:dyDescent="0.25">
      <c r="I2268" s="146"/>
      <c r="J2268" s="146"/>
      <c r="K2268" s="146"/>
      <c r="L2268" s="146"/>
    </row>
    <row r="2269" spans="9:12" x14ac:dyDescent="0.25">
      <c r="I2269" s="146"/>
      <c r="J2269" s="146"/>
      <c r="K2269" s="146"/>
      <c r="L2269" s="146"/>
    </row>
    <row r="2270" spans="9:12" x14ac:dyDescent="0.25">
      <c r="I2270" s="146"/>
      <c r="J2270" s="146"/>
      <c r="K2270" s="146"/>
      <c r="L2270" s="146"/>
    </row>
    <row r="2271" spans="9:12" x14ac:dyDescent="0.25">
      <c r="I2271" s="146"/>
      <c r="J2271" s="146"/>
      <c r="K2271" s="146"/>
      <c r="L2271" s="146"/>
    </row>
    <row r="2272" spans="9:12" x14ac:dyDescent="0.25">
      <c r="I2272" s="146"/>
      <c r="J2272" s="146"/>
      <c r="K2272" s="146"/>
      <c r="L2272" s="146"/>
    </row>
    <row r="2273" spans="9:12" x14ac:dyDescent="0.25">
      <c r="I2273" s="146"/>
      <c r="J2273" s="146"/>
      <c r="K2273" s="146"/>
      <c r="L2273" s="146"/>
    </row>
    <row r="2274" spans="9:12" x14ac:dyDescent="0.25">
      <c r="I2274" s="146"/>
      <c r="J2274" s="146"/>
      <c r="K2274" s="146"/>
      <c r="L2274" s="146"/>
    </row>
    <row r="2275" spans="9:12" x14ac:dyDescent="0.25">
      <c r="I2275" s="146"/>
      <c r="J2275" s="146"/>
      <c r="K2275" s="146"/>
      <c r="L2275" s="146"/>
    </row>
    <row r="2276" spans="9:12" x14ac:dyDescent="0.25">
      <c r="I2276" s="146"/>
      <c r="J2276" s="146"/>
      <c r="K2276" s="146"/>
      <c r="L2276" s="146"/>
    </row>
    <row r="2277" spans="9:12" x14ac:dyDescent="0.25">
      <c r="I2277" s="146"/>
      <c r="J2277" s="146"/>
      <c r="K2277" s="146"/>
      <c r="L2277" s="146"/>
    </row>
    <row r="2278" spans="9:12" x14ac:dyDescent="0.25">
      <c r="I2278" s="146"/>
      <c r="J2278" s="146"/>
      <c r="K2278" s="146"/>
      <c r="L2278" s="146"/>
    </row>
    <row r="2279" spans="9:12" x14ac:dyDescent="0.25">
      <c r="I2279" s="146"/>
      <c r="J2279" s="146"/>
      <c r="K2279" s="146"/>
      <c r="L2279" s="146"/>
    </row>
    <row r="2280" spans="9:12" x14ac:dyDescent="0.25">
      <c r="I2280" s="146"/>
      <c r="J2280" s="146"/>
      <c r="K2280" s="146"/>
      <c r="L2280" s="146"/>
    </row>
    <row r="2281" spans="9:12" x14ac:dyDescent="0.25">
      <c r="I2281" s="146"/>
      <c r="J2281" s="146"/>
      <c r="K2281" s="146"/>
      <c r="L2281" s="146"/>
    </row>
    <row r="2282" spans="9:12" x14ac:dyDescent="0.25">
      <c r="I2282" s="146"/>
      <c r="J2282" s="146"/>
      <c r="K2282" s="146"/>
      <c r="L2282" s="146"/>
    </row>
    <row r="2283" spans="9:12" x14ac:dyDescent="0.25">
      <c r="I2283" s="146"/>
      <c r="J2283" s="146"/>
      <c r="K2283" s="146"/>
      <c r="L2283" s="146"/>
    </row>
    <row r="2284" spans="9:12" x14ac:dyDescent="0.25">
      <c r="I2284" s="146"/>
      <c r="J2284" s="146"/>
      <c r="K2284" s="146"/>
      <c r="L2284" s="146"/>
    </row>
    <row r="2285" spans="9:12" x14ac:dyDescent="0.25">
      <c r="I2285" s="146"/>
      <c r="J2285" s="146"/>
      <c r="K2285" s="146"/>
      <c r="L2285" s="146"/>
    </row>
    <row r="2286" spans="9:12" x14ac:dyDescent="0.25">
      <c r="I2286" s="146"/>
      <c r="J2286" s="146"/>
      <c r="K2286" s="146"/>
      <c r="L2286" s="146"/>
    </row>
    <row r="2287" spans="9:12" x14ac:dyDescent="0.25">
      <c r="I2287" s="146"/>
      <c r="J2287" s="146"/>
      <c r="K2287" s="146"/>
      <c r="L2287" s="146"/>
    </row>
    <row r="2288" spans="9:12" x14ac:dyDescent="0.25">
      <c r="I2288" s="146"/>
      <c r="J2288" s="146"/>
      <c r="K2288" s="146"/>
      <c r="L2288" s="146"/>
    </row>
    <row r="2289" spans="9:12" x14ac:dyDescent="0.25">
      <c r="I2289" s="146"/>
      <c r="J2289" s="146"/>
      <c r="K2289" s="146"/>
      <c r="L2289" s="146"/>
    </row>
    <row r="2290" spans="9:12" x14ac:dyDescent="0.25">
      <c r="I2290" s="146"/>
      <c r="J2290" s="146"/>
      <c r="K2290" s="146"/>
      <c r="L2290" s="146"/>
    </row>
    <row r="2291" spans="9:12" x14ac:dyDescent="0.25">
      <c r="I2291" s="146"/>
      <c r="J2291" s="146"/>
      <c r="K2291" s="146"/>
      <c r="L2291" s="146"/>
    </row>
    <row r="2292" spans="9:12" x14ac:dyDescent="0.25">
      <c r="I2292" s="146"/>
      <c r="J2292" s="146"/>
      <c r="K2292" s="146"/>
      <c r="L2292" s="146"/>
    </row>
    <row r="2293" spans="9:12" x14ac:dyDescent="0.25">
      <c r="I2293" s="146"/>
      <c r="J2293" s="146"/>
      <c r="K2293" s="146"/>
      <c r="L2293" s="146"/>
    </row>
    <row r="2294" spans="9:12" x14ac:dyDescent="0.25">
      <c r="I2294" s="146"/>
      <c r="J2294" s="146"/>
      <c r="K2294" s="146"/>
      <c r="L2294" s="146"/>
    </row>
    <row r="2295" spans="9:12" x14ac:dyDescent="0.25">
      <c r="I2295" s="146"/>
      <c r="J2295" s="146"/>
      <c r="K2295" s="146"/>
      <c r="L2295" s="146"/>
    </row>
    <row r="2296" spans="9:12" x14ac:dyDescent="0.25">
      <c r="I2296" s="146"/>
      <c r="J2296" s="146"/>
      <c r="K2296" s="146"/>
      <c r="L2296" s="146"/>
    </row>
    <row r="2297" spans="9:12" x14ac:dyDescent="0.25">
      <c r="I2297" s="146"/>
      <c r="J2297" s="146"/>
      <c r="K2297" s="146"/>
      <c r="L2297" s="146"/>
    </row>
    <row r="2298" spans="9:12" x14ac:dyDescent="0.25">
      <c r="I2298" s="146"/>
      <c r="J2298" s="146"/>
      <c r="K2298" s="146"/>
      <c r="L2298" s="146"/>
    </row>
    <row r="2299" spans="9:12" x14ac:dyDescent="0.25">
      <c r="I2299" s="146"/>
      <c r="J2299" s="146"/>
      <c r="K2299" s="146"/>
      <c r="L2299" s="146"/>
    </row>
    <row r="2300" spans="9:12" x14ac:dyDescent="0.25">
      <c r="I2300" s="146"/>
      <c r="J2300" s="146"/>
      <c r="K2300" s="146"/>
      <c r="L2300" s="146"/>
    </row>
    <row r="2301" spans="9:12" x14ac:dyDescent="0.25">
      <c r="I2301" s="146"/>
      <c r="J2301" s="146"/>
      <c r="K2301" s="146"/>
      <c r="L2301" s="146"/>
    </row>
    <row r="2302" spans="9:12" x14ac:dyDescent="0.25">
      <c r="I2302" s="146"/>
      <c r="J2302" s="146"/>
      <c r="K2302" s="146"/>
      <c r="L2302" s="146"/>
    </row>
    <row r="2303" spans="9:12" x14ac:dyDescent="0.25">
      <c r="I2303" s="146"/>
      <c r="J2303" s="146"/>
      <c r="K2303" s="146"/>
      <c r="L2303" s="146"/>
    </row>
    <row r="2304" spans="9:12" x14ac:dyDescent="0.25">
      <c r="I2304" s="146"/>
      <c r="J2304" s="146"/>
      <c r="K2304" s="146"/>
      <c r="L2304" s="146"/>
    </row>
    <row r="2305" spans="9:12" x14ac:dyDescent="0.25">
      <c r="I2305" s="146"/>
      <c r="J2305" s="146"/>
      <c r="K2305" s="146"/>
      <c r="L2305" s="146"/>
    </row>
    <row r="2306" spans="9:12" x14ac:dyDescent="0.25">
      <c r="I2306" s="146"/>
      <c r="J2306" s="146"/>
      <c r="K2306" s="146"/>
      <c r="L2306" s="146"/>
    </row>
    <row r="2307" spans="9:12" x14ac:dyDescent="0.25">
      <c r="I2307" s="146"/>
      <c r="J2307" s="146"/>
      <c r="K2307" s="146"/>
      <c r="L2307" s="146"/>
    </row>
    <row r="2308" spans="9:12" x14ac:dyDescent="0.25">
      <c r="I2308" s="146"/>
      <c r="J2308" s="146"/>
      <c r="K2308" s="146"/>
      <c r="L2308" s="146"/>
    </row>
    <row r="2309" spans="9:12" x14ac:dyDescent="0.25">
      <c r="I2309" s="146"/>
      <c r="J2309" s="146"/>
      <c r="K2309" s="146"/>
      <c r="L2309" s="146"/>
    </row>
    <row r="2310" spans="9:12" x14ac:dyDescent="0.25">
      <c r="I2310" s="146"/>
      <c r="J2310" s="146"/>
      <c r="K2310" s="146"/>
      <c r="L2310" s="146"/>
    </row>
    <row r="2311" spans="9:12" x14ac:dyDescent="0.25">
      <c r="I2311" s="146"/>
      <c r="J2311" s="146"/>
      <c r="K2311" s="146"/>
      <c r="L2311" s="146"/>
    </row>
    <row r="2312" spans="9:12" x14ac:dyDescent="0.25">
      <c r="I2312" s="146"/>
      <c r="J2312" s="146"/>
      <c r="K2312" s="146"/>
      <c r="L2312" s="146"/>
    </row>
    <row r="2313" spans="9:12" x14ac:dyDescent="0.25">
      <c r="I2313" s="146"/>
      <c r="J2313" s="146"/>
      <c r="K2313" s="146"/>
      <c r="L2313" s="146"/>
    </row>
    <row r="2314" spans="9:12" x14ac:dyDescent="0.25">
      <c r="I2314" s="146"/>
      <c r="J2314" s="146"/>
      <c r="K2314" s="146"/>
      <c r="L2314" s="146"/>
    </row>
    <row r="2315" spans="9:12" x14ac:dyDescent="0.25">
      <c r="I2315" s="146"/>
      <c r="J2315" s="146"/>
      <c r="K2315" s="146"/>
      <c r="L2315" s="146"/>
    </row>
    <row r="2316" spans="9:12" x14ac:dyDescent="0.25">
      <c r="I2316" s="146"/>
      <c r="J2316" s="146"/>
      <c r="K2316" s="146"/>
      <c r="L2316" s="146"/>
    </row>
    <row r="2317" spans="9:12" x14ac:dyDescent="0.25">
      <c r="I2317" s="146"/>
      <c r="J2317" s="146"/>
      <c r="K2317" s="146"/>
      <c r="L2317" s="146"/>
    </row>
    <row r="2318" spans="9:12" x14ac:dyDescent="0.25">
      <c r="I2318" s="146"/>
      <c r="J2318" s="146"/>
      <c r="K2318" s="146"/>
      <c r="L2318" s="146"/>
    </row>
    <row r="2319" spans="9:12" x14ac:dyDescent="0.25">
      <c r="I2319" s="146"/>
      <c r="J2319" s="146"/>
      <c r="K2319" s="146"/>
      <c r="L2319" s="146"/>
    </row>
    <row r="2320" spans="9:12" x14ac:dyDescent="0.25">
      <c r="I2320" s="146"/>
      <c r="J2320" s="146"/>
      <c r="K2320" s="146"/>
      <c r="L2320" s="146"/>
    </row>
    <row r="2321" spans="9:12" x14ac:dyDescent="0.25">
      <c r="I2321" s="146"/>
      <c r="J2321" s="146"/>
      <c r="K2321" s="146"/>
      <c r="L2321" s="146"/>
    </row>
    <row r="2322" spans="9:12" x14ac:dyDescent="0.25">
      <c r="I2322" s="146"/>
      <c r="J2322" s="146"/>
      <c r="K2322" s="146"/>
      <c r="L2322" s="146"/>
    </row>
    <row r="2323" spans="9:12" x14ac:dyDescent="0.25">
      <c r="I2323" s="146"/>
      <c r="J2323" s="146"/>
      <c r="K2323" s="146"/>
      <c r="L2323" s="146"/>
    </row>
    <row r="2324" spans="9:12" x14ac:dyDescent="0.25">
      <c r="I2324" s="146"/>
      <c r="J2324" s="146"/>
      <c r="K2324" s="146"/>
      <c r="L2324" s="146"/>
    </row>
    <row r="2325" spans="9:12" x14ac:dyDescent="0.25">
      <c r="I2325" s="146"/>
      <c r="J2325" s="146"/>
      <c r="K2325" s="146"/>
      <c r="L2325" s="146"/>
    </row>
    <row r="2326" spans="9:12" x14ac:dyDescent="0.25">
      <c r="I2326" s="146"/>
      <c r="J2326" s="146"/>
      <c r="K2326" s="146"/>
      <c r="L2326" s="146"/>
    </row>
    <row r="2327" spans="9:12" x14ac:dyDescent="0.25">
      <c r="I2327" s="146"/>
      <c r="J2327" s="146"/>
      <c r="K2327" s="146"/>
      <c r="L2327" s="146"/>
    </row>
    <row r="2328" spans="9:12" x14ac:dyDescent="0.25">
      <c r="I2328" s="146"/>
      <c r="J2328" s="146"/>
      <c r="K2328" s="146"/>
      <c r="L2328" s="146"/>
    </row>
    <row r="2329" spans="9:12" x14ac:dyDescent="0.25">
      <c r="I2329" s="146"/>
      <c r="J2329" s="146"/>
      <c r="K2329" s="146"/>
      <c r="L2329" s="146"/>
    </row>
    <row r="2330" spans="9:12" x14ac:dyDescent="0.25">
      <c r="I2330" s="146"/>
      <c r="J2330" s="146"/>
      <c r="K2330" s="146"/>
      <c r="L2330" s="146"/>
    </row>
    <row r="2331" spans="9:12" x14ac:dyDescent="0.25">
      <c r="I2331" s="146"/>
      <c r="J2331" s="146"/>
      <c r="K2331" s="146"/>
      <c r="L2331" s="146"/>
    </row>
    <row r="2332" spans="9:12" x14ac:dyDescent="0.25">
      <c r="I2332" s="146"/>
      <c r="J2332" s="146"/>
      <c r="K2332" s="146"/>
      <c r="L2332" s="146"/>
    </row>
    <row r="2333" spans="9:12" x14ac:dyDescent="0.25">
      <c r="I2333" s="146"/>
      <c r="J2333" s="146"/>
      <c r="K2333" s="146"/>
      <c r="L2333" s="146"/>
    </row>
    <row r="2334" spans="9:12" x14ac:dyDescent="0.25">
      <c r="I2334" s="146"/>
      <c r="J2334" s="146"/>
      <c r="K2334" s="146"/>
      <c r="L2334" s="146"/>
    </row>
    <row r="2335" spans="9:12" x14ac:dyDescent="0.25">
      <c r="I2335" s="146"/>
      <c r="J2335" s="146"/>
      <c r="K2335" s="146"/>
      <c r="L2335" s="146"/>
    </row>
    <row r="2336" spans="9:12" x14ac:dyDescent="0.25">
      <c r="I2336" s="146"/>
      <c r="J2336" s="146"/>
      <c r="K2336" s="146"/>
      <c r="L2336" s="146"/>
    </row>
    <row r="2337" spans="9:12" x14ac:dyDescent="0.25">
      <c r="I2337" s="146"/>
      <c r="J2337" s="146"/>
      <c r="K2337" s="146"/>
      <c r="L2337" s="146"/>
    </row>
    <row r="2338" spans="9:12" x14ac:dyDescent="0.25">
      <c r="I2338" s="146"/>
      <c r="J2338" s="146"/>
      <c r="K2338" s="146"/>
      <c r="L2338" s="146"/>
    </row>
    <row r="2339" spans="9:12" x14ac:dyDescent="0.25">
      <c r="I2339" s="146"/>
      <c r="J2339" s="146"/>
      <c r="K2339" s="146"/>
      <c r="L2339" s="146"/>
    </row>
    <row r="2340" spans="9:12" x14ac:dyDescent="0.25">
      <c r="I2340" s="146"/>
      <c r="J2340" s="146"/>
      <c r="K2340" s="146"/>
      <c r="L2340" s="146"/>
    </row>
    <row r="2341" spans="9:12" x14ac:dyDescent="0.25">
      <c r="I2341" s="146"/>
      <c r="J2341" s="146"/>
      <c r="K2341" s="146"/>
      <c r="L2341" s="146"/>
    </row>
    <row r="2342" spans="9:12" x14ac:dyDescent="0.25">
      <c r="I2342" s="146"/>
      <c r="J2342" s="146"/>
      <c r="K2342" s="146"/>
      <c r="L2342" s="146"/>
    </row>
    <row r="2343" spans="9:12" x14ac:dyDescent="0.25">
      <c r="I2343" s="146"/>
      <c r="J2343" s="146"/>
      <c r="K2343" s="146"/>
      <c r="L2343" s="146"/>
    </row>
    <row r="2344" spans="9:12" x14ac:dyDescent="0.25">
      <c r="I2344" s="146"/>
      <c r="J2344" s="146"/>
      <c r="K2344" s="146"/>
      <c r="L2344" s="146"/>
    </row>
    <row r="2345" spans="9:12" x14ac:dyDescent="0.25">
      <c r="I2345" s="146"/>
      <c r="J2345" s="146"/>
      <c r="K2345" s="146"/>
      <c r="L2345" s="146"/>
    </row>
    <row r="2346" spans="9:12" x14ac:dyDescent="0.25">
      <c r="I2346" s="146"/>
      <c r="J2346" s="146"/>
      <c r="K2346" s="146"/>
      <c r="L2346" s="146"/>
    </row>
    <row r="2347" spans="9:12" x14ac:dyDescent="0.25">
      <c r="I2347" s="146"/>
      <c r="J2347" s="146"/>
      <c r="K2347" s="146"/>
      <c r="L2347" s="146"/>
    </row>
    <row r="2348" spans="9:12" x14ac:dyDescent="0.25">
      <c r="I2348" s="146"/>
      <c r="J2348" s="146"/>
      <c r="K2348" s="146"/>
      <c r="L2348" s="146"/>
    </row>
    <row r="2349" spans="9:12" x14ac:dyDescent="0.25">
      <c r="I2349" s="146"/>
      <c r="J2349" s="146"/>
      <c r="K2349" s="146"/>
      <c r="L2349" s="146"/>
    </row>
    <row r="2350" spans="9:12" x14ac:dyDescent="0.25">
      <c r="I2350" s="146"/>
      <c r="J2350" s="146"/>
      <c r="K2350" s="146"/>
      <c r="L2350" s="146"/>
    </row>
    <row r="2351" spans="9:12" x14ac:dyDescent="0.25">
      <c r="I2351" s="146"/>
      <c r="J2351" s="146"/>
      <c r="K2351" s="146"/>
      <c r="L2351" s="146"/>
    </row>
    <row r="2352" spans="9:12" x14ac:dyDescent="0.25">
      <c r="I2352" s="146"/>
      <c r="J2352" s="146"/>
      <c r="K2352" s="146"/>
      <c r="L2352" s="146"/>
    </row>
    <row r="2353" spans="9:12" x14ac:dyDescent="0.25">
      <c r="I2353" s="146"/>
      <c r="J2353" s="146"/>
      <c r="K2353" s="146"/>
      <c r="L2353" s="146"/>
    </row>
    <row r="2354" spans="9:12" x14ac:dyDescent="0.25">
      <c r="I2354" s="146"/>
      <c r="J2354" s="146"/>
      <c r="K2354" s="146"/>
      <c r="L2354" s="146"/>
    </row>
    <row r="2355" spans="9:12" x14ac:dyDescent="0.25">
      <c r="I2355" s="146"/>
      <c r="J2355" s="146"/>
      <c r="K2355" s="146"/>
      <c r="L2355" s="146"/>
    </row>
    <row r="2356" spans="9:12" x14ac:dyDescent="0.25">
      <c r="I2356" s="146"/>
      <c r="J2356" s="146"/>
      <c r="K2356" s="146"/>
      <c r="L2356" s="146"/>
    </row>
    <row r="2357" spans="9:12" x14ac:dyDescent="0.25">
      <c r="I2357" s="146"/>
      <c r="J2357" s="146"/>
      <c r="K2357" s="146"/>
      <c r="L2357" s="146"/>
    </row>
    <row r="2358" spans="9:12" x14ac:dyDescent="0.25">
      <c r="I2358" s="146"/>
      <c r="J2358" s="146"/>
      <c r="K2358" s="146"/>
      <c r="L2358" s="146"/>
    </row>
    <row r="2359" spans="9:12" x14ac:dyDescent="0.25">
      <c r="I2359" s="146"/>
      <c r="J2359" s="146"/>
      <c r="K2359" s="146"/>
      <c r="L2359" s="146"/>
    </row>
    <row r="2360" spans="9:12" x14ac:dyDescent="0.25">
      <c r="I2360" s="146"/>
      <c r="J2360" s="146"/>
      <c r="K2360" s="146"/>
      <c r="L2360" s="146"/>
    </row>
    <row r="2361" spans="9:12" x14ac:dyDescent="0.25">
      <c r="I2361" s="146"/>
      <c r="J2361" s="146"/>
      <c r="K2361" s="146"/>
      <c r="L2361" s="146"/>
    </row>
    <row r="2362" spans="9:12" x14ac:dyDescent="0.25">
      <c r="I2362" s="146"/>
      <c r="J2362" s="146"/>
      <c r="K2362" s="146"/>
      <c r="L2362" s="146"/>
    </row>
    <row r="2363" spans="9:12" x14ac:dyDescent="0.25">
      <c r="I2363" s="146"/>
      <c r="J2363" s="146"/>
      <c r="K2363" s="146"/>
      <c r="L2363" s="146"/>
    </row>
    <row r="2364" spans="9:12" x14ac:dyDescent="0.25">
      <c r="I2364" s="146"/>
      <c r="J2364" s="146"/>
      <c r="K2364" s="146"/>
      <c r="L2364" s="146"/>
    </row>
    <row r="2365" spans="9:12" x14ac:dyDescent="0.25">
      <c r="I2365" s="146"/>
      <c r="J2365" s="146"/>
      <c r="K2365" s="146"/>
      <c r="L2365" s="146"/>
    </row>
    <row r="2366" spans="9:12" x14ac:dyDescent="0.25">
      <c r="I2366" s="146"/>
      <c r="J2366" s="146"/>
      <c r="K2366" s="146"/>
      <c r="L2366" s="146"/>
    </row>
    <row r="2367" spans="9:12" x14ac:dyDescent="0.25">
      <c r="I2367" s="146"/>
      <c r="J2367" s="146"/>
      <c r="K2367" s="146"/>
      <c r="L2367" s="146"/>
    </row>
    <row r="2368" spans="9:12" x14ac:dyDescent="0.25">
      <c r="I2368" s="146"/>
      <c r="J2368" s="146"/>
      <c r="K2368" s="146"/>
      <c r="L2368" s="146"/>
    </row>
    <row r="2369" spans="9:12" x14ac:dyDescent="0.25">
      <c r="I2369" s="146"/>
      <c r="J2369" s="146"/>
      <c r="K2369" s="146"/>
      <c r="L2369" s="146"/>
    </row>
    <row r="2370" spans="9:12" x14ac:dyDescent="0.25">
      <c r="I2370" s="146"/>
      <c r="J2370" s="146"/>
      <c r="K2370" s="146"/>
      <c r="L2370" s="146"/>
    </row>
    <row r="2371" spans="9:12" x14ac:dyDescent="0.25">
      <c r="I2371" s="146"/>
      <c r="J2371" s="146"/>
      <c r="K2371" s="146"/>
      <c r="L2371" s="146"/>
    </row>
    <row r="2372" spans="9:12" x14ac:dyDescent="0.25">
      <c r="I2372" s="146"/>
      <c r="J2372" s="146"/>
      <c r="K2372" s="146"/>
      <c r="L2372" s="146"/>
    </row>
    <row r="2373" spans="9:12" x14ac:dyDescent="0.25">
      <c r="I2373" s="146"/>
      <c r="J2373" s="146"/>
      <c r="K2373" s="146"/>
      <c r="L2373" s="146"/>
    </row>
    <row r="2374" spans="9:12" x14ac:dyDescent="0.25">
      <c r="I2374" s="146"/>
      <c r="J2374" s="146"/>
      <c r="K2374" s="146"/>
      <c r="L2374" s="146"/>
    </row>
    <row r="2375" spans="9:12" x14ac:dyDescent="0.25">
      <c r="I2375" s="146"/>
      <c r="J2375" s="146"/>
      <c r="K2375" s="146"/>
      <c r="L2375" s="146"/>
    </row>
    <row r="2376" spans="9:12" x14ac:dyDescent="0.25">
      <c r="I2376" s="146"/>
      <c r="J2376" s="146"/>
      <c r="K2376" s="146"/>
      <c r="L2376" s="146"/>
    </row>
    <row r="2377" spans="9:12" x14ac:dyDescent="0.25">
      <c r="I2377" s="146"/>
      <c r="J2377" s="146"/>
      <c r="K2377" s="146"/>
      <c r="L2377" s="146"/>
    </row>
    <row r="2378" spans="9:12" x14ac:dyDescent="0.25">
      <c r="I2378" s="146"/>
      <c r="J2378" s="146"/>
      <c r="K2378" s="146"/>
      <c r="L2378" s="146"/>
    </row>
    <row r="2379" spans="9:12" x14ac:dyDescent="0.25">
      <c r="I2379" s="146"/>
      <c r="J2379" s="146"/>
      <c r="K2379" s="146"/>
      <c r="L2379" s="146"/>
    </row>
    <row r="2380" spans="9:12" x14ac:dyDescent="0.25">
      <c r="I2380" s="146"/>
      <c r="J2380" s="146"/>
      <c r="K2380" s="146"/>
      <c r="L2380" s="146"/>
    </row>
    <row r="2381" spans="9:12" x14ac:dyDescent="0.25">
      <c r="I2381" s="146"/>
      <c r="J2381" s="146"/>
      <c r="K2381" s="146"/>
      <c r="L2381" s="146"/>
    </row>
    <row r="2382" spans="9:12" x14ac:dyDescent="0.25">
      <c r="I2382" s="146"/>
      <c r="J2382" s="146"/>
      <c r="K2382" s="146"/>
      <c r="L2382" s="146"/>
    </row>
    <row r="2383" spans="9:12" x14ac:dyDescent="0.25">
      <c r="I2383" s="146"/>
      <c r="J2383" s="146"/>
      <c r="K2383" s="146"/>
      <c r="L2383" s="146"/>
    </row>
    <row r="2384" spans="9:12" x14ac:dyDescent="0.25">
      <c r="I2384" s="146"/>
      <c r="J2384" s="146"/>
      <c r="K2384" s="146"/>
      <c r="L2384" s="146"/>
    </row>
    <row r="2385" spans="9:12" x14ac:dyDescent="0.25">
      <c r="I2385" s="146"/>
      <c r="J2385" s="146"/>
      <c r="K2385" s="146"/>
      <c r="L2385" s="146"/>
    </row>
    <row r="2386" spans="9:12" x14ac:dyDescent="0.25">
      <c r="I2386" s="146"/>
      <c r="J2386" s="146"/>
      <c r="K2386" s="146"/>
      <c r="L2386" s="146"/>
    </row>
    <row r="2387" spans="9:12" x14ac:dyDescent="0.25">
      <c r="I2387" s="146"/>
      <c r="J2387" s="146"/>
      <c r="K2387" s="146"/>
      <c r="L2387" s="146"/>
    </row>
    <row r="2388" spans="9:12" x14ac:dyDescent="0.25">
      <c r="I2388" s="146"/>
      <c r="J2388" s="146"/>
      <c r="K2388" s="146"/>
      <c r="L2388" s="146"/>
    </row>
    <row r="2389" spans="9:12" x14ac:dyDescent="0.25">
      <c r="I2389" s="146"/>
      <c r="J2389" s="146"/>
      <c r="K2389" s="146"/>
      <c r="L2389" s="146"/>
    </row>
    <row r="2390" spans="9:12" x14ac:dyDescent="0.25">
      <c r="I2390" s="146"/>
      <c r="J2390" s="146"/>
      <c r="K2390" s="146"/>
      <c r="L2390" s="146"/>
    </row>
    <row r="2391" spans="9:12" x14ac:dyDescent="0.25">
      <c r="I2391" s="146"/>
      <c r="J2391" s="146"/>
      <c r="K2391" s="146"/>
      <c r="L2391" s="146"/>
    </row>
    <row r="2392" spans="9:12" x14ac:dyDescent="0.25">
      <c r="I2392" s="146"/>
      <c r="J2392" s="146"/>
      <c r="K2392" s="146"/>
      <c r="L2392" s="146"/>
    </row>
    <row r="2393" spans="9:12" x14ac:dyDescent="0.25">
      <c r="I2393" s="146"/>
      <c r="J2393" s="146"/>
      <c r="K2393" s="146"/>
      <c r="L2393" s="146"/>
    </row>
    <row r="2394" spans="9:12" x14ac:dyDescent="0.25">
      <c r="I2394" s="146"/>
      <c r="J2394" s="146"/>
      <c r="K2394" s="146"/>
      <c r="L2394" s="146"/>
    </row>
    <row r="2395" spans="9:12" x14ac:dyDescent="0.25">
      <c r="I2395" s="146"/>
      <c r="J2395" s="146"/>
      <c r="K2395" s="146"/>
      <c r="L2395" s="146"/>
    </row>
    <row r="2396" spans="9:12" x14ac:dyDescent="0.25">
      <c r="I2396" s="146"/>
      <c r="J2396" s="146"/>
      <c r="K2396" s="146"/>
      <c r="L2396" s="146"/>
    </row>
    <row r="2397" spans="9:12" x14ac:dyDescent="0.25">
      <c r="I2397" s="146"/>
      <c r="J2397" s="146"/>
      <c r="K2397" s="146"/>
      <c r="L2397" s="146"/>
    </row>
    <row r="2398" spans="9:12" x14ac:dyDescent="0.25">
      <c r="I2398" s="146"/>
      <c r="J2398" s="146"/>
      <c r="K2398" s="146"/>
      <c r="L2398" s="146"/>
    </row>
    <row r="2399" spans="9:12" x14ac:dyDescent="0.25">
      <c r="I2399" s="146"/>
      <c r="J2399" s="146"/>
      <c r="K2399" s="146"/>
      <c r="L2399" s="146"/>
    </row>
    <row r="2400" spans="9:12" x14ac:dyDescent="0.25">
      <c r="I2400" s="146"/>
      <c r="J2400" s="146"/>
      <c r="K2400" s="146"/>
      <c r="L2400" s="146"/>
    </row>
    <row r="2401" spans="9:12" x14ac:dyDescent="0.25">
      <c r="I2401" s="146"/>
      <c r="J2401" s="146"/>
      <c r="K2401" s="146"/>
      <c r="L2401" s="146"/>
    </row>
    <row r="2402" spans="9:12" x14ac:dyDescent="0.25">
      <c r="I2402" s="146"/>
      <c r="J2402" s="146"/>
      <c r="K2402" s="146"/>
      <c r="L2402" s="146"/>
    </row>
    <row r="2403" spans="9:12" x14ac:dyDescent="0.25">
      <c r="I2403" s="146"/>
      <c r="J2403" s="146"/>
      <c r="K2403" s="146"/>
      <c r="L2403" s="146"/>
    </row>
    <row r="2404" spans="9:12" x14ac:dyDescent="0.25">
      <c r="I2404" s="146"/>
      <c r="J2404" s="146"/>
      <c r="K2404" s="146"/>
      <c r="L2404" s="146"/>
    </row>
    <row r="2405" spans="9:12" x14ac:dyDescent="0.25">
      <c r="I2405" s="146"/>
      <c r="J2405" s="146"/>
      <c r="K2405" s="146"/>
      <c r="L2405" s="146"/>
    </row>
    <row r="2406" spans="9:12" x14ac:dyDescent="0.25">
      <c r="I2406" s="146"/>
      <c r="J2406" s="146"/>
      <c r="K2406" s="146"/>
      <c r="L2406" s="146"/>
    </row>
    <row r="2407" spans="9:12" x14ac:dyDescent="0.25">
      <c r="I2407" s="146"/>
      <c r="J2407" s="146"/>
      <c r="K2407" s="146"/>
      <c r="L2407" s="146"/>
    </row>
    <row r="2408" spans="9:12" x14ac:dyDescent="0.25">
      <c r="I2408" s="146"/>
      <c r="J2408" s="146"/>
      <c r="K2408" s="146"/>
      <c r="L2408" s="146"/>
    </row>
    <row r="2409" spans="9:12" x14ac:dyDescent="0.25">
      <c r="I2409" s="146"/>
      <c r="J2409" s="146"/>
      <c r="K2409" s="146"/>
      <c r="L2409" s="146"/>
    </row>
    <row r="2410" spans="9:12" x14ac:dyDescent="0.25">
      <c r="I2410" s="146"/>
      <c r="J2410" s="146"/>
      <c r="K2410" s="146"/>
      <c r="L2410" s="146"/>
    </row>
    <row r="2411" spans="9:12" x14ac:dyDescent="0.25">
      <c r="I2411" s="146"/>
      <c r="J2411" s="146"/>
      <c r="K2411" s="146"/>
      <c r="L2411" s="146"/>
    </row>
    <row r="2412" spans="9:12" x14ac:dyDescent="0.25">
      <c r="I2412" s="146"/>
      <c r="J2412" s="146"/>
      <c r="K2412" s="146"/>
      <c r="L2412" s="146"/>
    </row>
    <row r="2413" spans="9:12" x14ac:dyDescent="0.25">
      <c r="I2413" s="146"/>
      <c r="J2413" s="146"/>
      <c r="K2413" s="146"/>
      <c r="L2413" s="146"/>
    </row>
    <row r="2414" spans="9:12" x14ac:dyDescent="0.25">
      <c r="I2414" s="146"/>
      <c r="J2414" s="146"/>
      <c r="K2414" s="146"/>
      <c r="L2414" s="146"/>
    </row>
    <row r="2415" spans="9:12" x14ac:dyDescent="0.25">
      <c r="I2415" s="146"/>
      <c r="J2415" s="146"/>
      <c r="K2415" s="146"/>
      <c r="L2415" s="146"/>
    </row>
    <row r="2416" spans="9:12" x14ac:dyDescent="0.25">
      <c r="I2416" s="146"/>
      <c r="J2416" s="146"/>
      <c r="K2416" s="146"/>
      <c r="L2416" s="146"/>
    </row>
    <row r="2417" spans="9:12" x14ac:dyDescent="0.25">
      <c r="I2417" s="146"/>
      <c r="J2417" s="146"/>
      <c r="K2417" s="146"/>
      <c r="L2417" s="146"/>
    </row>
    <row r="2418" spans="9:12" x14ac:dyDescent="0.25">
      <c r="I2418" s="146"/>
      <c r="J2418" s="146"/>
      <c r="K2418" s="146"/>
      <c r="L2418" s="146"/>
    </row>
    <row r="2419" spans="9:12" x14ac:dyDescent="0.25">
      <c r="I2419" s="146"/>
      <c r="J2419" s="146"/>
      <c r="K2419" s="146"/>
      <c r="L2419" s="146"/>
    </row>
    <row r="2420" spans="9:12" x14ac:dyDescent="0.25">
      <c r="I2420" s="146"/>
      <c r="J2420" s="146"/>
      <c r="K2420" s="146"/>
      <c r="L2420" s="146"/>
    </row>
    <row r="2421" spans="9:12" x14ac:dyDescent="0.25">
      <c r="I2421" s="146"/>
      <c r="J2421" s="146"/>
      <c r="K2421" s="146"/>
      <c r="L2421" s="146"/>
    </row>
    <row r="2422" spans="9:12" x14ac:dyDescent="0.25">
      <c r="I2422" s="146"/>
      <c r="J2422" s="146"/>
      <c r="K2422" s="146"/>
      <c r="L2422" s="146"/>
    </row>
    <row r="2423" spans="9:12" x14ac:dyDescent="0.25">
      <c r="I2423" s="146"/>
      <c r="J2423" s="146"/>
      <c r="K2423" s="146"/>
      <c r="L2423" s="146"/>
    </row>
    <row r="2424" spans="9:12" x14ac:dyDescent="0.25">
      <c r="I2424" s="146"/>
      <c r="J2424" s="146"/>
      <c r="K2424" s="146"/>
      <c r="L2424" s="146"/>
    </row>
    <row r="2425" spans="9:12" x14ac:dyDescent="0.25">
      <c r="I2425" s="146"/>
      <c r="J2425" s="146"/>
      <c r="K2425" s="146"/>
      <c r="L2425" s="146"/>
    </row>
    <row r="2426" spans="9:12" x14ac:dyDescent="0.25">
      <c r="I2426" s="146"/>
      <c r="J2426" s="146"/>
      <c r="K2426" s="146"/>
      <c r="L2426" s="146"/>
    </row>
    <row r="2427" spans="9:12" x14ac:dyDescent="0.25">
      <c r="I2427" s="146"/>
      <c r="J2427" s="146"/>
      <c r="K2427" s="146"/>
      <c r="L2427" s="146"/>
    </row>
    <row r="2428" spans="9:12" x14ac:dyDescent="0.25">
      <c r="I2428" s="146"/>
      <c r="J2428" s="146"/>
      <c r="K2428" s="146"/>
      <c r="L2428" s="146"/>
    </row>
    <row r="2429" spans="9:12" x14ac:dyDescent="0.25">
      <c r="I2429" s="146"/>
      <c r="J2429" s="146"/>
      <c r="K2429" s="146"/>
      <c r="L2429" s="146"/>
    </row>
    <row r="2430" spans="9:12" x14ac:dyDescent="0.25">
      <c r="I2430" s="146"/>
      <c r="J2430" s="146"/>
      <c r="K2430" s="146"/>
      <c r="L2430" s="146"/>
    </row>
    <row r="2431" spans="9:12" x14ac:dyDescent="0.25">
      <c r="I2431" s="146"/>
      <c r="J2431" s="146"/>
      <c r="K2431" s="146"/>
      <c r="L2431" s="146"/>
    </row>
    <row r="2432" spans="9:12" x14ac:dyDescent="0.25">
      <c r="I2432" s="146"/>
      <c r="J2432" s="146"/>
      <c r="K2432" s="146"/>
      <c r="L2432" s="146"/>
    </row>
    <row r="2433" spans="9:12" x14ac:dyDescent="0.25">
      <c r="I2433" s="146"/>
      <c r="J2433" s="146"/>
      <c r="K2433" s="146"/>
      <c r="L2433" s="146"/>
    </row>
    <row r="2434" spans="9:12" x14ac:dyDescent="0.25">
      <c r="I2434" s="146"/>
      <c r="J2434" s="146"/>
      <c r="K2434" s="146"/>
      <c r="L2434" s="146"/>
    </row>
    <row r="2435" spans="9:12" x14ac:dyDescent="0.25">
      <c r="I2435" s="146"/>
      <c r="J2435" s="146"/>
      <c r="K2435" s="146"/>
      <c r="L2435" s="146"/>
    </row>
    <row r="2436" spans="9:12" x14ac:dyDescent="0.25">
      <c r="I2436" s="146"/>
      <c r="J2436" s="146"/>
      <c r="K2436" s="146"/>
      <c r="L2436" s="146"/>
    </row>
    <row r="2437" spans="9:12" x14ac:dyDescent="0.25">
      <c r="I2437" s="146"/>
      <c r="J2437" s="146"/>
      <c r="K2437" s="146"/>
      <c r="L2437" s="146"/>
    </row>
    <row r="2438" spans="9:12" x14ac:dyDescent="0.25">
      <c r="I2438" s="146"/>
      <c r="J2438" s="146"/>
      <c r="K2438" s="146"/>
      <c r="L2438" s="146"/>
    </row>
    <row r="2439" spans="9:12" x14ac:dyDescent="0.25">
      <c r="I2439" s="146"/>
      <c r="J2439" s="146"/>
      <c r="K2439" s="146"/>
      <c r="L2439" s="146"/>
    </row>
    <row r="2440" spans="9:12" x14ac:dyDescent="0.25">
      <c r="I2440" s="146"/>
      <c r="J2440" s="146"/>
      <c r="K2440" s="146"/>
      <c r="L2440" s="146"/>
    </row>
    <row r="2441" spans="9:12" x14ac:dyDescent="0.25">
      <c r="I2441" s="146"/>
      <c r="J2441" s="146"/>
      <c r="K2441" s="146"/>
      <c r="L2441" s="146"/>
    </row>
    <row r="2442" spans="9:12" x14ac:dyDescent="0.25">
      <c r="I2442" s="146"/>
      <c r="J2442" s="146"/>
      <c r="K2442" s="146"/>
      <c r="L2442" s="146"/>
    </row>
    <row r="2443" spans="9:12" x14ac:dyDescent="0.25">
      <c r="I2443" s="146"/>
      <c r="J2443" s="146"/>
      <c r="K2443" s="146"/>
      <c r="L2443" s="146"/>
    </row>
    <row r="2444" spans="9:12" x14ac:dyDescent="0.25">
      <c r="I2444" s="146"/>
      <c r="J2444" s="146"/>
      <c r="K2444" s="146"/>
      <c r="L2444" s="146"/>
    </row>
    <row r="2445" spans="9:12" x14ac:dyDescent="0.25">
      <c r="I2445" s="146"/>
      <c r="J2445" s="146"/>
      <c r="K2445" s="146"/>
      <c r="L2445" s="146"/>
    </row>
    <row r="2446" spans="9:12" x14ac:dyDescent="0.25">
      <c r="I2446" s="146"/>
      <c r="J2446" s="146"/>
      <c r="K2446" s="146"/>
      <c r="L2446" s="146"/>
    </row>
    <row r="2447" spans="9:12" x14ac:dyDescent="0.25">
      <c r="I2447" s="146"/>
      <c r="J2447" s="146"/>
      <c r="K2447" s="146"/>
      <c r="L2447" s="146"/>
    </row>
    <row r="2448" spans="9:12" x14ac:dyDescent="0.25">
      <c r="I2448" s="146"/>
      <c r="J2448" s="146"/>
      <c r="K2448" s="146"/>
      <c r="L2448" s="146"/>
    </row>
    <row r="2449" spans="9:12" x14ac:dyDescent="0.25">
      <c r="I2449" s="146"/>
      <c r="J2449" s="146"/>
      <c r="K2449" s="146"/>
      <c r="L2449" s="146"/>
    </row>
    <row r="2450" spans="9:12" x14ac:dyDescent="0.25">
      <c r="I2450" s="146"/>
      <c r="J2450" s="146"/>
      <c r="K2450" s="146"/>
      <c r="L2450" s="146"/>
    </row>
    <row r="2451" spans="9:12" x14ac:dyDescent="0.25">
      <c r="I2451" s="146"/>
      <c r="J2451" s="146"/>
      <c r="K2451" s="146"/>
      <c r="L2451" s="146"/>
    </row>
    <row r="2452" spans="9:12" x14ac:dyDescent="0.25">
      <c r="I2452" s="146"/>
      <c r="J2452" s="146"/>
      <c r="K2452" s="146"/>
      <c r="L2452" s="146"/>
    </row>
    <row r="2453" spans="9:12" x14ac:dyDescent="0.25">
      <c r="I2453" s="146"/>
      <c r="J2453" s="146"/>
      <c r="K2453" s="146"/>
      <c r="L2453" s="146"/>
    </row>
    <row r="2454" spans="9:12" x14ac:dyDescent="0.25">
      <c r="I2454" s="146"/>
      <c r="J2454" s="146"/>
      <c r="K2454" s="146"/>
      <c r="L2454" s="146"/>
    </row>
    <row r="2455" spans="9:12" x14ac:dyDescent="0.25">
      <c r="I2455" s="146"/>
      <c r="J2455" s="146"/>
      <c r="K2455" s="146"/>
      <c r="L2455" s="146"/>
    </row>
    <row r="2456" spans="9:12" x14ac:dyDescent="0.25">
      <c r="I2456" s="146"/>
      <c r="J2456" s="146"/>
      <c r="K2456" s="146"/>
      <c r="L2456" s="146"/>
    </row>
    <row r="2457" spans="9:12" x14ac:dyDescent="0.25">
      <c r="I2457" s="146"/>
      <c r="J2457" s="146"/>
      <c r="K2457" s="146"/>
      <c r="L2457" s="146"/>
    </row>
    <row r="2458" spans="9:12" x14ac:dyDescent="0.25">
      <c r="I2458" s="146"/>
      <c r="J2458" s="146"/>
      <c r="K2458" s="146"/>
      <c r="L2458" s="146"/>
    </row>
    <row r="2459" spans="9:12" x14ac:dyDescent="0.25">
      <c r="I2459" s="146"/>
      <c r="J2459" s="146"/>
      <c r="K2459" s="146"/>
      <c r="L2459" s="146"/>
    </row>
    <row r="2460" spans="9:12" x14ac:dyDescent="0.25">
      <c r="I2460" s="146"/>
      <c r="J2460" s="146"/>
      <c r="K2460" s="146"/>
      <c r="L2460" s="146"/>
    </row>
    <row r="2461" spans="9:12" x14ac:dyDescent="0.25">
      <c r="I2461" s="146"/>
      <c r="J2461" s="146"/>
      <c r="K2461" s="146"/>
      <c r="L2461" s="146"/>
    </row>
    <row r="2462" spans="9:12" x14ac:dyDescent="0.25">
      <c r="I2462" s="146"/>
      <c r="J2462" s="146"/>
      <c r="K2462" s="146"/>
      <c r="L2462" s="146"/>
    </row>
    <row r="2463" spans="9:12" x14ac:dyDescent="0.25">
      <c r="I2463" s="146"/>
      <c r="J2463" s="146"/>
      <c r="K2463" s="146"/>
      <c r="L2463" s="146"/>
    </row>
    <row r="2464" spans="9:12" x14ac:dyDescent="0.25">
      <c r="I2464" s="146"/>
      <c r="J2464" s="146"/>
      <c r="K2464" s="146"/>
      <c r="L2464" s="146"/>
    </row>
    <row r="2465" spans="9:12" x14ac:dyDescent="0.25">
      <c r="I2465" s="146"/>
      <c r="J2465" s="146"/>
      <c r="K2465" s="146"/>
      <c r="L2465" s="146"/>
    </row>
    <row r="2466" spans="9:12" x14ac:dyDescent="0.25">
      <c r="I2466" s="146"/>
      <c r="J2466" s="146"/>
      <c r="K2466" s="146"/>
      <c r="L2466" s="146"/>
    </row>
    <row r="2467" spans="9:12" x14ac:dyDescent="0.25">
      <c r="I2467" s="146"/>
      <c r="J2467" s="146"/>
      <c r="K2467" s="146"/>
      <c r="L2467" s="146"/>
    </row>
    <row r="2468" spans="9:12" x14ac:dyDescent="0.25">
      <c r="I2468" s="146"/>
      <c r="J2468" s="146"/>
      <c r="K2468" s="146"/>
      <c r="L2468" s="146"/>
    </row>
    <row r="2469" spans="9:12" x14ac:dyDescent="0.25">
      <c r="I2469" s="146"/>
      <c r="J2469" s="146"/>
      <c r="K2469" s="146"/>
      <c r="L2469" s="146"/>
    </row>
    <row r="2470" spans="9:12" x14ac:dyDescent="0.25">
      <c r="I2470" s="146"/>
      <c r="J2470" s="146"/>
      <c r="K2470" s="146"/>
      <c r="L2470" s="146"/>
    </row>
    <row r="2471" spans="9:12" x14ac:dyDescent="0.25">
      <c r="I2471" s="146"/>
      <c r="J2471" s="146"/>
      <c r="K2471" s="146"/>
      <c r="L2471" s="146"/>
    </row>
    <row r="2472" spans="9:12" x14ac:dyDescent="0.25">
      <c r="I2472" s="146"/>
      <c r="J2472" s="146"/>
      <c r="K2472" s="146"/>
      <c r="L2472" s="146"/>
    </row>
    <row r="2473" spans="9:12" x14ac:dyDescent="0.25">
      <c r="I2473" s="146"/>
      <c r="J2473" s="146"/>
      <c r="K2473" s="146"/>
      <c r="L2473" s="146"/>
    </row>
    <row r="2474" spans="9:12" x14ac:dyDescent="0.25">
      <c r="I2474" s="146"/>
      <c r="J2474" s="146"/>
      <c r="K2474" s="146"/>
      <c r="L2474" s="146"/>
    </row>
    <row r="2475" spans="9:12" x14ac:dyDescent="0.25">
      <c r="I2475" s="146"/>
      <c r="J2475" s="146"/>
      <c r="K2475" s="146"/>
      <c r="L2475" s="146"/>
    </row>
    <row r="2476" spans="9:12" x14ac:dyDescent="0.25">
      <c r="I2476" s="146"/>
      <c r="J2476" s="146"/>
      <c r="K2476" s="146"/>
      <c r="L2476" s="146"/>
    </row>
    <row r="2477" spans="9:12" x14ac:dyDescent="0.25">
      <c r="I2477" s="146"/>
      <c r="J2477" s="146"/>
      <c r="K2477" s="146"/>
      <c r="L2477" s="146"/>
    </row>
    <row r="2478" spans="9:12" x14ac:dyDescent="0.25">
      <c r="I2478" s="146"/>
      <c r="J2478" s="146"/>
      <c r="K2478" s="146"/>
      <c r="L2478" s="146"/>
    </row>
    <row r="2479" spans="9:12" x14ac:dyDescent="0.25">
      <c r="I2479" s="146"/>
      <c r="J2479" s="146"/>
      <c r="K2479" s="146"/>
      <c r="L2479" s="146"/>
    </row>
    <row r="2480" spans="9:12" x14ac:dyDescent="0.25">
      <c r="I2480" s="146"/>
      <c r="J2480" s="146"/>
      <c r="K2480" s="146"/>
      <c r="L2480" s="146"/>
    </row>
    <row r="2481" spans="9:12" x14ac:dyDescent="0.25">
      <c r="I2481" s="146"/>
      <c r="J2481" s="146"/>
      <c r="K2481" s="146"/>
      <c r="L2481" s="146"/>
    </row>
    <row r="2482" spans="9:12" x14ac:dyDescent="0.25">
      <c r="I2482" s="146"/>
      <c r="J2482" s="146"/>
      <c r="K2482" s="146"/>
      <c r="L2482" s="146"/>
    </row>
    <row r="2483" spans="9:12" x14ac:dyDescent="0.25">
      <c r="I2483" s="146"/>
      <c r="J2483" s="146"/>
      <c r="K2483" s="146"/>
      <c r="L2483" s="146"/>
    </row>
    <row r="2484" spans="9:12" x14ac:dyDescent="0.25">
      <c r="I2484" s="146"/>
      <c r="J2484" s="146"/>
      <c r="K2484" s="146"/>
      <c r="L2484" s="146"/>
    </row>
    <row r="2485" spans="9:12" x14ac:dyDescent="0.25">
      <c r="I2485" s="146"/>
      <c r="J2485" s="146"/>
      <c r="K2485" s="146"/>
      <c r="L2485" s="146"/>
    </row>
    <row r="2486" spans="9:12" x14ac:dyDescent="0.25">
      <c r="I2486" s="146"/>
      <c r="J2486" s="146"/>
      <c r="K2486" s="146"/>
      <c r="L2486" s="146"/>
    </row>
    <row r="2487" spans="9:12" x14ac:dyDescent="0.25">
      <c r="I2487" s="146"/>
      <c r="J2487" s="146"/>
      <c r="K2487" s="146"/>
      <c r="L2487" s="146"/>
    </row>
    <row r="2488" spans="9:12" x14ac:dyDescent="0.25">
      <c r="I2488" s="146"/>
      <c r="J2488" s="146"/>
      <c r="K2488" s="146"/>
      <c r="L2488" s="146"/>
    </row>
    <row r="2489" spans="9:12" x14ac:dyDescent="0.25">
      <c r="I2489" s="146"/>
      <c r="J2489" s="146"/>
      <c r="K2489" s="146"/>
      <c r="L2489" s="146"/>
    </row>
    <row r="2490" spans="9:12" x14ac:dyDescent="0.25">
      <c r="I2490" s="146"/>
      <c r="J2490" s="146"/>
      <c r="K2490" s="146"/>
      <c r="L2490" s="146"/>
    </row>
    <row r="2491" spans="9:12" x14ac:dyDescent="0.25">
      <c r="I2491" s="146"/>
      <c r="J2491" s="146"/>
      <c r="K2491" s="146"/>
      <c r="L2491" s="146"/>
    </row>
    <row r="2492" spans="9:12" x14ac:dyDescent="0.25">
      <c r="I2492" s="146"/>
      <c r="J2492" s="146"/>
      <c r="K2492" s="146"/>
      <c r="L2492" s="146"/>
    </row>
    <row r="2493" spans="9:12" x14ac:dyDescent="0.25">
      <c r="I2493" s="146"/>
      <c r="J2493" s="146"/>
      <c r="K2493" s="146"/>
      <c r="L2493" s="146"/>
    </row>
    <row r="2494" spans="9:12" x14ac:dyDescent="0.25">
      <c r="I2494" s="146"/>
      <c r="J2494" s="146"/>
      <c r="K2494" s="146"/>
      <c r="L2494" s="146"/>
    </row>
    <row r="2495" spans="9:12" x14ac:dyDescent="0.25">
      <c r="I2495" s="146"/>
      <c r="J2495" s="146"/>
      <c r="K2495" s="146"/>
      <c r="L2495" s="146"/>
    </row>
    <row r="2496" spans="9:12" x14ac:dyDescent="0.25">
      <c r="I2496" s="146"/>
      <c r="J2496" s="146"/>
      <c r="K2496" s="146"/>
      <c r="L2496" s="146"/>
    </row>
    <row r="2497" spans="9:12" x14ac:dyDescent="0.25">
      <c r="I2497" s="146"/>
      <c r="J2497" s="146"/>
      <c r="K2497" s="146"/>
      <c r="L2497" s="146"/>
    </row>
    <row r="2498" spans="9:12" x14ac:dyDescent="0.25">
      <c r="I2498" s="146"/>
      <c r="J2498" s="146"/>
      <c r="K2498" s="146"/>
      <c r="L2498" s="146"/>
    </row>
    <row r="2499" spans="9:12" x14ac:dyDescent="0.25">
      <c r="I2499" s="146"/>
      <c r="J2499" s="146"/>
      <c r="K2499" s="146"/>
      <c r="L2499" s="146"/>
    </row>
    <row r="2500" spans="9:12" x14ac:dyDescent="0.25">
      <c r="I2500" s="146"/>
      <c r="J2500" s="146"/>
      <c r="K2500" s="146"/>
      <c r="L2500" s="146"/>
    </row>
    <row r="2501" spans="9:12" x14ac:dyDescent="0.25">
      <c r="I2501" s="146"/>
      <c r="J2501" s="146"/>
      <c r="K2501" s="146"/>
      <c r="L2501" s="146"/>
    </row>
    <row r="2502" spans="9:12" x14ac:dyDescent="0.25">
      <c r="I2502" s="146"/>
      <c r="J2502" s="146"/>
      <c r="K2502" s="146"/>
      <c r="L2502" s="146"/>
    </row>
    <row r="2503" spans="9:12" x14ac:dyDescent="0.25">
      <c r="I2503" s="146"/>
      <c r="J2503" s="146"/>
      <c r="K2503" s="146"/>
      <c r="L2503" s="146"/>
    </row>
    <row r="2504" spans="9:12" x14ac:dyDescent="0.25">
      <c r="I2504" s="146"/>
      <c r="J2504" s="146"/>
      <c r="K2504" s="146"/>
      <c r="L2504" s="146"/>
    </row>
    <row r="2505" spans="9:12" x14ac:dyDescent="0.25">
      <c r="I2505" s="146"/>
      <c r="J2505" s="146"/>
      <c r="K2505" s="146"/>
      <c r="L2505" s="146"/>
    </row>
    <row r="2506" spans="9:12" x14ac:dyDescent="0.25">
      <c r="I2506" s="146"/>
      <c r="J2506" s="146"/>
      <c r="K2506" s="146"/>
      <c r="L2506" s="146"/>
    </row>
    <row r="2507" spans="9:12" x14ac:dyDescent="0.25">
      <c r="I2507" s="146"/>
      <c r="J2507" s="146"/>
      <c r="K2507" s="146"/>
      <c r="L2507" s="146"/>
    </row>
    <row r="2508" spans="9:12" x14ac:dyDescent="0.25">
      <c r="I2508" s="146"/>
      <c r="J2508" s="146"/>
      <c r="K2508" s="146"/>
      <c r="L2508" s="146"/>
    </row>
    <row r="2509" spans="9:12" x14ac:dyDescent="0.25">
      <c r="I2509" s="146"/>
      <c r="J2509" s="146"/>
      <c r="K2509" s="146"/>
      <c r="L2509" s="146"/>
    </row>
    <row r="2510" spans="9:12" x14ac:dyDescent="0.25">
      <c r="I2510" s="146"/>
      <c r="J2510" s="146"/>
      <c r="K2510" s="146"/>
      <c r="L2510" s="146"/>
    </row>
    <row r="2511" spans="9:12" x14ac:dyDescent="0.25">
      <c r="I2511" s="146"/>
      <c r="J2511" s="146"/>
      <c r="K2511" s="146"/>
      <c r="L2511" s="146"/>
    </row>
    <row r="2512" spans="9:12" x14ac:dyDescent="0.25">
      <c r="I2512" s="146"/>
      <c r="J2512" s="146"/>
      <c r="K2512" s="146"/>
      <c r="L2512" s="146"/>
    </row>
    <row r="2513" spans="9:12" x14ac:dyDescent="0.25">
      <c r="I2513" s="146"/>
      <c r="J2513" s="146"/>
      <c r="K2513" s="146"/>
      <c r="L2513" s="146"/>
    </row>
    <row r="2514" spans="9:12" x14ac:dyDescent="0.25">
      <c r="I2514" s="146"/>
      <c r="J2514" s="146"/>
      <c r="K2514" s="146"/>
      <c r="L2514" s="146"/>
    </row>
    <row r="2515" spans="9:12" x14ac:dyDescent="0.25">
      <c r="I2515" s="146"/>
      <c r="J2515" s="146"/>
      <c r="K2515" s="146"/>
      <c r="L2515" s="146"/>
    </row>
    <row r="2516" spans="9:12" x14ac:dyDescent="0.25">
      <c r="I2516" s="146"/>
      <c r="J2516" s="146"/>
      <c r="K2516" s="146"/>
      <c r="L2516" s="146"/>
    </row>
    <row r="2517" spans="9:12" x14ac:dyDescent="0.25">
      <c r="I2517" s="146"/>
      <c r="J2517" s="146"/>
      <c r="K2517" s="146"/>
      <c r="L2517" s="146"/>
    </row>
    <row r="2518" spans="9:12" x14ac:dyDescent="0.25">
      <c r="I2518" s="146"/>
      <c r="J2518" s="146"/>
      <c r="K2518" s="146"/>
      <c r="L2518" s="146"/>
    </row>
    <row r="2519" spans="9:12" x14ac:dyDescent="0.25">
      <c r="I2519" s="146"/>
      <c r="J2519" s="146"/>
      <c r="K2519" s="146"/>
      <c r="L2519" s="146"/>
    </row>
    <row r="2520" spans="9:12" x14ac:dyDescent="0.25">
      <c r="I2520" s="146"/>
      <c r="J2520" s="146"/>
      <c r="K2520" s="146"/>
      <c r="L2520" s="146"/>
    </row>
    <row r="2521" spans="9:12" x14ac:dyDescent="0.25">
      <c r="I2521" s="146"/>
      <c r="J2521" s="146"/>
      <c r="K2521" s="146"/>
      <c r="L2521" s="146"/>
    </row>
    <row r="2522" spans="9:12" x14ac:dyDescent="0.25">
      <c r="I2522" s="146"/>
      <c r="J2522" s="146"/>
      <c r="K2522" s="146"/>
      <c r="L2522" s="146"/>
    </row>
    <row r="2523" spans="9:12" x14ac:dyDescent="0.25">
      <c r="I2523" s="146"/>
      <c r="J2523" s="146"/>
      <c r="K2523" s="146"/>
      <c r="L2523" s="146"/>
    </row>
    <row r="2524" spans="9:12" x14ac:dyDescent="0.25">
      <c r="I2524" s="146"/>
      <c r="J2524" s="146"/>
      <c r="K2524" s="146"/>
      <c r="L2524" s="146"/>
    </row>
    <row r="2525" spans="9:12" x14ac:dyDescent="0.25">
      <c r="I2525" s="146"/>
      <c r="J2525" s="146"/>
      <c r="K2525" s="146"/>
      <c r="L2525" s="146"/>
    </row>
    <row r="2526" spans="9:12" x14ac:dyDescent="0.25">
      <c r="I2526" s="146"/>
      <c r="J2526" s="146"/>
      <c r="K2526" s="146"/>
      <c r="L2526" s="146"/>
    </row>
    <row r="2527" spans="9:12" x14ac:dyDescent="0.25">
      <c r="I2527" s="146"/>
      <c r="J2527" s="146"/>
      <c r="K2527" s="146"/>
      <c r="L2527" s="146"/>
    </row>
    <row r="2528" spans="9:12" x14ac:dyDescent="0.25">
      <c r="I2528" s="146"/>
      <c r="J2528" s="146"/>
      <c r="K2528" s="146"/>
      <c r="L2528" s="146"/>
    </row>
    <row r="2529" spans="9:12" x14ac:dyDescent="0.25">
      <c r="I2529" s="146"/>
      <c r="J2529" s="146"/>
      <c r="K2529" s="146"/>
      <c r="L2529" s="146"/>
    </row>
    <row r="2530" spans="9:12" x14ac:dyDescent="0.25">
      <c r="I2530" s="146"/>
      <c r="J2530" s="146"/>
      <c r="K2530" s="146"/>
      <c r="L2530" s="146"/>
    </row>
    <row r="2531" spans="9:12" x14ac:dyDescent="0.25">
      <c r="I2531" s="146"/>
      <c r="J2531" s="146"/>
      <c r="K2531" s="146"/>
      <c r="L2531" s="146"/>
    </row>
    <row r="2532" spans="9:12" x14ac:dyDescent="0.25">
      <c r="I2532" s="146"/>
      <c r="J2532" s="146"/>
      <c r="K2532" s="146"/>
      <c r="L2532" s="146"/>
    </row>
    <row r="2533" spans="9:12" x14ac:dyDescent="0.25">
      <c r="I2533" s="146"/>
      <c r="J2533" s="146"/>
      <c r="K2533" s="146"/>
      <c r="L2533" s="146"/>
    </row>
    <row r="2534" spans="9:12" x14ac:dyDescent="0.25">
      <c r="I2534" s="146"/>
      <c r="J2534" s="146"/>
      <c r="K2534" s="146"/>
      <c r="L2534" s="146"/>
    </row>
    <row r="2535" spans="9:12" x14ac:dyDescent="0.25">
      <c r="I2535" s="146"/>
      <c r="J2535" s="146"/>
      <c r="K2535" s="146"/>
      <c r="L2535" s="146"/>
    </row>
    <row r="2536" spans="9:12" x14ac:dyDescent="0.25">
      <c r="I2536" s="146"/>
      <c r="J2536" s="146"/>
      <c r="K2536" s="146"/>
      <c r="L2536" s="146"/>
    </row>
    <row r="2537" spans="9:12" x14ac:dyDescent="0.25">
      <c r="I2537" s="146"/>
      <c r="J2537" s="146"/>
      <c r="K2537" s="146"/>
      <c r="L2537" s="146"/>
    </row>
    <row r="2538" spans="9:12" x14ac:dyDescent="0.25">
      <c r="I2538" s="146"/>
      <c r="J2538" s="146"/>
      <c r="K2538" s="146"/>
      <c r="L2538" s="146"/>
    </row>
    <row r="2539" spans="9:12" x14ac:dyDescent="0.25">
      <c r="I2539" s="146"/>
      <c r="J2539" s="146"/>
      <c r="K2539" s="146"/>
      <c r="L2539" s="146"/>
    </row>
    <row r="2540" spans="9:12" x14ac:dyDescent="0.25">
      <c r="I2540" s="146"/>
      <c r="J2540" s="146"/>
      <c r="K2540" s="146"/>
      <c r="L2540" s="146"/>
    </row>
    <row r="2541" spans="9:12" x14ac:dyDescent="0.25">
      <c r="I2541" s="146"/>
      <c r="J2541" s="146"/>
      <c r="K2541" s="146"/>
      <c r="L2541" s="146"/>
    </row>
    <row r="2542" spans="9:12" x14ac:dyDescent="0.25">
      <c r="I2542" s="146"/>
      <c r="J2542" s="146"/>
      <c r="K2542" s="146"/>
      <c r="L2542" s="146"/>
    </row>
    <row r="2543" spans="9:12" x14ac:dyDescent="0.25">
      <c r="I2543" s="146"/>
      <c r="J2543" s="146"/>
      <c r="K2543" s="146"/>
      <c r="L2543" s="146"/>
    </row>
    <row r="2544" spans="9:12" x14ac:dyDescent="0.25">
      <c r="I2544" s="146"/>
      <c r="J2544" s="146"/>
      <c r="K2544" s="146"/>
      <c r="L2544" s="146"/>
    </row>
    <row r="2545" spans="9:12" x14ac:dyDescent="0.25">
      <c r="I2545" s="146"/>
      <c r="J2545" s="146"/>
      <c r="K2545" s="146"/>
      <c r="L2545" s="146"/>
    </row>
    <row r="2546" spans="9:12" x14ac:dyDescent="0.25">
      <c r="I2546" s="146"/>
      <c r="J2546" s="146"/>
      <c r="K2546" s="146"/>
      <c r="L2546" s="146"/>
    </row>
    <row r="2547" spans="9:12" x14ac:dyDescent="0.25">
      <c r="I2547" s="146"/>
      <c r="J2547" s="146"/>
      <c r="K2547" s="146"/>
      <c r="L2547" s="146"/>
    </row>
    <row r="2548" spans="9:12" x14ac:dyDescent="0.25">
      <c r="I2548" s="146"/>
      <c r="J2548" s="146"/>
      <c r="K2548" s="146"/>
      <c r="L2548" s="146"/>
    </row>
    <row r="2549" spans="9:12" x14ac:dyDescent="0.25">
      <c r="I2549" s="146"/>
      <c r="J2549" s="146"/>
      <c r="K2549" s="146"/>
      <c r="L2549" s="146"/>
    </row>
    <row r="2550" spans="9:12" x14ac:dyDescent="0.25">
      <c r="I2550" s="146"/>
      <c r="J2550" s="146"/>
      <c r="K2550" s="146"/>
      <c r="L2550" s="146"/>
    </row>
    <row r="2551" spans="9:12" x14ac:dyDescent="0.25">
      <c r="I2551" s="146"/>
      <c r="J2551" s="146"/>
      <c r="K2551" s="146"/>
      <c r="L2551" s="146"/>
    </row>
    <row r="2552" spans="9:12" x14ac:dyDescent="0.25">
      <c r="I2552" s="146"/>
      <c r="J2552" s="146"/>
      <c r="K2552" s="146"/>
      <c r="L2552" s="146"/>
    </row>
    <row r="2553" spans="9:12" x14ac:dyDescent="0.25">
      <c r="I2553" s="146"/>
      <c r="J2553" s="146"/>
      <c r="K2553" s="146"/>
      <c r="L2553" s="146"/>
    </row>
    <row r="2554" spans="9:12" x14ac:dyDescent="0.25">
      <c r="I2554" s="146"/>
      <c r="J2554" s="146"/>
      <c r="K2554" s="146"/>
      <c r="L2554" s="146"/>
    </row>
    <row r="2555" spans="9:12" x14ac:dyDescent="0.25">
      <c r="I2555" s="146"/>
      <c r="J2555" s="146"/>
      <c r="K2555" s="146"/>
      <c r="L2555" s="146"/>
    </row>
    <row r="2556" spans="9:12" x14ac:dyDescent="0.25">
      <c r="I2556" s="146"/>
      <c r="J2556" s="146"/>
      <c r="K2556" s="146"/>
      <c r="L2556" s="146"/>
    </row>
    <row r="2557" spans="9:12" x14ac:dyDescent="0.25">
      <c r="I2557" s="146"/>
      <c r="J2557" s="146"/>
      <c r="K2557" s="146"/>
      <c r="L2557" s="146"/>
    </row>
    <row r="2558" spans="9:12" x14ac:dyDescent="0.25">
      <c r="I2558" s="146"/>
      <c r="J2558" s="146"/>
      <c r="K2558" s="146"/>
      <c r="L2558" s="146"/>
    </row>
    <row r="2559" spans="9:12" x14ac:dyDescent="0.25">
      <c r="I2559" s="146"/>
      <c r="J2559" s="146"/>
      <c r="K2559" s="146"/>
      <c r="L2559" s="146"/>
    </row>
    <row r="2560" spans="9:12" x14ac:dyDescent="0.25">
      <c r="I2560" s="146"/>
      <c r="J2560" s="146"/>
      <c r="K2560" s="146"/>
      <c r="L2560" s="146"/>
    </row>
    <row r="2561" spans="9:12" x14ac:dyDescent="0.25">
      <c r="I2561" s="146"/>
      <c r="J2561" s="146"/>
      <c r="K2561" s="146"/>
      <c r="L2561" s="146"/>
    </row>
    <row r="2562" spans="9:12" x14ac:dyDescent="0.25">
      <c r="I2562" s="146"/>
      <c r="J2562" s="146"/>
      <c r="K2562" s="146"/>
      <c r="L2562" s="146"/>
    </row>
    <row r="2563" spans="9:12" x14ac:dyDescent="0.25">
      <c r="I2563" s="146"/>
      <c r="J2563" s="146"/>
      <c r="K2563" s="146"/>
      <c r="L2563" s="146"/>
    </row>
    <row r="2564" spans="9:12" x14ac:dyDescent="0.25">
      <c r="I2564" s="146"/>
      <c r="J2564" s="146"/>
      <c r="K2564" s="146"/>
      <c r="L2564" s="146"/>
    </row>
    <row r="2565" spans="9:12" x14ac:dyDescent="0.25">
      <c r="I2565" s="146"/>
      <c r="J2565" s="146"/>
      <c r="K2565" s="146"/>
      <c r="L2565" s="146"/>
    </row>
    <row r="2566" spans="9:12" x14ac:dyDescent="0.25">
      <c r="I2566" s="146"/>
      <c r="J2566" s="146"/>
      <c r="K2566" s="146"/>
      <c r="L2566" s="146"/>
    </row>
    <row r="2567" spans="9:12" x14ac:dyDescent="0.25">
      <c r="I2567" s="146"/>
      <c r="J2567" s="146"/>
      <c r="K2567" s="146"/>
      <c r="L2567" s="146"/>
    </row>
    <row r="2568" spans="9:12" x14ac:dyDescent="0.25">
      <c r="I2568" s="146"/>
      <c r="J2568" s="146"/>
      <c r="K2568" s="146"/>
      <c r="L2568" s="146"/>
    </row>
    <row r="2569" spans="9:12" x14ac:dyDescent="0.25">
      <c r="I2569" s="146"/>
      <c r="J2569" s="146"/>
      <c r="K2569" s="146"/>
      <c r="L2569" s="146"/>
    </row>
    <row r="2570" spans="9:12" x14ac:dyDescent="0.25">
      <c r="I2570" s="146"/>
      <c r="J2570" s="146"/>
      <c r="K2570" s="146"/>
      <c r="L2570" s="146"/>
    </row>
    <row r="2571" spans="9:12" x14ac:dyDescent="0.25">
      <c r="I2571" s="146"/>
      <c r="J2571" s="146"/>
      <c r="K2571" s="146"/>
      <c r="L2571" s="146"/>
    </row>
    <row r="2572" spans="9:12" x14ac:dyDescent="0.25">
      <c r="I2572" s="146"/>
      <c r="J2572" s="146"/>
      <c r="K2572" s="146"/>
      <c r="L2572" s="146"/>
    </row>
    <row r="2573" spans="9:12" x14ac:dyDescent="0.25">
      <c r="I2573" s="146"/>
      <c r="J2573" s="146"/>
      <c r="K2573" s="146"/>
      <c r="L2573" s="146"/>
    </row>
    <row r="2574" spans="9:12" x14ac:dyDescent="0.25">
      <c r="I2574" s="146"/>
      <c r="J2574" s="146"/>
      <c r="K2574" s="146"/>
      <c r="L2574" s="146"/>
    </row>
    <row r="2575" spans="9:12" x14ac:dyDescent="0.25">
      <c r="I2575" s="146"/>
      <c r="J2575" s="146"/>
      <c r="K2575" s="146"/>
      <c r="L2575" s="146"/>
    </row>
    <row r="2576" spans="9:12" x14ac:dyDescent="0.25">
      <c r="I2576" s="146"/>
      <c r="J2576" s="146"/>
      <c r="K2576" s="146"/>
      <c r="L2576" s="146"/>
    </row>
    <row r="2577" spans="9:12" x14ac:dyDescent="0.25">
      <c r="I2577" s="146"/>
      <c r="J2577" s="146"/>
      <c r="K2577" s="146"/>
      <c r="L2577" s="146"/>
    </row>
    <row r="2578" spans="9:12" x14ac:dyDescent="0.25">
      <c r="I2578" s="146"/>
      <c r="J2578" s="146"/>
      <c r="K2578" s="146"/>
      <c r="L2578" s="146"/>
    </row>
    <row r="2579" spans="9:12" x14ac:dyDescent="0.25">
      <c r="I2579" s="146"/>
      <c r="J2579" s="146"/>
      <c r="K2579" s="146"/>
      <c r="L2579" s="146"/>
    </row>
    <row r="2580" spans="9:12" x14ac:dyDescent="0.25">
      <c r="I2580" s="146"/>
      <c r="J2580" s="146"/>
      <c r="K2580" s="146"/>
      <c r="L2580" s="146"/>
    </row>
    <row r="2581" spans="9:12" x14ac:dyDescent="0.25">
      <c r="I2581" s="146"/>
      <c r="J2581" s="146"/>
      <c r="K2581" s="146"/>
      <c r="L2581" s="146"/>
    </row>
    <row r="2582" spans="9:12" x14ac:dyDescent="0.25">
      <c r="I2582" s="146"/>
      <c r="J2582" s="146"/>
      <c r="K2582" s="146"/>
      <c r="L2582" s="146"/>
    </row>
    <row r="2583" spans="9:12" x14ac:dyDescent="0.25">
      <c r="I2583" s="146"/>
      <c r="J2583" s="146"/>
      <c r="K2583" s="146"/>
      <c r="L2583" s="146"/>
    </row>
    <row r="2584" spans="9:12" x14ac:dyDescent="0.25">
      <c r="I2584" s="146"/>
      <c r="J2584" s="146"/>
      <c r="K2584" s="146"/>
      <c r="L2584" s="146"/>
    </row>
    <row r="2585" spans="9:12" x14ac:dyDescent="0.25">
      <c r="I2585" s="146"/>
      <c r="J2585" s="146"/>
      <c r="K2585" s="146"/>
      <c r="L2585" s="146"/>
    </row>
    <row r="2586" spans="9:12" x14ac:dyDescent="0.25">
      <c r="I2586" s="146"/>
      <c r="J2586" s="146"/>
      <c r="K2586" s="146"/>
      <c r="L2586" s="146"/>
    </row>
    <row r="2587" spans="9:12" x14ac:dyDescent="0.25">
      <c r="I2587" s="146"/>
      <c r="J2587" s="146"/>
      <c r="K2587" s="146"/>
      <c r="L2587" s="146"/>
    </row>
    <row r="2588" spans="9:12" x14ac:dyDescent="0.25">
      <c r="I2588" s="146"/>
      <c r="J2588" s="146"/>
      <c r="K2588" s="146"/>
      <c r="L2588" s="146"/>
    </row>
    <row r="2589" spans="9:12" x14ac:dyDescent="0.25">
      <c r="I2589" s="146"/>
      <c r="J2589" s="146"/>
      <c r="K2589" s="146"/>
      <c r="L2589" s="146"/>
    </row>
    <row r="2590" spans="9:12" x14ac:dyDescent="0.25">
      <c r="I2590" s="146"/>
      <c r="J2590" s="146"/>
      <c r="K2590" s="146"/>
      <c r="L2590" s="146"/>
    </row>
    <row r="2591" spans="9:12" x14ac:dyDescent="0.25">
      <c r="I2591" s="146"/>
      <c r="J2591" s="146"/>
      <c r="K2591" s="146"/>
      <c r="L2591" s="146"/>
    </row>
    <row r="2592" spans="9:12" x14ac:dyDescent="0.25">
      <c r="I2592" s="146"/>
      <c r="J2592" s="146"/>
      <c r="K2592" s="146"/>
      <c r="L2592" s="146"/>
    </row>
    <row r="2593" spans="9:12" x14ac:dyDescent="0.25">
      <c r="I2593" s="146"/>
      <c r="J2593" s="146"/>
      <c r="K2593" s="146"/>
      <c r="L2593" s="146"/>
    </row>
    <row r="2594" spans="9:12" x14ac:dyDescent="0.25">
      <c r="I2594" s="146"/>
      <c r="J2594" s="146"/>
      <c r="K2594" s="146"/>
      <c r="L2594" s="146"/>
    </row>
    <row r="2595" spans="9:12" x14ac:dyDescent="0.25">
      <c r="I2595" s="146"/>
      <c r="J2595" s="146"/>
      <c r="K2595" s="146"/>
      <c r="L2595" s="146"/>
    </row>
    <row r="2596" spans="9:12" x14ac:dyDescent="0.25">
      <c r="I2596" s="146"/>
      <c r="J2596" s="146"/>
      <c r="K2596" s="146"/>
      <c r="L2596" s="146"/>
    </row>
    <row r="2597" spans="9:12" x14ac:dyDescent="0.25">
      <c r="I2597" s="146"/>
      <c r="J2597" s="146"/>
      <c r="K2597" s="146"/>
      <c r="L2597" s="146"/>
    </row>
    <row r="2598" spans="9:12" x14ac:dyDescent="0.25">
      <c r="I2598" s="146"/>
      <c r="J2598" s="146"/>
      <c r="K2598" s="146"/>
      <c r="L2598" s="146"/>
    </row>
    <row r="2599" spans="9:12" x14ac:dyDescent="0.25">
      <c r="I2599" s="146"/>
      <c r="J2599" s="146"/>
      <c r="K2599" s="146"/>
      <c r="L2599" s="146"/>
    </row>
    <row r="2600" spans="9:12" x14ac:dyDescent="0.25">
      <c r="I2600" s="146"/>
      <c r="J2600" s="146"/>
      <c r="K2600" s="146"/>
      <c r="L2600" s="146"/>
    </row>
    <row r="2601" spans="9:12" x14ac:dyDescent="0.25">
      <c r="I2601" s="146"/>
      <c r="J2601" s="146"/>
      <c r="K2601" s="146"/>
      <c r="L2601" s="146"/>
    </row>
    <row r="2602" spans="9:12" x14ac:dyDescent="0.25">
      <c r="I2602" s="146"/>
      <c r="J2602" s="146"/>
      <c r="K2602" s="146"/>
      <c r="L2602" s="146"/>
    </row>
    <row r="2603" spans="9:12" x14ac:dyDescent="0.25">
      <c r="I2603" s="146"/>
      <c r="J2603" s="146"/>
      <c r="K2603" s="146"/>
      <c r="L2603" s="146"/>
    </row>
    <row r="2604" spans="9:12" x14ac:dyDescent="0.25">
      <c r="I2604" s="146"/>
      <c r="J2604" s="146"/>
      <c r="K2604" s="146"/>
      <c r="L2604" s="146"/>
    </row>
    <row r="2605" spans="9:12" x14ac:dyDescent="0.25">
      <c r="I2605" s="146"/>
      <c r="J2605" s="146"/>
      <c r="K2605" s="146"/>
      <c r="L2605" s="146"/>
    </row>
    <row r="2606" spans="9:12" x14ac:dyDescent="0.25">
      <c r="I2606" s="146"/>
      <c r="J2606" s="146"/>
      <c r="K2606" s="146"/>
      <c r="L2606" s="146"/>
    </row>
    <row r="2607" spans="9:12" x14ac:dyDescent="0.25">
      <c r="I2607" s="146"/>
      <c r="J2607" s="146"/>
      <c r="K2607" s="146"/>
      <c r="L2607" s="146"/>
    </row>
    <row r="2608" spans="9:12" x14ac:dyDescent="0.25">
      <c r="I2608" s="146"/>
      <c r="J2608" s="146"/>
      <c r="K2608" s="146"/>
      <c r="L2608" s="146"/>
    </row>
    <row r="2609" spans="9:12" x14ac:dyDescent="0.25">
      <c r="I2609" s="146"/>
      <c r="J2609" s="146"/>
      <c r="K2609" s="146"/>
      <c r="L2609" s="146"/>
    </row>
    <row r="2610" spans="9:12" x14ac:dyDescent="0.25">
      <c r="I2610" s="146"/>
      <c r="J2610" s="146"/>
      <c r="K2610" s="146"/>
      <c r="L2610" s="146"/>
    </row>
    <row r="2611" spans="9:12" x14ac:dyDescent="0.25">
      <c r="I2611" s="146"/>
      <c r="J2611" s="146"/>
      <c r="K2611" s="146"/>
      <c r="L2611" s="146"/>
    </row>
    <row r="2612" spans="9:12" x14ac:dyDescent="0.25">
      <c r="I2612" s="146"/>
      <c r="J2612" s="146"/>
      <c r="K2612" s="146"/>
      <c r="L2612" s="146"/>
    </row>
    <row r="2613" spans="9:12" x14ac:dyDescent="0.25">
      <c r="I2613" s="146"/>
      <c r="J2613" s="146"/>
      <c r="K2613" s="146"/>
      <c r="L2613" s="146"/>
    </row>
    <row r="2614" spans="9:12" x14ac:dyDescent="0.25">
      <c r="I2614" s="146"/>
      <c r="J2614" s="146"/>
      <c r="K2614" s="146"/>
      <c r="L2614" s="146"/>
    </row>
    <row r="2615" spans="9:12" x14ac:dyDescent="0.25">
      <c r="I2615" s="146"/>
      <c r="J2615" s="146"/>
      <c r="K2615" s="146"/>
      <c r="L2615" s="146"/>
    </row>
    <row r="2616" spans="9:12" x14ac:dyDescent="0.25">
      <c r="I2616" s="146"/>
      <c r="J2616" s="146"/>
      <c r="K2616" s="146"/>
      <c r="L2616" s="146"/>
    </row>
    <row r="2617" spans="9:12" x14ac:dyDescent="0.25">
      <c r="I2617" s="146"/>
      <c r="J2617" s="146"/>
      <c r="K2617" s="146"/>
      <c r="L2617" s="146"/>
    </row>
    <row r="2618" spans="9:12" x14ac:dyDescent="0.25">
      <c r="I2618" s="146"/>
      <c r="J2618" s="146"/>
      <c r="K2618" s="146"/>
      <c r="L2618" s="146"/>
    </row>
    <row r="2619" spans="9:12" x14ac:dyDescent="0.25">
      <c r="I2619" s="146"/>
      <c r="J2619" s="146"/>
      <c r="K2619" s="146"/>
      <c r="L2619" s="146"/>
    </row>
    <row r="2620" spans="9:12" x14ac:dyDescent="0.25">
      <c r="I2620" s="146"/>
      <c r="J2620" s="146"/>
      <c r="K2620" s="146"/>
      <c r="L2620" s="146"/>
    </row>
    <row r="2621" spans="9:12" x14ac:dyDescent="0.25">
      <c r="I2621" s="146"/>
      <c r="J2621" s="146"/>
      <c r="K2621" s="146"/>
      <c r="L2621" s="146"/>
    </row>
    <row r="2622" spans="9:12" x14ac:dyDescent="0.25">
      <c r="I2622" s="146"/>
      <c r="J2622" s="146"/>
      <c r="K2622" s="146"/>
      <c r="L2622" s="146"/>
    </row>
    <row r="2623" spans="9:12" x14ac:dyDescent="0.25">
      <c r="I2623" s="146"/>
      <c r="J2623" s="146"/>
      <c r="K2623" s="146"/>
      <c r="L2623" s="146"/>
    </row>
    <row r="2624" spans="9:12" x14ac:dyDescent="0.25">
      <c r="I2624" s="146"/>
      <c r="J2624" s="146"/>
      <c r="K2624" s="146"/>
      <c r="L2624" s="146"/>
    </row>
    <row r="2625" spans="9:12" x14ac:dyDescent="0.25">
      <c r="I2625" s="146"/>
      <c r="J2625" s="146"/>
      <c r="K2625" s="146"/>
      <c r="L2625" s="146"/>
    </row>
    <row r="2626" spans="9:12" x14ac:dyDescent="0.25">
      <c r="I2626" s="146"/>
      <c r="J2626" s="146"/>
      <c r="K2626" s="146"/>
      <c r="L2626" s="146"/>
    </row>
    <row r="2627" spans="9:12" x14ac:dyDescent="0.25">
      <c r="I2627" s="146"/>
      <c r="J2627" s="146"/>
      <c r="K2627" s="146"/>
      <c r="L2627" s="146"/>
    </row>
    <row r="2628" spans="9:12" x14ac:dyDescent="0.25">
      <c r="I2628" s="146"/>
      <c r="J2628" s="146"/>
      <c r="K2628" s="146"/>
      <c r="L2628" s="146"/>
    </row>
    <row r="2629" spans="9:12" x14ac:dyDescent="0.25">
      <c r="I2629" s="146"/>
      <c r="J2629" s="146"/>
      <c r="K2629" s="146"/>
      <c r="L2629" s="146"/>
    </row>
    <row r="2630" spans="9:12" x14ac:dyDescent="0.25">
      <c r="I2630" s="146"/>
      <c r="J2630" s="146"/>
      <c r="K2630" s="146"/>
      <c r="L2630" s="146"/>
    </row>
    <row r="2631" spans="9:12" x14ac:dyDescent="0.25">
      <c r="I2631" s="146"/>
      <c r="J2631" s="146"/>
      <c r="K2631" s="146"/>
      <c r="L2631" s="146"/>
    </row>
    <row r="2632" spans="9:12" x14ac:dyDescent="0.25">
      <c r="I2632" s="146"/>
      <c r="J2632" s="146"/>
      <c r="K2632" s="146"/>
      <c r="L2632" s="146"/>
    </row>
    <row r="2633" spans="9:12" x14ac:dyDescent="0.25">
      <c r="I2633" s="146"/>
      <c r="J2633" s="146"/>
      <c r="K2633" s="146"/>
      <c r="L2633" s="146"/>
    </row>
    <row r="2634" spans="9:12" x14ac:dyDescent="0.25">
      <c r="I2634" s="146"/>
      <c r="J2634" s="146"/>
      <c r="K2634" s="146"/>
      <c r="L2634" s="146"/>
    </row>
    <row r="2635" spans="9:12" x14ac:dyDescent="0.25">
      <c r="I2635" s="146"/>
      <c r="J2635" s="146"/>
      <c r="K2635" s="146"/>
      <c r="L2635" s="146"/>
    </row>
    <row r="2636" spans="9:12" x14ac:dyDescent="0.25">
      <c r="I2636" s="146"/>
      <c r="J2636" s="146"/>
      <c r="K2636" s="146"/>
      <c r="L2636" s="146"/>
    </row>
    <row r="2637" spans="9:12" x14ac:dyDescent="0.25">
      <c r="I2637" s="146"/>
      <c r="J2637" s="146"/>
      <c r="K2637" s="146"/>
      <c r="L2637" s="146"/>
    </row>
    <row r="2638" spans="9:12" x14ac:dyDescent="0.25">
      <c r="I2638" s="146"/>
      <c r="J2638" s="146"/>
      <c r="K2638" s="146"/>
      <c r="L2638" s="146"/>
    </row>
    <row r="2639" spans="9:12" x14ac:dyDescent="0.25">
      <c r="I2639" s="146"/>
      <c r="J2639" s="146"/>
      <c r="K2639" s="146"/>
      <c r="L2639" s="146"/>
    </row>
    <row r="2640" spans="9:12" x14ac:dyDescent="0.25">
      <c r="I2640" s="146"/>
      <c r="J2640" s="146"/>
      <c r="K2640" s="146"/>
      <c r="L2640" s="146"/>
    </row>
    <row r="2641" spans="9:12" x14ac:dyDescent="0.25">
      <c r="I2641" s="146"/>
      <c r="J2641" s="146"/>
      <c r="K2641" s="146"/>
      <c r="L2641" s="146"/>
    </row>
    <row r="2642" spans="9:12" x14ac:dyDescent="0.25">
      <c r="I2642" s="146"/>
      <c r="J2642" s="146"/>
      <c r="K2642" s="146"/>
      <c r="L2642" s="146"/>
    </row>
    <row r="2643" spans="9:12" x14ac:dyDescent="0.25">
      <c r="I2643" s="146"/>
      <c r="J2643" s="146"/>
      <c r="K2643" s="146"/>
      <c r="L2643" s="146"/>
    </row>
    <row r="2644" spans="9:12" x14ac:dyDescent="0.25">
      <c r="I2644" s="146"/>
      <c r="J2644" s="146"/>
      <c r="K2644" s="146"/>
      <c r="L2644" s="146"/>
    </row>
    <row r="2645" spans="9:12" x14ac:dyDescent="0.25">
      <c r="I2645" s="146"/>
      <c r="J2645" s="146"/>
      <c r="K2645" s="146"/>
      <c r="L2645" s="146"/>
    </row>
    <row r="2646" spans="9:12" x14ac:dyDescent="0.25">
      <c r="I2646" s="146"/>
      <c r="J2646" s="146"/>
      <c r="K2646" s="146"/>
      <c r="L2646" s="146"/>
    </row>
    <row r="2647" spans="9:12" x14ac:dyDescent="0.25">
      <c r="I2647" s="146"/>
      <c r="J2647" s="146"/>
      <c r="K2647" s="146"/>
      <c r="L2647" s="146"/>
    </row>
    <row r="2648" spans="9:12" x14ac:dyDescent="0.25">
      <c r="I2648" s="146"/>
      <c r="J2648" s="146"/>
      <c r="K2648" s="146"/>
      <c r="L2648" s="146"/>
    </row>
    <row r="2649" spans="9:12" x14ac:dyDescent="0.25">
      <c r="I2649" s="146"/>
      <c r="J2649" s="146"/>
      <c r="K2649" s="146"/>
      <c r="L2649" s="146"/>
    </row>
    <row r="2650" spans="9:12" x14ac:dyDescent="0.25">
      <c r="I2650" s="146"/>
      <c r="J2650" s="146"/>
      <c r="K2650" s="146"/>
      <c r="L2650" s="146"/>
    </row>
    <row r="2651" spans="9:12" x14ac:dyDescent="0.25">
      <c r="I2651" s="146"/>
      <c r="J2651" s="146"/>
      <c r="K2651" s="146"/>
      <c r="L2651" s="146"/>
    </row>
    <row r="2652" spans="9:12" x14ac:dyDescent="0.25">
      <c r="I2652" s="146"/>
      <c r="J2652" s="146"/>
      <c r="K2652" s="146"/>
      <c r="L2652" s="146"/>
    </row>
    <row r="2653" spans="9:12" x14ac:dyDescent="0.25">
      <c r="I2653" s="146"/>
      <c r="J2653" s="146"/>
      <c r="K2653" s="146"/>
      <c r="L2653" s="146"/>
    </row>
    <row r="2654" spans="9:12" x14ac:dyDescent="0.25">
      <c r="I2654" s="146"/>
      <c r="J2654" s="146"/>
      <c r="K2654" s="146"/>
      <c r="L2654" s="146"/>
    </row>
    <row r="2655" spans="9:12" x14ac:dyDescent="0.25">
      <c r="I2655" s="146"/>
      <c r="J2655" s="146"/>
      <c r="K2655" s="146"/>
      <c r="L2655" s="146"/>
    </row>
    <row r="2656" spans="9:12" x14ac:dyDescent="0.25">
      <c r="I2656" s="146"/>
      <c r="J2656" s="146"/>
      <c r="K2656" s="146"/>
      <c r="L2656" s="146"/>
    </row>
    <row r="2657" spans="9:12" x14ac:dyDescent="0.25">
      <c r="I2657" s="146"/>
      <c r="J2657" s="146"/>
      <c r="K2657" s="146"/>
      <c r="L2657" s="146"/>
    </row>
    <row r="2658" spans="9:12" x14ac:dyDescent="0.25">
      <c r="I2658" s="146"/>
      <c r="J2658" s="146"/>
      <c r="K2658" s="146"/>
      <c r="L2658" s="146"/>
    </row>
    <row r="2659" spans="9:12" x14ac:dyDescent="0.25">
      <c r="I2659" s="146"/>
      <c r="J2659" s="146"/>
      <c r="K2659" s="146"/>
      <c r="L2659" s="146"/>
    </row>
    <row r="2660" spans="9:12" x14ac:dyDescent="0.25">
      <c r="I2660" s="146"/>
      <c r="J2660" s="146"/>
      <c r="K2660" s="146"/>
      <c r="L2660" s="146"/>
    </row>
    <row r="2661" spans="9:12" x14ac:dyDescent="0.25">
      <c r="I2661" s="146"/>
      <c r="J2661" s="146"/>
      <c r="K2661" s="146"/>
      <c r="L2661" s="146"/>
    </row>
    <row r="2662" spans="9:12" x14ac:dyDescent="0.25">
      <c r="I2662" s="146"/>
      <c r="J2662" s="146"/>
      <c r="K2662" s="146"/>
      <c r="L2662" s="146"/>
    </row>
    <row r="2663" spans="9:12" x14ac:dyDescent="0.25">
      <c r="I2663" s="146"/>
      <c r="J2663" s="146"/>
      <c r="K2663" s="146"/>
      <c r="L2663" s="146"/>
    </row>
    <row r="2664" spans="9:12" x14ac:dyDescent="0.25">
      <c r="I2664" s="146"/>
      <c r="J2664" s="146"/>
      <c r="K2664" s="146"/>
      <c r="L2664" s="146"/>
    </row>
    <row r="2665" spans="9:12" x14ac:dyDescent="0.25">
      <c r="I2665" s="146"/>
      <c r="J2665" s="146"/>
      <c r="K2665" s="146"/>
      <c r="L2665" s="146"/>
    </row>
    <row r="2666" spans="9:12" x14ac:dyDescent="0.25">
      <c r="I2666" s="146"/>
      <c r="J2666" s="146"/>
      <c r="K2666" s="146"/>
      <c r="L2666" s="146"/>
    </row>
    <row r="2667" spans="9:12" x14ac:dyDescent="0.25">
      <c r="I2667" s="146"/>
      <c r="J2667" s="146"/>
      <c r="K2667" s="146"/>
      <c r="L2667" s="146"/>
    </row>
    <row r="2668" spans="9:12" x14ac:dyDescent="0.25">
      <c r="I2668" s="146"/>
      <c r="J2668" s="146"/>
      <c r="K2668" s="146"/>
      <c r="L2668" s="146"/>
    </row>
    <row r="2669" spans="9:12" x14ac:dyDescent="0.25">
      <c r="I2669" s="146"/>
      <c r="J2669" s="146"/>
      <c r="K2669" s="146"/>
      <c r="L2669" s="146"/>
    </row>
    <row r="2670" spans="9:12" x14ac:dyDescent="0.25">
      <c r="I2670" s="146"/>
      <c r="J2670" s="146"/>
      <c r="K2670" s="146"/>
      <c r="L2670" s="146"/>
    </row>
    <row r="2671" spans="9:12" x14ac:dyDescent="0.25">
      <c r="I2671" s="146"/>
      <c r="J2671" s="146"/>
      <c r="K2671" s="146"/>
      <c r="L2671" s="146"/>
    </row>
    <row r="2672" spans="9:12" x14ac:dyDescent="0.25">
      <c r="I2672" s="146"/>
      <c r="J2672" s="146"/>
      <c r="K2672" s="146"/>
      <c r="L2672" s="146"/>
    </row>
    <row r="2673" spans="9:12" x14ac:dyDescent="0.25">
      <c r="I2673" s="146"/>
      <c r="J2673" s="146"/>
      <c r="K2673" s="146"/>
      <c r="L2673" s="146"/>
    </row>
    <row r="2674" spans="9:12" x14ac:dyDescent="0.25">
      <c r="I2674" s="146"/>
      <c r="J2674" s="146"/>
      <c r="K2674" s="146"/>
      <c r="L2674" s="146"/>
    </row>
    <row r="2675" spans="9:12" x14ac:dyDescent="0.25">
      <c r="I2675" s="146"/>
      <c r="J2675" s="146"/>
      <c r="K2675" s="146"/>
      <c r="L2675" s="146"/>
    </row>
    <row r="2676" spans="9:12" x14ac:dyDescent="0.25">
      <c r="I2676" s="146"/>
      <c r="J2676" s="146"/>
      <c r="K2676" s="146"/>
      <c r="L2676" s="146"/>
    </row>
    <row r="2677" spans="9:12" x14ac:dyDescent="0.25">
      <c r="I2677" s="146"/>
      <c r="J2677" s="146"/>
      <c r="K2677" s="146"/>
      <c r="L2677" s="146"/>
    </row>
    <row r="2678" spans="9:12" x14ac:dyDescent="0.25">
      <c r="I2678" s="146"/>
      <c r="J2678" s="146"/>
      <c r="K2678" s="146"/>
      <c r="L2678" s="146"/>
    </row>
    <row r="2679" spans="9:12" x14ac:dyDescent="0.25">
      <c r="I2679" s="146"/>
      <c r="J2679" s="146"/>
      <c r="K2679" s="146"/>
      <c r="L2679" s="146"/>
    </row>
    <row r="2680" spans="9:12" x14ac:dyDescent="0.25">
      <c r="I2680" s="146"/>
      <c r="J2680" s="146"/>
      <c r="K2680" s="146"/>
      <c r="L2680" s="146"/>
    </row>
    <row r="2681" spans="9:12" x14ac:dyDescent="0.25">
      <c r="I2681" s="146"/>
      <c r="J2681" s="146"/>
      <c r="K2681" s="146"/>
      <c r="L2681" s="146"/>
    </row>
    <row r="2682" spans="9:12" x14ac:dyDescent="0.25">
      <c r="I2682" s="146"/>
      <c r="J2682" s="146"/>
      <c r="K2682" s="146"/>
      <c r="L2682" s="146"/>
    </row>
    <row r="2683" spans="9:12" x14ac:dyDescent="0.25">
      <c r="I2683" s="146"/>
      <c r="J2683" s="146"/>
      <c r="K2683" s="146"/>
      <c r="L2683" s="146"/>
    </row>
    <row r="2684" spans="9:12" x14ac:dyDescent="0.25">
      <c r="I2684" s="146"/>
      <c r="J2684" s="146"/>
      <c r="K2684" s="146"/>
      <c r="L2684" s="146"/>
    </row>
    <row r="2685" spans="9:12" x14ac:dyDescent="0.25">
      <c r="I2685" s="146"/>
      <c r="J2685" s="146"/>
      <c r="K2685" s="146"/>
      <c r="L2685" s="146"/>
    </row>
    <row r="2686" spans="9:12" x14ac:dyDescent="0.25">
      <c r="I2686" s="146"/>
      <c r="J2686" s="146"/>
      <c r="K2686" s="146"/>
      <c r="L2686" s="146"/>
    </row>
    <row r="2687" spans="9:12" x14ac:dyDescent="0.25">
      <c r="I2687" s="146"/>
      <c r="J2687" s="146"/>
      <c r="K2687" s="146"/>
      <c r="L2687" s="146"/>
    </row>
    <row r="2688" spans="9:12" x14ac:dyDescent="0.25">
      <c r="I2688" s="146"/>
      <c r="J2688" s="146"/>
      <c r="K2688" s="146"/>
      <c r="L2688" s="146"/>
    </row>
    <row r="2689" spans="9:12" x14ac:dyDescent="0.25">
      <c r="I2689" s="146"/>
      <c r="J2689" s="146"/>
      <c r="K2689" s="146"/>
      <c r="L2689" s="146"/>
    </row>
    <row r="2690" spans="9:12" x14ac:dyDescent="0.25">
      <c r="I2690" s="146"/>
      <c r="J2690" s="146"/>
      <c r="K2690" s="146"/>
      <c r="L2690" s="146"/>
    </row>
    <row r="2691" spans="9:12" x14ac:dyDescent="0.25">
      <c r="I2691" s="146"/>
      <c r="J2691" s="146"/>
      <c r="K2691" s="146"/>
      <c r="L2691" s="146"/>
    </row>
    <row r="2692" spans="9:12" x14ac:dyDescent="0.25">
      <c r="I2692" s="146"/>
      <c r="J2692" s="146"/>
      <c r="K2692" s="146"/>
      <c r="L2692" s="146"/>
    </row>
    <row r="2693" spans="9:12" x14ac:dyDescent="0.25">
      <c r="I2693" s="146"/>
      <c r="J2693" s="146"/>
      <c r="K2693" s="146"/>
      <c r="L2693" s="146"/>
    </row>
    <row r="2694" spans="9:12" x14ac:dyDescent="0.25">
      <c r="I2694" s="146"/>
      <c r="J2694" s="146"/>
      <c r="K2694" s="146"/>
      <c r="L2694" s="146"/>
    </row>
    <row r="2695" spans="9:12" x14ac:dyDescent="0.25">
      <c r="I2695" s="146"/>
      <c r="J2695" s="146"/>
      <c r="K2695" s="146"/>
      <c r="L2695" s="146"/>
    </row>
    <row r="2696" spans="9:12" x14ac:dyDescent="0.25">
      <c r="I2696" s="146"/>
      <c r="J2696" s="146"/>
      <c r="K2696" s="146"/>
      <c r="L2696" s="146"/>
    </row>
    <row r="2697" spans="9:12" x14ac:dyDescent="0.25">
      <c r="I2697" s="146"/>
      <c r="J2697" s="146"/>
      <c r="K2697" s="146"/>
      <c r="L2697" s="146"/>
    </row>
    <row r="2698" spans="9:12" x14ac:dyDescent="0.25">
      <c r="I2698" s="146"/>
      <c r="J2698" s="146"/>
      <c r="K2698" s="146"/>
      <c r="L2698" s="146"/>
    </row>
    <row r="2699" spans="9:12" x14ac:dyDescent="0.25">
      <c r="I2699" s="146"/>
      <c r="J2699" s="146"/>
      <c r="K2699" s="146"/>
      <c r="L2699" s="146"/>
    </row>
    <row r="2700" spans="9:12" x14ac:dyDescent="0.25">
      <c r="I2700" s="146"/>
      <c r="J2700" s="146"/>
      <c r="K2700" s="146"/>
      <c r="L2700" s="146"/>
    </row>
    <row r="2701" spans="9:12" x14ac:dyDescent="0.25">
      <c r="I2701" s="146"/>
      <c r="J2701" s="146"/>
      <c r="K2701" s="146"/>
      <c r="L2701" s="146"/>
    </row>
    <row r="2702" spans="9:12" x14ac:dyDescent="0.25">
      <c r="I2702" s="146"/>
      <c r="J2702" s="146"/>
      <c r="K2702" s="146"/>
      <c r="L2702" s="146"/>
    </row>
    <row r="2703" spans="9:12" x14ac:dyDescent="0.25">
      <c r="I2703" s="146"/>
      <c r="J2703" s="146"/>
      <c r="K2703" s="146"/>
      <c r="L2703" s="146"/>
    </row>
    <row r="2704" spans="9:12" x14ac:dyDescent="0.25">
      <c r="I2704" s="146"/>
      <c r="J2704" s="146"/>
      <c r="K2704" s="146"/>
      <c r="L2704" s="146"/>
    </row>
    <row r="2705" spans="9:12" x14ac:dyDescent="0.25">
      <c r="I2705" s="146"/>
      <c r="J2705" s="146"/>
      <c r="K2705" s="146"/>
      <c r="L2705" s="146"/>
    </row>
    <row r="2706" spans="9:12" x14ac:dyDescent="0.25">
      <c r="I2706" s="146"/>
      <c r="J2706" s="146"/>
      <c r="K2706" s="146"/>
      <c r="L2706" s="146"/>
    </row>
    <row r="2707" spans="9:12" x14ac:dyDescent="0.25">
      <c r="I2707" s="146"/>
      <c r="J2707" s="146"/>
      <c r="K2707" s="146"/>
      <c r="L2707" s="146"/>
    </row>
    <row r="2708" spans="9:12" x14ac:dyDescent="0.25">
      <c r="I2708" s="146"/>
      <c r="J2708" s="146"/>
      <c r="K2708" s="146"/>
      <c r="L2708" s="146"/>
    </row>
    <row r="2709" spans="9:12" x14ac:dyDescent="0.25">
      <c r="I2709" s="146"/>
      <c r="J2709" s="146"/>
      <c r="K2709" s="146"/>
      <c r="L2709" s="146"/>
    </row>
    <row r="2710" spans="9:12" x14ac:dyDescent="0.25">
      <c r="I2710" s="146"/>
      <c r="J2710" s="146"/>
      <c r="K2710" s="146"/>
      <c r="L2710" s="146"/>
    </row>
    <row r="2711" spans="9:12" x14ac:dyDescent="0.25">
      <c r="I2711" s="146"/>
      <c r="J2711" s="146"/>
      <c r="K2711" s="146"/>
      <c r="L2711" s="146"/>
    </row>
    <row r="2712" spans="9:12" x14ac:dyDescent="0.25">
      <c r="I2712" s="146"/>
      <c r="J2712" s="146"/>
      <c r="K2712" s="146"/>
      <c r="L2712" s="146"/>
    </row>
    <row r="2713" spans="9:12" x14ac:dyDescent="0.25">
      <c r="I2713" s="146"/>
      <c r="J2713" s="146"/>
      <c r="K2713" s="146"/>
      <c r="L2713" s="146"/>
    </row>
    <row r="2714" spans="9:12" x14ac:dyDescent="0.25">
      <c r="I2714" s="146"/>
      <c r="J2714" s="146"/>
      <c r="K2714" s="146"/>
      <c r="L2714" s="146"/>
    </row>
    <row r="2715" spans="9:12" x14ac:dyDescent="0.25">
      <c r="I2715" s="146"/>
      <c r="J2715" s="146"/>
      <c r="K2715" s="146"/>
      <c r="L2715" s="146"/>
    </row>
    <row r="2716" spans="9:12" x14ac:dyDescent="0.25">
      <c r="I2716" s="146"/>
      <c r="J2716" s="146"/>
      <c r="K2716" s="146"/>
      <c r="L2716" s="146"/>
    </row>
    <row r="2717" spans="9:12" x14ac:dyDescent="0.25">
      <c r="I2717" s="146"/>
      <c r="J2717" s="146"/>
      <c r="K2717" s="146"/>
      <c r="L2717" s="146"/>
    </row>
    <row r="2718" spans="9:12" x14ac:dyDescent="0.25">
      <c r="I2718" s="146"/>
      <c r="J2718" s="146"/>
      <c r="K2718" s="146"/>
      <c r="L2718" s="146"/>
    </row>
    <row r="2719" spans="9:12" x14ac:dyDescent="0.25">
      <c r="I2719" s="146"/>
      <c r="J2719" s="146"/>
      <c r="K2719" s="146"/>
      <c r="L2719" s="146"/>
    </row>
    <row r="2720" spans="9:12" x14ac:dyDescent="0.25">
      <c r="I2720" s="146"/>
      <c r="J2720" s="146"/>
      <c r="K2720" s="146"/>
      <c r="L2720" s="146"/>
    </row>
    <row r="2721" spans="9:12" x14ac:dyDescent="0.25">
      <c r="I2721" s="146"/>
      <c r="J2721" s="146"/>
      <c r="K2721" s="146"/>
      <c r="L2721" s="146"/>
    </row>
    <row r="2722" spans="9:12" x14ac:dyDescent="0.25">
      <c r="I2722" s="146"/>
      <c r="J2722" s="146"/>
      <c r="K2722" s="146"/>
      <c r="L2722" s="146"/>
    </row>
    <row r="2723" spans="9:12" x14ac:dyDescent="0.25">
      <c r="I2723" s="146"/>
      <c r="J2723" s="146"/>
      <c r="K2723" s="146"/>
      <c r="L2723" s="146"/>
    </row>
    <row r="2724" spans="9:12" x14ac:dyDescent="0.25">
      <c r="I2724" s="146"/>
      <c r="J2724" s="146"/>
      <c r="K2724" s="146"/>
      <c r="L2724" s="146"/>
    </row>
    <row r="2725" spans="9:12" x14ac:dyDescent="0.25">
      <c r="I2725" s="146"/>
      <c r="J2725" s="146"/>
      <c r="K2725" s="146"/>
      <c r="L2725" s="146"/>
    </row>
    <row r="2726" spans="9:12" x14ac:dyDescent="0.25">
      <c r="I2726" s="146"/>
      <c r="J2726" s="146"/>
      <c r="K2726" s="146"/>
      <c r="L2726" s="146"/>
    </row>
    <row r="2727" spans="9:12" x14ac:dyDescent="0.25">
      <c r="I2727" s="146"/>
      <c r="J2727" s="146"/>
      <c r="K2727" s="146"/>
      <c r="L2727" s="146"/>
    </row>
    <row r="2728" spans="9:12" x14ac:dyDescent="0.25">
      <c r="I2728" s="146"/>
      <c r="J2728" s="146"/>
      <c r="K2728" s="146"/>
      <c r="L2728" s="146"/>
    </row>
    <row r="2729" spans="9:12" x14ac:dyDescent="0.25">
      <c r="I2729" s="146"/>
      <c r="J2729" s="146"/>
      <c r="K2729" s="146"/>
      <c r="L2729" s="146"/>
    </row>
    <row r="2730" spans="9:12" x14ac:dyDescent="0.25">
      <c r="I2730" s="146"/>
      <c r="J2730" s="146"/>
      <c r="K2730" s="146"/>
      <c r="L2730" s="146"/>
    </row>
    <row r="2731" spans="9:12" x14ac:dyDescent="0.25">
      <c r="I2731" s="146"/>
      <c r="J2731" s="146"/>
      <c r="K2731" s="146"/>
      <c r="L2731" s="146"/>
    </row>
    <row r="2732" spans="9:12" x14ac:dyDescent="0.25">
      <c r="I2732" s="146"/>
      <c r="J2732" s="146"/>
      <c r="K2732" s="146"/>
      <c r="L2732" s="146"/>
    </row>
    <row r="2733" spans="9:12" x14ac:dyDescent="0.25">
      <c r="I2733" s="146"/>
      <c r="J2733" s="146"/>
      <c r="K2733" s="146"/>
      <c r="L2733" s="146"/>
    </row>
    <row r="2734" spans="9:12" x14ac:dyDescent="0.25">
      <c r="I2734" s="146"/>
      <c r="J2734" s="146"/>
      <c r="K2734" s="146"/>
      <c r="L2734" s="146"/>
    </row>
    <row r="2735" spans="9:12" x14ac:dyDescent="0.25">
      <c r="I2735" s="146"/>
      <c r="J2735" s="146"/>
      <c r="K2735" s="146"/>
      <c r="L2735" s="146"/>
    </row>
    <row r="2736" spans="9:12" x14ac:dyDescent="0.25">
      <c r="I2736" s="146"/>
      <c r="J2736" s="146"/>
      <c r="K2736" s="146"/>
      <c r="L2736" s="146"/>
    </row>
    <row r="2737" spans="9:12" x14ac:dyDescent="0.25">
      <c r="I2737" s="146"/>
      <c r="J2737" s="146"/>
      <c r="K2737" s="146"/>
      <c r="L2737" s="146"/>
    </row>
    <row r="2738" spans="9:12" x14ac:dyDescent="0.25">
      <c r="I2738" s="146"/>
      <c r="J2738" s="146"/>
      <c r="K2738" s="146"/>
      <c r="L2738" s="146"/>
    </row>
    <row r="2739" spans="9:12" x14ac:dyDescent="0.25">
      <c r="I2739" s="146"/>
      <c r="J2739" s="146"/>
      <c r="K2739" s="146"/>
      <c r="L2739" s="146"/>
    </row>
    <row r="2740" spans="9:12" x14ac:dyDescent="0.25">
      <c r="I2740" s="146"/>
      <c r="J2740" s="146"/>
      <c r="K2740" s="146"/>
      <c r="L2740" s="146"/>
    </row>
    <row r="2741" spans="9:12" x14ac:dyDescent="0.25">
      <c r="I2741" s="146"/>
      <c r="J2741" s="146"/>
      <c r="K2741" s="146"/>
      <c r="L2741" s="146"/>
    </row>
    <row r="2742" spans="9:12" x14ac:dyDescent="0.25">
      <c r="I2742" s="146"/>
      <c r="J2742" s="146"/>
      <c r="K2742" s="146"/>
      <c r="L2742" s="146"/>
    </row>
    <row r="2743" spans="9:12" x14ac:dyDescent="0.25">
      <c r="I2743" s="146"/>
      <c r="J2743" s="146"/>
      <c r="K2743" s="146"/>
      <c r="L2743" s="146"/>
    </row>
    <row r="2744" spans="9:12" x14ac:dyDescent="0.25">
      <c r="I2744" s="146"/>
      <c r="J2744" s="146"/>
      <c r="K2744" s="146"/>
      <c r="L2744" s="146"/>
    </row>
    <row r="2745" spans="9:12" x14ac:dyDescent="0.25">
      <c r="I2745" s="146"/>
      <c r="J2745" s="146"/>
      <c r="K2745" s="146"/>
      <c r="L2745" s="146"/>
    </row>
    <row r="2746" spans="9:12" x14ac:dyDescent="0.25">
      <c r="I2746" s="146"/>
      <c r="J2746" s="146"/>
      <c r="K2746" s="146"/>
      <c r="L2746" s="146"/>
    </row>
    <row r="2747" spans="9:12" x14ac:dyDescent="0.25">
      <c r="I2747" s="146"/>
      <c r="J2747" s="146"/>
      <c r="K2747" s="146"/>
      <c r="L2747" s="146"/>
    </row>
    <row r="2748" spans="9:12" x14ac:dyDescent="0.25">
      <c r="I2748" s="146"/>
      <c r="J2748" s="146"/>
      <c r="K2748" s="146"/>
      <c r="L2748" s="146"/>
    </row>
    <row r="2749" spans="9:12" x14ac:dyDescent="0.25">
      <c r="I2749" s="146"/>
      <c r="J2749" s="146"/>
      <c r="K2749" s="146"/>
      <c r="L2749" s="146"/>
    </row>
    <row r="2750" spans="9:12" x14ac:dyDescent="0.25">
      <c r="I2750" s="146"/>
      <c r="J2750" s="146"/>
      <c r="K2750" s="146"/>
      <c r="L2750" s="146"/>
    </row>
    <row r="2751" spans="9:12" x14ac:dyDescent="0.25">
      <c r="I2751" s="146"/>
      <c r="J2751" s="146"/>
      <c r="K2751" s="146"/>
      <c r="L2751" s="146"/>
    </row>
    <row r="2752" spans="9:12" x14ac:dyDescent="0.25">
      <c r="I2752" s="146"/>
      <c r="J2752" s="146"/>
      <c r="K2752" s="146"/>
      <c r="L2752" s="146"/>
    </row>
    <row r="2753" spans="9:12" x14ac:dyDescent="0.25">
      <c r="I2753" s="146"/>
      <c r="J2753" s="146"/>
      <c r="K2753" s="146"/>
      <c r="L2753" s="146"/>
    </row>
    <row r="2754" spans="9:12" x14ac:dyDescent="0.25">
      <c r="I2754" s="146"/>
      <c r="J2754" s="146"/>
      <c r="K2754" s="146"/>
      <c r="L2754" s="146"/>
    </row>
    <row r="2755" spans="9:12" x14ac:dyDescent="0.25">
      <c r="I2755" s="146"/>
      <c r="J2755" s="146"/>
      <c r="K2755" s="146"/>
      <c r="L2755" s="146"/>
    </row>
    <row r="2756" spans="9:12" x14ac:dyDescent="0.25">
      <c r="I2756" s="146"/>
      <c r="J2756" s="146"/>
      <c r="K2756" s="146"/>
      <c r="L2756" s="146"/>
    </row>
    <row r="2757" spans="9:12" x14ac:dyDescent="0.25">
      <c r="I2757" s="146"/>
      <c r="J2757" s="146"/>
      <c r="K2757" s="146"/>
      <c r="L2757" s="146"/>
    </row>
    <row r="2758" spans="9:12" x14ac:dyDescent="0.25">
      <c r="I2758" s="146"/>
      <c r="J2758" s="146"/>
      <c r="K2758" s="146"/>
      <c r="L2758" s="146"/>
    </row>
    <row r="2759" spans="9:12" x14ac:dyDescent="0.25">
      <c r="I2759" s="146"/>
      <c r="J2759" s="146"/>
      <c r="K2759" s="146"/>
      <c r="L2759" s="146"/>
    </row>
    <row r="2760" spans="9:12" x14ac:dyDescent="0.25">
      <c r="I2760" s="146"/>
      <c r="J2760" s="146"/>
      <c r="K2760" s="146"/>
      <c r="L2760" s="146"/>
    </row>
    <row r="2761" spans="9:12" x14ac:dyDescent="0.25">
      <c r="I2761" s="146"/>
      <c r="J2761" s="146"/>
      <c r="K2761" s="146"/>
      <c r="L2761" s="146"/>
    </row>
    <row r="2762" spans="9:12" x14ac:dyDescent="0.25">
      <c r="I2762" s="146"/>
      <c r="J2762" s="146"/>
      <c r="K2762" s="146"/>
      <c r="L2762" s="146"/>
    </row>
    <row r="2763" spans="9:12" x14ac:dyDescent="0.25">
      <c r="I2763" s="146"/>
      <c r="J2763" s="146"/>
      <c r="K2763" s="146"/>
      <c r="L2763" s="146"/>
    </row>
    <row r="2764" spans="9:12" x14ac:dyDescent="0.25">
      <c r="I2764" s="146"/>
      <c r="J2764" s="146"/>
      <c r="K2764" s="146"/>
      <c r="L2764" s="146"/>
    </row>
    <row r="2765" spans="9:12" x14ac:dyDescent="0.25">
      <c r="I2765" s="146"/>
      <c r="J2765" s="146"/>
      <c r="K2765" s="146"/>
      <c r="L2765" s="146"/>
    </row>
    <row r="2766" spans="9:12" x14ac:dyDescent="0.25">
      <c r="I2766" s="146"/>
      <c r="J2766" s="146"/>
      <c r="K2766" s="146"/>
      <c r="L2766" s="146"/>
    </row>
    <row r="2767" spans="9:12" x14ac:dyDescent="0.25">
      <c r="I2767" s="146"/>
      <c r="J2767" s="146"/>
      <c r="K2767" s="146"/>
      <c r="L2767" s="146"/>
    </row>
    <row r="2768" spans="9:12" x14ac:dyDescent="0.25">
      <c r="I2768" s="146"/>
      <c r="J2768" s="146"/>
      <c r="K2768" s="146"/>
      <c r="L2768" s="146"/>
    </row>
    <row r="2769" spans="9:12" x14ac:dyDescent="0.25">
      <c r="I2769" s="146"/>
      <c r="J2769" s="146"/>
      <c r="K2769" s="146"/>
      <c r="L2769" s="146"/>
    </row>
    <row r="2770" spans="9:12" x14ac:dyDescent="0.25">
      <c r="I2770" s="146"/>
      <c r="J2770" s="146"/>
      <c r="K2770" s="146"/>
      <c r="L2770" s="146"/>
    </row>
    <row r="2771" spans="9:12" x14ac:dyDescent="0.25">
      <c r="I2771" s="146"/>
      <c r="J2771" s="146"/>
      <c r="K2771" s="146"/>
      <c r="L2771" s="146"/>
    </row>
    <row r="2772" spans="9:12" x14ac:dyDescent="0.25">
      <c r="I2772" s="146"/>
      <c r="J2772" s="146"/>
      <c r="K2772" s="146"/>
      <c r="L2772" s="146"/>
    </row>
    <row r="2773" spans="9:12" x14ac:dyDescent="0.25">
      <c r="I2773" s="146"/>
      <c r="J2773" s="146"/>
      <c r="K2773" s="146"/>
      <c r="L2773" s="146"/>
    </row>
    <row r="2774" spans="9:12" x14ac:dyDescent="0.25">
      <c r="I2774" s="146"/>
      <c r="J2774" s="146"/>
      <c r="K2774" s="146"/>
      <c r="L2774" s="146"/>
    </row>
    <row r="2775" spans="9:12" x14ac:dyDescent="0.25">
      <c r="I2775" s="146"/>
      <c r="J2775" s="146"/>
      <c r="K2775" s="146"/>
      <c r="L2775" s="146"/>
    </row>
    <row r="2776" spans="9:12" x14ac:dyDescent="0.25">
      <c r="I2776" s="146"/>
      <c r="J2776" s="146"/>
      <c r="K2776" s="146"/>
      <c r="L2776" s="146"/>
    </row>
    <row r="2777" spans="9:12" x14ac:dyDescent="0.25">
      <c r="I2777" s="146"/>
      <c r="J2777" s="146"/>
      <c r="K2777" s="146"/>
      <c r="L2777" s="146"/>
    </row>
    <row r="2778" spans="9:12" x14ac:dyDescent="0.25">
      <c r="I2778" s="146"/>
      <c r="J2778" s="146"/>
      <c r="K2778" s="146"/>
      <c r="L2778" s="146"/>
    </row>
    <row r="2779" spans="9:12" x14ac:dyDescent="0.25">
      <c r="I2779" s="146"/>
      <c r="J2779" s="146"/>
      <c r="K2779" s="146"/>
      <c r="L2779" s="146"/>
    </row>
    <row r="2780" spans="9:12" x14ac:dyDescent="0.25">
      <c r="I2780" s="146"/>
      <c r="J2780" s="146"/>
      <c r="K2780" s="146"/>
      <c r="L2780" s="146"/>
    </row>
    <row r="2781" spans="9:12" x14ac:dyDescent="0.25">
      <c r="I2781" s="146"/>
      <c r="J2781" s="146"/>
      <c r="K2781" s="146"/>
      <c r="L2781" s="146"/>
    </row>
    <row r="2782" spans="9:12" x14ac:dyDescent="0.25">
      <c r="I2782" s="146"/>
      <c r="J2782" s="146"/>
      <c r="K2782" s="146"/>
      <c r="L2782" s="146"/>
    </row>
    <row r="2783" spans="9:12" x14ac:dyDescent="0.25">
      <c r="I2783" s="146"/>
      <c r="J2783" s="146"/>
      <c r="K2783" s="146"/>
      <c r="L2783" s="146"/>
    </row>
    <row r="2784" spans="9:12" x14ac:dyDescent="0.25">
      <c r="I2784" s="146"/>
      <c r="J2784" s="146"/>
      <c r="K2784" s="146"/>
      <c r="L2784" s="146"/>
    </row>
    <row r="2785" spans="9:12" x14ac:dyDescent="0.25">
      <c r="I2785" s="146"/>
      <c r="J2785" s="146"/>
      <c r="K2785" s="146"/>
      <c r="L2785" s="146"/>
    </row>
    <row r="2786" spans="9:12" x14ac:dyDescent="0.25">
      <c r="I2786" s="146"/>
      <c r="J2786" s="146"/>
      <c r="K2786" s="146"/>
      <c r="L2786" s="146"/>
    </row>
    <row r="2787" spans="9:12" x14ac:dyDescent="0.25">
      <c r="I2787" s="146"/>
      <c r="J2787" s="146"/>
      <c r="K2787" s="146"/>
      <c r="L2787" s="146"/>
    </row>
    <row r="2788" spans="9:12" x14ac:dyDescent="0.25">
      <c r="I2788" s="146"/>
      <c r="J2788" s="146"/>
      <c r="K2788" s="146"/>
      <c r="L2788" s="146"/>
    </row>
    <row r="2789" spans="9:12" x14ac:dyDescent="0.25">
      <c r="I2789" s="146"/>
      <c r="J2789" s="146"/>
      <c r="K2789" s="146"/>
      <c r="L2789" s="146"/>
    </row>
    <row r="2790" spans="9:12" x14ac:dyDescent="0.25">
      <c r="I2790" s="146"/>
      <c r="J2790" s="146"/>
      <c r="K2790" s="146"/>
      <c r="L2790" s="146"/>
    </row>
    <row r="2791" spans="9:12" x14ac:dyDescent="0.25">
      <c r="I2791" s="146"/>
      <c r="J2791" s="146"/>
      <c r="K2791" s="146"/>
      <c r="L2791" s="146"/>
    </row>
    <row r="2792" spans="9:12" x14ac:dyDescent="0.25">
      <c r="I2792" s="146"/>
      <c r="J2792" s="146"/>
      <c r="K2792" s="146"/>
      <c r="L2792" s="146"/>
    </row>
    <row r="2793" spans="9:12" x14ac:dyDescent="0.25">
      <c r="I2793" s="146"/>
      <c r="J2793" s="146"/>
      <c r="K2793" s="146"/>
      <c r="L2793" s="146"/>
    </row>
    <row r="2794" spans="9:12" x14ac:dyDescent="0.25">
      <c r="I2794" s="146"/>
      <c r="J2794" s="146"/>
      <c r="K2794" s="146"/>
      <c r="L2794" s="146"/>
    </row>
    <row r="2795" spans="9:12" x14ac:dyDescent="0.25">
      <c r="I2795" s="146"/>
      <c r="J2795" s="146"/>
      <c r="K2795" s="146"/>
      <c r="L2795" s="146"/>
    </row>
    <row r="2796" spans="9:12" x14ac:dyDescent="0.25">
      <c r="I2796" s="146"/>
      <c r="J2796" s="146"/>
      <c r="K2796" s="146"/>
      <c r="L2796" s="146"/>
    </row>
    <row r="2797" spans="9:12" x14ac:dyDescent="0.25">
      <c r="I2797" s="146"/>
      <c r="J2797" s="146"/>
      <c r="K2797" s="146"/>
      <c r="L2797" s="146"/>
    </row>
    <row r="2798" spans="9:12" x14ac:dyDescent="0.25">
      <c r="I2798" s="146"/>
      <c r="J2798" s="146"/>
      <c r="K2798" s="146"/>
      <c r="L2798" s="146"/>
    </row>
    <row r="2799" spans="9:12" x14ac:dyDescent="0.25">
      <c r="I2799" s="146"/>
      <c r="J2799" s="146"/>
      <c r="K2799" s="146"/>
      <c r="L2799" s="146"/>
    </row>
    <row r="2800" spans="9:12" x14ac:dyDescent="0.25">
      <c r="I2800" s="146"/>
      <c r="J2800" s="146"/>
      <c r="K2800" s="146"/>
      <c r="L2800" s="146"/>
    </row>
    <row r="2801" spans="9:12" x14ac:dyDescent="0.25">
      <c r="I2801" s="146"/>
      <c r="J2801" s="146"/>
      <c r="K2801" s="146"/>
      <c r="L2801" s="146"/>
    </row>
    <row r="2802" spans="9:12" x14ac:dyDescent="0.25">
      <c r="I2802" s="146"/>
      <c r="J2802" s="146"/>
      <c r="K2802" s="146"/>
      <c r="L2802" s="146"/>
    </row>
    <row r="2803" spans="9:12" x14ac:dyDescent="0.25">
      <c r="I2803" s="146"/>
      <c r="J2803" s="146"/>
      <c r="K2803" s="146"/>
      <c r="L2803" s="146"/>
    </row>
    <row r="2804" spans="9:12" x14ac:dyDescent="0.25">
      <c r="I2804" s="146"/>
      <c r="J2804" s="146"/>
      <c r="K2804" s="146"/>
      <c r="L2804" s="146"/>
    </row>
    <row r="2805" spans="9:12" x14ac:dyDescent="0.25">
      <c r="I2805" s="146"/>
      <c r="J2805" s="146"/>
      <c r="K2805" s="146"/>
      <c r="L2805" s="146"/>
    </row>
    <row r="2806" spans="9:12" x14ac:dyDescent="0.25">
      <c r="I2806" s="146"/>
      <c r="J2806" s="146"/>
      <c r="K2806" s="146"/>
      <c r="L2806" s="146"/>
    </row>
    <row r="2807" spans="9:12" x14ac:dyDescent="0.25">
      <c r="I2807" s="146"/>
      <c r="J2807" s="146"/>
      <c r="K2807" s="146"/>
      <c r="L2807" s="146"/>
    </row>
    <row r="2808" spans="9:12" x14ac:dyDescent="0.25">
      <c r="I2808" s="146"/>
      <c r="J2808" s="146"/>
      <c r="K2808" s="146"/>
      <c r="L2808" s="146"/>
    </row>
    <row r="2809" spans="9:12" x14ac:dyDescent="0.25">
      <c r="I2809" s="146"/>
      <c r="J2809" s="146"/>
      <c r="K2809" s="146"/>
      <c r="L2809" s="146"/>
    </row>
    <row r="2810" spans="9:12" x14ac:dyDescent="0.25">
      <c r="I2810" s="146"/>
      <c r="J2810" s="146"/>
      <c r="K2810" s="146"/>
      <c r="L2810" s="146"/>
    </row>
    <row r="2811" spans="9:12" x14ac:dyDescent="0.25">
      <c r="I2811" s="146"/>
      <c r="J2811" s="146"/>
      <c r="K2811" s="146"/>
      <c r="L2811" s="146"/>
    </row>
    <row r="2812" spans="9:12" x14ac:dyDescent="0.25">
      <c r="I2812" s="146"/>
      <c r="J2812" s="146"/>
      <c r="K2812" s="146"/>
      <c r="L2812" s="146"/>
    </row>
    <row r="2813" spans="9:12" x14ac:dyDescent="0.25">
      <c r="I2813" s="146"/>
      <c r="J2813" s="146"/>
      <c r="K2813" s="146"/>
      <c r="L2813" s="146"/>
    </row>
    <row r="2814" spans="9:12" x14ac:dyDescent="0.25">
      <c r="I2814" s="146"/>
      <c r="J2814" s="146"/>
      <c r="K2814" s="146"/>
      <c r="L2814" s="146"/>
    </row>
    <row r="2815" spans="9:12" x14ac:dyDescent="0.25">
      <c r="I2815" s="146"/>
      <c r="J2815" s="146"/>
      <c r="K2815" s="146"/>
      <c r="L2815" s="146"/>
    </row>
    <row r="2816" spans="9:12" x14ac:dyDescent="0.25">
      <c r="I2816" s="146"/>
      <c r="J2816" s="146"/>
      <c r="K2816" s="146"/>
      <c r="L2816" s="146"/>
    </row>
    <row r="2817" spans="9:12" x14ac:dyDescent="0.25">
      <c r="I2817" s="146"/>
      <c r="J2817" s="146"/>
      <c r="K2817" s="146"/>
      <c r="L2817" s="146"/>
    </row>
    <row r="2818" spans="9:12" x14ac:dyDescent="0.25">
      <c r="I2818" s="146"/>
      <c r="J2818" s="146"/>
      <c r="K2818" s="146"/>
      <c r="L2818" s="146"/>
    </row>
    <row r="2819" spans="9:12" x14ac:dyDescent="0.25">
      <c r="I2819" s="146"/>
      <c r="J2819" s="146"/>
      <c r="K2819" s="146"/>
      <c r="L2819" s="146"/>
    </row>
    <row r="2820" spans="9:12" x14ac:dyDescent="0.25">
      <c r="I2820" s="146"/>
      <c r="J2820" s="146"/>
      <c r="K2820" s="146"/>
      <c r="L2820" s="146"/>
    </row>
    <row r="2821" spans="9:12" x14ac:dyDescent="0.25">
      <c r="I2821" s="146"/>
      <c r="J2821" s="146"/>
      <c r="K2821" s="146"/>
      <c r="L2821" s="146"/>
    </row>
    <row r="2822" spans="9:12" x14ac:dyDescent="0.25">
      <c r="I2822" s="146"/>
      <c r="J2822" s="146"/>
      <c r="K2822" s="146"/>
      <c r="L2822" s="146"/>
    </row>
    <row r="2823" spans="9:12" x14ac:dyDescent="0.25">
      <c r="I2823" s="146"/>
      <c r="J2823" s="146"/>
      <c r="K2823" s="146"/>
      <c r="L2823" s="146"/>
    </row>
    <row r="2824" spans="9:12" x14ac:dyDescent="0.25">
      <c r="I2824" s="146"/>
      <c r="J2824" s="146"/>
      <c r="K2824" s="146"/>
      <c r="L2824" s="146"/>
    </row>
    <row r="2825" spans="9:12" x14ac:dyDescent="0.25">
      <c r="I2825" s="146"/>
      <c r="J2825" s="146"/>
      <c r="K2825" s="146"/>
      <c r="L2825" s="146"/>
    </row>
    <row r="2826" spans="9:12" x14ac:dyDescent="0.25">
      <c r="I2826" s="146"/>
      <c r="J2826" s="146"/>
      <c r="K2826" s="146"/>
      <c r="L2826" s="146"/>
    </row>
    <row r="2827" spans="9:12" x14ac:dyDescent="0.25">
      <c r="I2827" s="146"/>
      <c r="J2827" s="146"/>
      <c r="K2827" s="146"/>
      <c r="L2827" s="146"/>
    </row>
    <row r="2828" spans="9:12" x14ac:dyDescent="0.25">
      <c r="I2828" s="146"/>
      <c r="J2828" s="146"/>
      <c r="K2828" s="146"/>
      <c r="L2828" s="146"/>
    </row>
    <row r="2829" spans="9:12" x14ac:dyDescent="0.25">
      <c r="I2829" s="146"/>
      <c r="J2829" s="146"/>
      <c r="K2829" s="146"/>
      <c r="L2829" s="146"/>
    </row>
    <row r="2830" spans="9:12" x14ac:dyDescent="0.25">
      <c r="I2830" s="146"/>
      <c r="J2830" s="146"/>
      <c r="K2830" s="146"/>
      <c r="L2830" s="146"/>
    </row>
    <row r="2831" spans="9:12" x14ac:dyDescent="0.25">
      <c r="I2831" s="146"/>
      <c r="J2831" s="146"/>
      <c r="K2831" s="146"/>
      <c r="L2831" s="146"/>
    </row>
    <row r="2832" spans="9:12" x14ac:dyDescent="0.25">
      <c r="I2832" s="146"/>
      <c r="J2832" s="146"/>
      <c r="K2832" s="146"/>
      <c r="L2832" s="146"/>
    </row>
    <row r="2833" spans="9:12" x14ac:dyDescent="0.25">
      <c r="I2833" s="146"/>
      <c r="J2833" s="146"/>
      <c r="K2833" s="146"/>
      <c r="L2833" s="146"/>
    </row>
    <row r="2834" spans="9:12" x14ac:dyDescent="0.25">
      <c r="I2834" s="146"/>
      <c r="J2834" s="146"/>
      <c r="K2834" s="146"/>
      <c r="L2834" s="146"/>
    </row>
    <row r="2835" spans="9:12" x14ac:dyDescent="0.25">
      <c r="I2835" s="146"/>
      <c r="J2835" s="146"/>
      <c r="K2835" s="146"/>
      <c r="L2835" s="146"/>
    </row>
    <row r="2836" spans="9:12" x14ac:dyDescent="0.25">
      <c r="I2836" s="146"/>
      <c r="J2836" s="146"/>
      <c r="K2836" s="146"/>
      <c r="L2836" s="146"/>
    </row>
    <row r="2837" spans="9:12" x14ac:dyDescent="0.25">
      <c r="I2837" s="146"/>
      <c r="J2837" s="146"/>
      <c r="K2837" s="146"/>
      <c r="L2837" s="146"/>
    </row>
    <row r="2838" spans="9:12" x14ac:dyDescent="0.25">
      <c r="I2838" s="146"/>
      <c r="J2838" s="146"/>
      <c r="K2838" s="146"/>
      <c r="L2838" s="146"/>
    </row>
    <row r="2839" spans="9:12" x14ac:dyDescent="0.25">
      <c r="I2839" s="146"/>
      <c r="J2839" s="146"/>
      <c r="K2839" s="146"/>
      <c r="L2839" s="146"/>
    </row>
    <row r="2840" spans="9:12" x14ac:dyDescent="0.25">
      <c r="I2840" s="146"/>
      <c r="J2840" s="146"/>
      <c r="K2840" s="146"/>
      <c r="L2840" s="146"/>
    </row>
    <row r="2841" spans="9:12" x14ac:dyDescent="0.25">
      <c r="I2841" s="146"/>
      <c r="J2841" s="146"/>
      <c r="K2841" s="146"/>
      <c r="L2841" s="146"/>
    </row>
    <row r="2842" spans="9:12" x14ac:dyDescent="0.25">
      <c r="I2842" s="146"/>
      <c r="J2842" s="146"/>
      <c r="K2842" s="146"/>
      <c r="L2842" s="146"/>
    </row>
    <row r="2843" spans="9:12" x14ac:dyDescent="0.25">
      <c r="I2843" s="146"/>
      <c r="J2843" s="146"/>
      <c r="K2843" s="146"/>
      <c r="L2843" s="146"/>
    </row>
    <row r="2844" spans="9:12" x14ac:dyDescent="0.25">
      <c r="I2844" s="146"/>
      <c r="J2844" s="146"/>
      <c r="K2844" s="146"/>
      <c r="L2844" s="146"/>
    </row>
    <row r="2845" spans="9:12" x14ac:dyDescent="0.25">
      <c r="I2845" s="146"/>
      <c r="J2845" s="146"/>
      <c r="K2845" s="146"/>
      <c r="L2845" s="146"/>
    </row>
    <row r="2846" spans="9:12" x14ac:dyDescent="0.25">
      <c r="I2846" s="146"/>
      <c r="J2846" s="146"/>
      <c r="K2846" s="146"/>
      <c r="L2846" s="146"/>
    </row>
    <row r="2847" spans="9:12" x14ac:dyDescent="0.25">
      <c r="I2847" s="146"/>
      <c r="J2847" s="146"/>
      <c r="K2847" s="146"/>
      <c r="L2847" s="146"/>
    </row>
    <row r="2848" spans="9:12" x14ac:dyDescent="0.25">
      <c r="I2848" s="146"/>
      <c r="J2848" s="146"/>
      <c r="K2848" s="146"/>
      <c r="L2848" s="146"/>
    </row>
    <row r="2849" spans="9:12" x14ac:dyDescent="0.25">
      <c r="I2849" s="146"/>
      <c r="J2849" s="146"/>
      <c r="K2849" s="146"/>
      <c r="L2849" s="146"/>
    </row>
    <row r="2850" spans="9:12" x14ac:dyDescent="0.25">
      <c r="I2850" s="146"/>
      <c r="J2850" s="146"/>
      <c r="K2850" s="146"/>
      <c r="L2850" s="146"/>
    </row>
    <row r="2851" spans="9:12" x14ac:dyDescent="0.25">
      <c r="I2851" s="146"/>
      <c r="J2851" s="146"/>
      <c r="K2851" s="146"/>
      <c r="L2851" s="146"/>
    </row>
    <row r="2852" spans="9:12" x14ac:dyDescent="0.25">
      <c r="I2852" s="146"/>
      <c r="J2852" s="146"/>
      <c r="K2852" s="146"/>
      <c r="L2852" s="146"/>
    </row>
    <row r="2853" spans="9:12" x14ac:dyDescent="0.25">
      <c r="I2853" s="146"/>
      <c r="J2853" s="146"/>
      <c r="K2853" s="146"/>
      <c r="L2853" s="146"/>
    </row>
    <row r="2854" spans="9:12" x14ac:dyDescent="0.25">
      <c r="I2854" s="146"/>
      <c r="J2854" s="146"/>
      <c r="K2854" s="146"/>
      <c r="L2854" s="146"/>
    </row>
    <row r="2855" spans="9:12" x14ac:dyDescent="0.25">
      <c r="I2855" s="146"/>
      <c r="J2855" s="146"/>
      <c r="K2855" s="146"/>
      <c r="L2855" s="146"/>
    </row>
    <row r="2856" spans="9:12" x14ac:dyDescent="0.25">
      <c r="I2856" s="146"/>
      <c r="J2856" s="146"/>
      <c r="K2856" s="146"/>
      <c r="L2856" s="146"/>
    </row>
    <row r="2857" spans="9:12" x14ac:dyDescent="0.25">
      <c r="I2857" s="146"/>
      <c r="J2857" s="146"/>
      <c r="K2857" s="146"/>
      <c r="L2857" s="146"/>
    </row>
    <row r="2858" spans="9:12" x14ac:dyDescent="0.25">
      <c r="I2858" s="146"/>
      <c r="J2858" s="146"/>
      <c r="K2858" s="146"/>
      <c r="L2858" s="146"/>
    </row>
    <row r="2859" spans="9:12" x14ac:dyDescent="0.25">
      <c r="I2859" s="146"/>
      <c r="J2859" s="146"/>
      <c r="K2859" s="146"/>
      <c r="L2859" s="146"/>
    </row>
    <row r="2860" spans="9:12" x14ac:dyDescent="0.25">
      <c r="I2860" s="146"/>
      <c r="J2860" s="146"/>
      <c r="K2860" s="146"/>
      <c r="L2860" s="146"/>
    </row>
    <row r="2861" spans="9:12" x14ac:dyDescent="0.25">
      <c r="I2861" s="146"/>
      <c r="J2861" s="146"/>
      <c r="K2861" s="146"/>
      <c r="L2861" s="146"/>
    </row>
    <row r="2862" spans="9:12" x14ac:dyDescent="0.25">
      <c r="I2862" s="146"/>
      <c r="J2862" s="146"/>
      <c r="K2862" s="146"/>
      <c r="L2862" s="146"/>
    </row>
    <row r="2863" spans="9:12" x14ac:dyDescent="0.25">
      <c r="I2863" s="146"/>
      <c r="J2863" s="146"/>
      <c r="K2863" s="146"/>
      <c r="L2863" s="146"/>
    </row>
    <row r="2864" spans="9:12" x14ac:dyDescent="0.25">
      <c r="I2864" s="146"/>
      <c r="J2864" s="146"/>
      <c r="K2864" s="146"/>
      <c r="L2864" s="146"/>
    </row>
    <row r="2865" spans="9:12" x14ac:dyDescent="0.25">
      <c r="I2865" s="146"/>
      <c r="J2865" s="146"/>
      <c r="K2865" s="146"/>
      <c r="L2865" s="146"/>
    </row>
    <row r="2866" spans="9:12" x14ac:dyDescent="0.25">
      <c r="I2866" s="146"/>
      <c r="J2866" s="146"/>
      <c r="K2866" s="146"/>
      <c r="L2866" s="146"/>
    </row>
    <row r="2867" spans="9:12" x14ac:dyDescent="0.25">
      <c r="I2867" s="146"/>
      <c r="J2867" s="146"/>
      <c r="K2867" s="146"/>
      <c r="L2867" s="146"/>
    </row>
    <row r="2868" spans="9:12" x14ac:dyDescent="0.25">
      <c r="I2868" s="146"/>
      <c r="J2868" s="146"/>
      <c r="K2868" s="146"/>
      <c r="L2868" s="146"/>
    </row>
    <row r="2869" spans="9:12" x14ac:dyDescent="0.25">
      <c r="I2869" s="146"/>
      <c r="J2869" s="146"/>
      <c r="K2869" s="146"/>
      <c r="L2869" s="146"/>
    </row>
    <row r="2870" spans="9:12" x14ac:dyDescent="0.25">
      <c r="I2870" s="146"/>
      <c r="J2870" s="146"/>
      <c r="K2870" s="146"/>
      <c r="L2870" s="146"/>
    </row>
    <row r="2871" spans="9:12" x14ac:dyDescent="0.25">
      <c r="I2871" s="146"/>
      <c r="J2871" s="146"/>
      <c r="K2871" s="146"/>
      <c r="L2871" s="146"/>
    </row>
    <row r="2872" spans="9:12" x14ac:dyDescent="0.25">
      <c r="I2872" s="146"/>
      <c r="J2872" s="146"/>
      <c r="K2872" s="146"/>
      <c r="L2872" s="146"/>
    </row>
    <row r="2873" spans="9:12" x14ac:dyDescent="0.25">
      <c r="I2873" s="146"/>
      <c r="J2873" s="146"/>
      <c r="K2873" s="146"/>
      <c r="L2873" s="146"/>
    </row>
    <row r="2874" spans="9:12" x14ac:dyDescent="0.25">
      <c r="I2874" s="146"/>
      <c r="J2874" s="146"/>
      <c r="K2874" s="146"/>
      <c r="L2874" s="146"/>
    </row>
    <row r="2875" spans="9:12" x14ac:dyDescent="0.25">
      <c r="I2875" s="146"/>
      <c r="J2875" s="146"/>
      <c r="K2875" s="146"/>
      <c r="L2875" s="146"/>
    </row>
    <row r="2876" spans="9:12" x14ac:dyDescent="0.25">
      <c r="I2876" s="146"/>
      <c r="J2876" s="146"/>
      <c r="K2876" s="146"/>
      <c r="L2876" s="146"/>
    </row>
    <row r="2877" spans="9:12" x14ac:dyDescent="0.25">
      <c r="I2877" s="146"/>
      <c r="J2877" s="146"/>
      <c r="K2877" s="146"/>
      <c r="L2877" s="146"/>
    </row>
    <row r="2878" spans="9:12" x14ac:dyDescent="0.25">
      <c r="I2878" s="146"/>
      <c r="J2878" s="146"/>
      <c r="K2878" s="146"/>
      <c r="L2878" s="146"/>
    </row>
    <row r="2879" spans="9:12" x14ac:dyDescent="0.25">
      <c r="I2879" s="146"/>
      <c r="J2879" s="146"/>
      <c r="K2879" s="146"/>
      <c r="L2879" s="146"/>
    </row>
    <row r="2880" spans="9:12" x14ac:dyDescent="0.25">
      <c r="I2880" s="146"/>
      <c r="J2880" s="146"/>
      <c r="K2880" s="146"/>
      <c r="L2880" s="146"/>
    </row>
    <row r="2881" spans="9:12" x14ac:dyDescent="0.25">
      <c r="I2881" s="146"/>
      <c r="J2881" s="146"/>
      <c r="K2881" s="146"/>
      <c r="L2881" s="146"/>
    </row>
    <row r="2882" spans="9:12" x14ac:dyDescent="0.25">
      <c r="I2882" s="146"/>
      <c r="J2882" s="146"/>
      <c r="K2882" s="146"/>
      <c r="L2882" s="146"/>
    </row>
    <row r="2883" spans="9:12" x14ac:dyDescent="0.25">
      <c r="I2883" s="146"/>
      <c r="J2883" s="146"/>
      <c r="K2883" s="146"/>
      <c r="L2883" s="146"/>
    </row>
    <row r="2884" spans="9:12" x14ac:dyDescent="0.25">
      <c r="I2884" s="146"/>
      <c r="J2884" s="146"/>
      <c r="K2884" s="146"/>
      <c r="L2884" s="146"/>
    </row>
    <row r="2885" spans="9:12" x14ac:dyDescent="0.25">
      <c r="I2885" s="146"/>
      <c r="J2885" s="146"/>
      <c r="K2885" s="146"/>
      <c r="L2885" s="146"/>
    </row>
    <row r="2886" spans="9:12" x14ac:dyDescent="0.25">
      <c r="I2886" s="146"/>
      <c r="J2886" s="146"/>
      <c r="K2886" s="146"/>
      <c r="L2886" s="146"/>
    </row>
    <row r="2887" spans="9:12" x14ac:dyDescent="0.25">
      <c r="I2887" s="146"/>
      <c r="J2887" s="146"/>
      <c r="K2887" s="146"/>
      <c r="L2887" s="146"/>
    </row>
    <row r="2888" spans="9:12" x14ac:dyDescent="0.25">
      <c r="I2888" s="146"/>
      <c r="J2888" s="146"/>
      <c r="K2888" s="146"/>
      <c r="L2888" s="146"/>
    </row>
    <row r="2889" spans="9:12" x14ac:dyDescent="0.25">
      <c r="I2889" s="146"/>
      <c r="J2889" s="146"/>
      <c r="K2889" s="146"/>
      <c r="L2889" s="146"/>
    </row>
    <row r="2890" spans="9:12" x14ac:dyDescent="0.25">
      <c r="I2890" s="146"/>
      <c r="J2890" s="146"/>
      <c r="K2890" s="146"/>
      <c r="L2890" s="146"/>
    </row>
    <row r="2891" spans="9:12" x14ac:dyDescent="0.25">
      <c r="I2891" s="146"/>
      <c r="J2891" s="146"/>
      <c r="K2891" s="146"/>
      <c r="L2891" s="146"/>
    </row>
    <row r="2892" spans="9:12" x14ac:dyDescent="0.25">
      <c r="I2892" s="146"/>
      <c r="J2892" s="146"/>
      <c r="K2892" s="146"/>
      <c r="L2892" s="146"/>
    </row>
    <row r="2893" spans="9:12" x14ac:dyDescent="0.25">
      <c r="I2893" s="146"/>
      <c r="J2893" s="146"/>
      <c r="K2893" s="146"/>
      <c r="L2893" s="146"/>
    </row>
    <row r="2894" spans="9:12" x14ac:dyDescent="0.25">
      <c r="I2894" s="146"/>
      <c r="J2894" s="146"/>
      <c r="K2894" s="146"/>
      <c r="L2894" s="146"/>
    </row>
    <row r="2895" spans="9:12" x14ac:dyDescent="0.25">
      <c r="I2895" s="146"/>
      <c r="J2895" s="146"/>
      <c r="K2895" s="146"/>
      <c r="L2895" s="146"/>
    </row>
    <row r="2896" spans="9:12" x14ac:dyDescent="0.25">
      <c r="I2896" s="146"/>
      <c r="J2896" s="146"/>
      <c r="K2896" s="146"/>
      <c r="L2896" s="146"/>
    </row>
    <row r="2897" spans="9:12" x14ac:dyDescent="0.25">
      <c r="I2897" s="146"/>
      <c r="J2897" s="146"/>
      <c r="K2897" s="146"/>
      <c r="L2897" s="146"/>
    </row>
    <row r="2898" spans="9:12" x14ac:dyDescent="0.25">
      <c r="I2898" s="146"/>
      <c r="J2898" s="146"/>
      <c r="K2898" s="146"/>
      <c r="L2898" s="146"/>
    </row>
    <row r="2899" spans="9:12" x14ac:dyDescent="0.25">
      <c r="I2899" s="146"/>
      <c r="J2899" s="146"/>
      <c r="K2899" s="146"/>
      <c r="L2899" s="146"/>
    </row>
    <row r="2900" spans="9:12" x14ac:dyDescent="0.25">
      <c r="I2900" s="146"/>
      <c r="J2900" s="146"/>
      <c r="K2900" s="146"/>
      <c r="L2900" s="146"/>
    </row>
    <row r="2901" spans="9:12" x14ac:dyDescent="0.25">
      <c r="I2901" s="146"/>
      <c r="J2901" s="146"/>
      <c r="K2901" s="146"/>
      <c r="L2901" s="146"/>
    </row>
    <row r="2902" spans="9:12" x14ac:dyDescent="0.25">
      <c r="I2902" s="146"/>
      <c r="J2902" s="146"/>
      <c r="K2902" s="146"/>
      <c r="L2902" s="146"/>
    </row>
    <row r="2903" spans="9:12" x14ac:dyDescent="0.25">
      <c r="I2903" s="146"/>
      <c r="J2903" s="146"/>
      <c r="K2903" s="146"/>
      <c r="L2903" s="146"/>
    </row>
    <row r="2904" spans="9:12" x14ac:dyDescent="0.25">
      <c r="I2904" s="146"/>
      <c r="J2904" s="146"/>
      <c r="K2904" s="146"/>
      <c r="L2904" s="146"/>
    </row>
    <row r="2905" spans="9:12" x14ac:dyDescent="0.25">
      <c r="I2905" s="146"/>
      <c r="J2905" s="146"/>
      <c r="K2905" s="146"/>
      <c r="L2905" s="146"/>
    </row>
    <row r="2906" spans="9:12" x14ac:dyDescent="0.25">
      <c r="I2906" s="146"/>
      <c r="J2906" s="146"/>
      <c r="K2906" s="146"/>
      <c r="L2906" s="146"/>
    </row>
    <row r="2907" spans="9:12" x14ac:dyDescent="0.25">
      <c r="I2907" s="146"/>
      <c r="J2907" s="146"/>
      <c r="K2907" s="146"/>
      <c r="L2907" s="146"/>
    </row>
    <row r="2908" spans="9:12" x14ac:dyDescent="0.25">
      <c r="I2908" s="146"/>
      <c r="J2908" s="146"/>
      <c r="K2908" s="146"/>
      <c r="L2908" s="146"/>
    </row>
    <row r="2909" spans="9:12" x14ac:dyDescent="0.25">
      <c r="I2909" s="146"/>
      <c r="J2909" s="146"/>
      <c r="K2909" s="146"/>
      <c r="L2909" s="146"/>
    </row>
    <row r="2910" spans="9:12" x14ac:dyDescent="0.25">
      <c r="I2910" s="146"/>
      <c r="J2910" s="146"/>
      <c r="K2910" s="146"/>
      <c r="L2910" s="146"/>
    </row>
    <row r="2911" spans="9:12" x14ac:dyDescent="0.25">
      <c r="I2911" s="146"/>
      <c r="J2911" s="146"/>
      <c r="K2911" s="146"/>
      <c r="L2911" s="146"/>
    </row>
    <row r="2912" spans="9:12" x14ac:dyDescent="0.25">
      <c r="I2912" s="146"/>
      <c r="J2912" s="146"/>
      <c r="K2912" s="146"/>
      <c r="L2912" s="146"/>
    </row>
    <row r="2913" spans="9:12" x14ac:dyDescent="0.25">
      <c r="I2913" s="146"/>
      <c r="J2913" s="146"/>
      <c r="K2913" s="146"/>
      <c r="L2913" s="146"/>
    </row>
    <row r="2914" spans="9:12" x14ac:dyDescent="0.25">
      <c r="I2914" s="146"/>
      <c r="J2914" s="146"/>
      <c r="K2914" s="146"/>
      <c r="L2914" s="146"/>
    </row>
    <row r="2915" spans="9:12" x14ac:dyDescent="0.25">
      <c r="I2915" s="146"/>
      <c r="J2915" s="146"/>
      <c r="K2915" s="146"/>
      <c r="L2915" s="146"/>
    </row>
    <row r="2916" spans="9:12" x14ac:dyDescent="0.25">
      <c r="I2916" s="146"/>
      <c r="J2916" s="146"/>
      <c r="K2916" s="146"/>
      <c r="L2916" s="146"/>
    </row>
    <row r="2917" spans="9:12" x14ac:dyDescent="0.25">
      <c r="I2917" s="146"/>
      <c r="J2917" s="146"/>
      <c r="K2917" s="146"/>
      <c r="L2917" s="146"/>
    </row>
    <row r="2918" spans="9:12" x14ac:dyDescent="0.25">
      <c r="I2918" s="146"/>
      <c r="J2918" s="146"/>
      <c r="K2918" s="146"/>
      <c r="L2918" s="146"/>
    </row>
    <row r="2919" spans="9:12" x14ac:dyDescent="0.25">
      <c r="I2919" s="146"/>
      <c r="J2919" s="146"/>
      <c r="K2919" s="146"/>
      <c r="L2919" s="146"/>
    </row>
    <row r="2920" spans="9:12" x14ac:dyDescent="0.25">
      <c r="I2920" s="146"/>
      <c r="J2920" s="146"/>
      <c r="K2920" s="146"/>
      <c r="L2920" s="146"/>
    </row>
    <row r="2921" spans="9:12" x14ac:dyDescent="0.25">
      <c r="I2921" s="146"/>
      <c r="J2921" s="146"/>
      <c r="K2921" s="146"/>
      <c r="L2921" s="146"/>
    </row>
    <row r="2922" spans="9:12" x14ac:dyDescent="0.25">
      <c r="I2922" s="146"/>
      <c r="J2922" s="146"/>
      <c r="K2922" s="146"/>
      <c r="L2922" s="146"/>
    </row>
    <row r="2923" spans="9:12" x14ac:dyDescent="0.25">
      <c r="I2923" s="146"/>
      <c r="J2923" s="146"/>
      <c r="K2923" s="146"/>
      <c r="L2923" s="146"/>
    </row>
    <row r="2924" spans="9:12" x14ac:dyDescent="0.25">
      <c r="I2924" s="146"/>
      <c r="J2924" s="146"/>
      <c r="K2924" s="146"/>
      <c r="L2924" s="146"/>
    </row>
    <row r="2925" spans="9:12" x14ac:dyDescent="0.25">
      <c r="I2925" s="146"/>
      <c r="J2925" s="146"/>
      <c r="K2925" s="146"/>
      <c r="L2925" s="146"/>
    </row>
    <row r="2926" spans="9:12" x14ac:dyDescent="0.25">
      <c r="I2926" s="146"/>
      <c r="J2926" s="146"/>
      <c r="K2926" s="146"/>
      <c r="L2926" s="146"/>
    </row>
    <row r="2927" spans="9:12" x14ac:dyDescent="0.25">
      <c r="I2927" s="146"/>
      <c r="J2927" s="146"/>
      <c r="K2927" s="146"/>
      <c r="L2927" s="146"/>
    </row>
    <row r="2928" spans="9:12" x14ac:dyDescent="0.25">
      <c r="I2928" s="146"/>
      <c r="J2928" s="146"/>
      <c r="K2928" s="146"/>
      <c r="L2928" s="146"/>
    </row>
    <row r="2929" spans="9:12" x14ac:dyDescent="0.25">
      <c r="I2929" s="146"/>
      <c r="J2929" s="146"/>
      <c r="K2929" s="146"/>
      <c r="L2929" s="146"/>
    </row>
    <row r="2930" spans="9:12" x14ac:dyDescent="0.25">
      <c r="I2930" s="146"/>
      <c r="J2930" s="146"/>
      <c r="K2930" s="146"/>
      <c r="L2930" s="146"/>
    </row>
    <row r="2931" spans="9:12" x14ac:dyDescent="0.25">
      <c r="I2931" s="146"/>
      <c r="J2931" s="146"/>
      <c r="K2931" s="146"/>
      <c r="L2931" s="146"/>
    </row>
    <row r="2932" spans="9:12" x14ac:dyDescent="0.25">
      <c r="I2932" s="146"/>
      <c r="J2932" s="146"/>
      <c r="K2932" s="146"/>
      <c r="L2932" s="146"/>
    </row>
    <row r="2933" spans="9:12" x14ac:dyDescent="0.25">
      <c r="I2933" s="146"/>
      <c r="J2933" s="146"/>
      <c r="K2933" s="146"/>
      <c r="L2933" s="146"/>
    </row>
    <row r="2934" spans="9:12" x14ac:dyDescent="0.25">
      <c r="I2934" s="146"/>
      <c r="J2934" s="146"/>
      <c r="K2934" s="146"/>
      <c r="L2934" s="146"/>
    </row>
    <row r="2935" spans="9:12" x14ac:dyDescent="0.25">
      <c r="I2935" s="146"/>
      <c r="J2935" s="146"/>
      <c r="K2935" s="146"/>
      <c r="L2935" s="146"/>
    </row>
    <row r="2936" spans="9:12" x14ac:dyDescent="0.25">
      <c r="I2936" s="146"/>
      <c r="J2936" s="146"/>
      <c r="K2936" s="146"/>
      <c r="L2936" s="146"/>
    </row>
    <row r="2937" spans="9:12" x14ac:dyDescent="0.25">
      <c r="I2937" s="146"/>
      <c r="J2937" s="146"/>
      <c r="K2937" s="146"/>
      <c r="L2937" s="146"/>
    </row>
    <row r="2938" spans="9:12" x14ac:dyDescent="0.25">
      <c r="I2938" s="146"/>
      <c r="J2938" s="146"/>
      <c r="K2938" s="146"/>
      <c r="L2938" s="146"/>
    </row>
    <row r="2939" spans="9:12" x14ac:dyDescent="0.25">
      <c r="I2939" s="146"/>
      <c r="J2939" s="146"/>
      <c r="K2939" s="146"/>
      <c r="L2939" s="146"/>
    </row>
    <row r="2940" spans="9:12" x14ac:dyDescent="0.25">
      <c r="I2940" s="146"/>
      <c r="J2940" s="146"/>
      <c r="K2940" s="146"/>
      <c r="L2940" s="146"/>
    </row>
    <row r="2941" spans="9:12" x14ac:dyDescent="0.25">
      <c r="I2941" s="146"/>
      <c r="J2941" s="146"/>
      <c r="K2941" s="146"/>
      <c r="L2941" s="146"/>
    </row>
    <row r="2942" spans="9:12" x14ac:dyDescent="0.25">
      <c r="I2942" s="146"/>
      <c r="J2942" s="146"/>
      <c r="K2942" s="146"/>
      <c r="L2942" s="146"/>
    </row>
    <row r="2943" spans="9:12" x14ac:dyDescent="0.25">
      <c r="I2943" s="146"/>
      <c r="J2943" s="146"/>
      <c r="K2943" s="146"/>
      <c r="L2943" s="146"/>
    </row>
    <row r="2944" spans="9:12" x14ac:dyDescent="0.25">
      <c r="I2944" s="146"/>
      <c r="J2944" s="146"/>
      <c r="K2944" s="146"/>
      <c r="L2944" s="146"/>
    </row>
    <row r="2945" spans="9:12" x14ac:dyDescent="0.25">
      <c r="I2945" s="146"/>
      <c r="J2945" s="146"/>
      <c r="K2945" s="146"/>
      <c r="L2945" s="146"/>
    </row>
    <row r="2946" spans="9:12" x14ac:dyDescent="0.25">
      <c r="I2946" s="146"/>
      <c r="J2946" s="146"/>
      <c r="K2946" s="146"/>
      <c r="L2946" s="146"/>
    </row>
    <row r="2947" spans="9:12" x14ac:dyDescent="0.25">
      <c r="I2947" s="146"/>
      <c r="J2947" s="146"/>
      <c r="K2947" s="146"/>
      <c r="L2947" s="146"/>
    </row>
    <row r="2948" spans="9:12" x14ac:dyDescent="0.25">
      <c r="I2948" s="146"/>
      <c r="J2948" s="146"/>
      <c r="K2948" s="146"/>
      <c r="L2948" s="146"/>
    </row>
    <row r="2949" spans="9:12" x14ac:dyDescent="0.25">
      <c r="I2949" s="146"/>
      <c r="J2949" s="146"/>
      <c r="K2949" s="146"/>
      <c r="L2949" s="146"/>
    </row>
    <row r="2950" spans="9:12" x14ac:dyDescent="0.25">
      <c r="I2950" s="146"/>
      <c r="J2950" s="146"/>
      <c r="K2950" s="146"/>
      <c r="L2950" s="146"/>
    </row>
    <row r="2951" spans="9:12" x14ac:dyDescent="0.25">
      <c r="I2951" s="146"/>
      <c r="J2951" s="146"/>
      <c r="K2951" s="146"/>
      <c r="L2951" s="146"/>
    </row>
    <row r="2952" spans="9:12" x14ac:dyDescent="0.25">
      <c r="I2952" s="146"/>
      <c r="J2952" s="146"/>
      <c r="K2952" s="146"/>
      <c r="L2952" s="146"/>
    </row>
    <row r="2953" spans="9:12" x14ac:dyDescent="0.25">
      <c r="I2953" s="146"/>
      <c r="J2953" s="146"/>
      <c r="K2953" s="146"/>
      <c r="L2953" s="146"/>
    </row>
    <row r="2954" spans="9:12" x14ac:dyDescent="0.25">
      <c r="I2954" s="146"/>
      <c r="J2954" s="146"/>
      <c r="K2954" s="146"/>
      <c r="L2954" s="146"/>
    </row>
    <row r="2955" spans="9:12" x14ac:dyDescent="0.25">
      <c r="I2955" s="146"/>
      <c r="J2955" s="146"/>
      <c r="K2955" s="146"/>
      <c r="L2955" s="146"/>
    </row>
    <row r="2956" spans="9:12" x14ac:dyDescent="0.25">
      <c r="I2956" s="146"/>
      <c r="J2956" s="146"/>
      <c r="K2956" s="146"/>
      <c r="L2956" s="146"/>
    </row>
    <row r="2957" spans="9:12" x14ac:dyDescent="0.25">
      <c r="I2957" s="146"/>
      <c r="J2957" s="146"/>
      <c r="K2957" s="146"/>
      <c r="L2957" s="146"/>
    </row>
    <row r="2958" spans="9:12" x14ac:dyDescent="0.25">
      <c r="I2958" s="146"/>
      <c r="J2958" s="146"/>
      <c r="K2958" s="146"/>
      <c r="L2958" s="146"/>
    </row>
    <row r="2959" spans="9:12" x14ac:dyDescent="0.25">
      <c r="I2959" s="146"/>
      <c r="J2959" s="146"/>
      <c r="K2959" s="146"/>
      <c r="L2959" s="146"/>
    </row>
    <row r="2960" spans="9:12" x14ac:dyDescent="0.25">
      <c r="I2960" s="146"/>
      <c r="J2960" s="146"/>
      <c r="K2960" s="146"/>
      <c r="L2960" s="146"/>
    </row>
    <row r="2961" spans="9:12" x14ac:dyDescent="0.25">
      <c r="I2961" s="146"/>
      <c r="J2961" s="146"/>
      <c r="K2961" s="146"/>
      <c r="L2961" s="146"/>
    </row>
    <row r="2962" spans="9:12" x14ac:dyDescent="0.25">
      <c r="I2962" s="146"/>
      <c r="J2962" s="146"/>
      <c r="K2962" s="146"/>
      <c r="L2962" s="146"/>
    </row>
    <row r="2963" spans="9:12" x14ac:dyDescent="0.25">
      <c r="I2963" s="146"/>
      <c r="J2963" s="146"/>
      <c r="K2963" s="146"/>
      <c r="L2963" s="146"/>
    </row>
    <row r="2964" spans="9:12" x14ac:dyDescent="0.25">
      <c r="I2964" s="146"/>
      <c r="J2964" s="146"/>
      <c r="K2964" s="146"/>
      <c r="L2964" s="146"/>
    </row>
    <row r="2965" spans="9:12" x14ac:dyDescent="0.25">
      <c r="I2965" s="146"/>
      <c r="J2965" s="146"/>
      <c r="K2965" s="146"/>
      <c r="L2965" s="146"/>
    </row>
    <row r="2966" spans="9:12" x14ac:dyDescent="0.25">
      <c r="I2966" s="146"/>
      <c r="J2966" s="146"/>
      <c r="K2966" s="146"/>
      <c r="L2966" s="146"/>
    </row>
    <row r="2967" spans="9:12" x14ac:dyDescent="0.25">
      <c r="I2967" s="146"/>
      <c r="J2967" s="146"/>
      <c r="K2967" s="146"/>
      <c r="L2967" s="146"/>
    </row>
    <row r="2968" spans="9:12" x14ac:dyDescent="0.25">
      <c r="I2968" s="146"/>
      <c r="J2968" s="146"/>
      <c r="K2968" s="146"/>
      <c r="L2968" s="146"/>
    </row>
    <row r="2969" spans="9:12" x14ac:dyDescent="0.25">
      <c r="I2969" s="146"/>
      <c r="J2969" s="146"/>
      <c r="K2969" s="146"/>
      <c r="L2969" s="146"/>
    </row>
    <row r="2970" spans="9:12" x14ac:dyDescent="0.25">
      <c r="I2970" s="146"/>
      <c r="J2970" s="146"/>
      <c r="K2970" s="146"/>
      <c r="L2970" s="146"/>
    </row>
    <row r="2971" spans="9:12" x14ac:dyDescent="0.25">
      <c r="I2971" s="146"/>
      <c r="J2971" s="146"/>
      <c r="K2971" s="146"/>
      <c r="L2971" s="146"/>
    </row>
    <row r="2972" spans="9:12" x14ac:dyDescent="0.25">
      <c r="I2972" s="146"/>
      <c r="J2972" s="146"/>
      <c r="K2972" s="146"/>
      <c r="L2972" s="146"/>
    </row>
    <row r="2973" spans="9:12" x14ac:dyDescent="0.25">
      <c r="I2973" s="146"/>
      <c r="J2973" s="146"/>
      <c r="K2973" s="146"/>
      <c r="L2973" s="146"/>
    </row>
    <row r="2974" spans="9:12" x14ac:dyDescent="0.25">
      <c r="I2974" s="146"/>
      <c r="J2974" s="146"/>
      <c r="K2974" s="146"/>
      <c r="L2974" s="146"/>
    </row>
    <row r="2975" spans="9:12" x14ac:dyDescent="0.25">
      <c r="I2975" s="146"/>
      <c r="J2975" s="146"/>
      <c r="K2975" s="146"/>
      <c r="L2975" s="146"/>
    </row>
    <row r="2976" spans="9:12" x14ac:dyDescent="0.25">
      <c r="I2976" s="146"/>
      <c r="J2976" s="146"/>
      <c r="K2976" s="146"/>
      <c r="L2976" s="146"/>
    </row>
    <row r="2977" spans="9:12" x14ac:dyDescent="0.25">
      <c r="I2977" s="146"/>
      <c r="J2977" s="146"/>
      <c r="K2977" s="146"/>
      <c r="L2977" s="146"/>
    </row>
    <row r="2978" spans="9:12" x14ac:dyDescent="0.25">
      <c r="I2978" s="146"/>
      <c r="J2978" s="146"/>
      <c r="K2978" s="146"/>
      <c r="L2978" s="146"/>
    </row>
    <row r="2979" spans="9:12" x14ac:dyDescent="0.25">
      <c r="I2979" s="146"/>
      <c r="J2979" s="146"/>
      <c r="K2979" s="146"/>
      <c r="L2979" s="146"/>
    </row>
    <row r="2980" spans="9:12" x14ac:dyDescent="0.25">
      <c r="I2980" s="146"/>
      <c r="J2980" s="146"/>
      <c r="K2980" s="146"/>
      <c r="L2980" s="146"/>
    </row>
    <row r="2981" spans="9:12" x14ac:dyDescent="0.25">
      <c r="I2981" s="146"/>
      <c r="J2981" s="146"/>
      <c r="K2981" s="146"/>
      <c r="L2981" s="146"/>
    </row>
    <row r="2982" spans="9:12" x14ac:dyDescent="0.25">
      <c r="I2982" s="146"/>
      <c r="J2982" s="146"/>
      <c r="K2982" s="146"/>
      <c r="L2982" s="146"/>
    </row>
    <row r="2983" spans="9:12" x14ac:dyDescent="0.25">
      <c r="I2983" s="146"/>
      <c r="J2983" s="146"/>
      <c r="K2983" s="146"/>
      <c r="L2983" s="146"/>
    </row>
    <row r="2984" spans="9:12" x14ac:dyDescent="0.25">
      <c r="I2984" s="146"/>
      <c r="J2984" s="146"/>
      <c r="K2984" s="146"/>
      <c r="L2984" s="146"/>
    </row>
    <row r="2985" spans="9:12" x14ac:dyDescent="0.25">
      <c r="I2985" s="146"/>
      <c r="J2985" s="146"/>
      <c r="K2985" s="146"/>
      <c r="L2985" s="146"/>
    </row>
    <row r="2986" spans="9:12" x14ac:dyDescent="0.25">
      <c r="I2986" s="146"/>
      <c r="J2986" s="146"/>
      <c r="K2986" s="146"/>
      <c r="L2986" s="146"/>
    </row>
    <row r="2987" spans="9:12" x14ac:dyDescent="0.25">
      <c r="I2987" s="146"/>
      <c r="J2987" s="146"/>
      <c r="K2987" s="146"/>
      <c r="L2987" s="146"/>
    </row>
    <row r="2988" spans="9:12" x14ac:dyDescent="0.25">
      <c r="I2988" s="146"/>
      <c r="J2988" s="146"/>
      <c r="K2988" s="146"/>
      <c r="L2988" s="146"/>
    </row>
    <row r="2989" spans="9:12" x14ac:dyDescent="0.25">
      <c r="I2989" s="146"/>
      <c r="J2989" s="146"/>
      <c r="K2989" s="146"/>
      <c r="L2989" s="146"/>
    </row>
    <row r="2990" spans="9:12" x14ac:dyDescent="0.25">
      <c r="I2990" s="146"/>
      <c r="J2990" s="146"/>
      <c r="K2990" s="146"/>
      <c r="L2990" s="146"/>
    </row>
    <row r="2991" spans="9:12" x14ac:dyDescent="0.25">
      <c r="I2991" s="146"/>
      <c r="J2991" s="146"/>
      <c r="K2991" s="146"/>
      <c r="L2991" s="146"/>
    </row>
    <row r="2992" spans="9:12" x14ac:dyDescent="0.25">
      <c r="I2992" s="146"/>
      <c r="J2992" s="146"/>
      <c r="K2992" s="146"/>
      <c r="L2992" s="146"/>
    </row>
    <row r="2993" spans="9:12" x14ac:dyDescent="0.25">
      <c r="I2993" s="146"/>
      <c r="J2993" s="146"/>
      <c r="K2993" s="146"/>
      <c r="L2993" s="146"/>
    </row>
    <row r="2994" spans="9:12" x14ac:dyDescent="0.25">
      <c r="I2994" s="146"/>
      <c r="J2994" s="146"/>
      <c r="K2994" s="146"/>
      <c r="L2994" s="146"/>
    </row>
    <row r="2995" spans="9:12" x14ac:dyDescent="0.25">
      <c r="I2995" s="146"/>
      <c r="J2995" s="146"/>
      <c r="K2995" s="146"/>
      <c r="L2995" s="146"/>
    </row>
    <row r="2996" spans="9:12" x14ac:dyDescent="0.25">
      <c r="I2996" s="146"/>
      <c r="J2996" s="146"/>
      <c r="K2996" s="146"/>
      <c r="L2996" s="146"/>
    </row>
    <row r="2997" spans="9:12" x14ac:dyDescent="0.25">
      <c r="I2997" s="146"/>
      <c r="J2997" s="146"/>
      <c r="K2997" s="146"/>
      <c r="L2997" s="146"/>
    </row>
    <row r="2998" spans="9:12" x14ac:dyDescent="0.25">
      <c r="I2998" s="146"/>
      <c r="J2998" s="146"/>
      <c r="K2998" s="146"/>
      <c r="L2998" s="146"/>
    </row>
    <row r="2999" spans="9:12" x14ac:dyDescent="0.25">
      <c r="I2999" s="146"/>
      <c r="J2999" s="146"/>
      <c r="K2999" s="146"/>
      <c r="L2999" s="146"/>
    </row>
    <row r="3000" spans="9:12" x14ac:dyDescent="0.25">
      <c r="I3000" s="146"/>
      <c r="J3000" s="146"/>
      <c r="K3000" s="146"/>
      <c r="L3000" s="146"/>
    </row>
    <row r="3001" spans="9:12" x14ac:dyDescent="0.25">
      <c r="I3001" s="146"/>
      <c r="J3001" s="146"/>
      <c r="K3001" s="146"/>
      <c r="L3001" s="146"/>
    </row>
    <row r="3002" spans="9:12" x14ac:dyDescent="0.25">
      <c r="I3002" s="146"/>
      <c r="J3002" s="146"/>
      <c r="K3002" s="146"/>
      <c r="L3002" s="146"/>
    </row>
    <row r="3003" spans="9:12" x14ac:dyDescent="0.25">
      <c r="I3003" s="146"/>
      <c r="J3003" s="146"/>
      <c r="K3003" s="146"/>
      <c r="L3003" s="146"/>
    </row>
    <row r="3004" spans="9:12" x14ac:dyDescent="0.25">
      <c r="I3004" s="146"/>
      <c r="J3004" s="146"/>
      <c r="K3004" s="146"/>
      <c r="L3004" s="146"/>
    </row>
    <row r="3005" spans="9:12" x14ac:dyDescent="0.25">
      <c r="I3005" s="146"/>
      <c r="J3005" s="146"/>
      <c r="K3005" s="146"/>
      <c r="L3005" s="146"/>
    </row>
    <row r="3006" spans="9:12" x14ac:dyDescent="0.25">
      <c r="I3006" s="146"/>
      <c r="J3006" s="146"/>
      <c r="K3006" s="146"/>
      <c r="L3006" s="146"/>
    </row>
    <row r="3007" spans="9:12" x14ac:dyDescent="0.25">
      <c r="I3007" s="146"/>
      <c r="J3007" s="146"/>
      <c r="K3007" s="146"/>
      <c r="L3007" s="146"/>
    </row>
    <row r="3008" spans="9:12" x14ac:dyDescent="0.25">
      <c r="I3008" s="146"/>
      <c r="J3008" s="146"/>
      <c r="K3008" s="146"/>
      <c r="L3008" s="146"/>
    </row>
    <row r="3009" spans="9:12" x14ac:dyDescent="0.25">
      <c r="I3009" s="146"/>
      <c r="J3009" s="146"/>
      <c r="K3009" s="146"/>
      <c r="L3009" s="146"/>
    </row>
    <row r="3010" spans="9:12" x14ac:dyDescent="0.25">
      <c r="I3010" s="146"/>
      <c r="J3010" s="146"/>
      <c r="K3010" s="146"/>
      <c r="L3010" s="146"/>
    </row>
    <row r="3011" spans="9:12" x14ac:dyDescent="0.25">
      <c r="I3011" s="146"/>
      <c r="J3011" s="146"/>
      <c r="K3011" s="146"/>
      <c r="L3011" s="146"/>
    </row>
    <row r="3012" spans="9:12" x14ac:dyDescent="0.25">
      <c r="I3012" s="146"/>
      <c r="J3012" s="146"/>
      <c r="K3012" s="146"/>
      <c r="L3012" s="146"/>
    </row>
    <row r="3013" spans="9:12" x14ac:dyDescent="0.25">
      <c r="I3013" s="146"/>
      <c r="J3013" s="146"/>
      <c r="K3013" s="146"/>
      <c r="L3013" s="146"/>
    </row>
    <row r="3014" spans="9:12" x14ac:dyDescent="0.25">
      <c r="I3014" s="146"/>
      <c r="J3014" s="146"/>
      <c r="K3014" s="146"/>
      <c r="L3014" s="146"/>
    </row>
    <row r="3015" spans="9:12" x14ac:dyDescent="0.25">
      <c r="I3015" s="146"/>
      <c r="J3015" s="146"/>
      <c r="K3015" s="146"/>
      <c r="L3015" s="146"/>
    </row>
    <row r="3016" spans="9:12" x14ac:dyDescent="0.25">
      <c r="I3016" s="146"/>
      <c r="J3016" s="146"/>
      <c r="K3016" s="146"/>
      <c r="L3016" s="146"/>
    </row>
    <row r="3017" spans="9:12" x14ac:dyDescent="0.25">
      <c r="I3017" s="146"/>
      <c r="J3017" s="146"/>
      <c r="K3017" s="146"/>
      <c r="L3017" s="146"/>
    </row>
    <row r="3018" spans="9:12" x14ac:dyDescent="0.25">
      <c r="I3018" s="146"/>
      <c r="J3018" s="146"/>
      <c r="K3018" s="146"/>
      <c r="L3018" s="146"/>
    </row>
    <row r="3019" spans="9:12" x14ac:dyDescent="0.25">
      <c r="I3019" s="146"/>
      <c r="J3019" s="146"/>
      <c r="K3019" s="146"/>
      <c r="L3019" s="146"/>
    </row>
    <row r="3020" spans="9:12" x14ac:dyDescent="0.25">
      <c r="I3020" s="146"/>
      <c r="J3020" s="146"/>
      <c r="K3020" s="146"/>
      <c r="L3020" s="146"/>
    </row>
    <row r="3021" spans="9:12" x14ac:dyDescent="0.25">
      <c r="I3021" s="146"/>
      <c r="J3021" s="146"/>
      <c r="K3021" s="146"/>
      <c r="L3021" s="146"/>
    </row>
    <row r="3022" spans="9:12" x14ac:dyDescent="0.25">
      <c r="I3022" s="146"/>
      <c r="J3022" s="146"/>
      <c r="K3022" s="146"/>
      <c r="L3022" s="146"/>
    </row>
    <row r="3023" spans="9:12" x14ac:dyDescent="0.25">
      <c r="I3023" s="146"/>
      <c r="J3023" s="146"/>
      <c r="K3023" s="146"/>
      <c r="L3023" s="146"/>
    </row>
    <row r="3024" spans="9:12" x14ac:dyDescent="0.25">
      <c r="I3024" s="146"/>
      <c r="J3024" s="146"/>
      <c r="K3024" s="146"/>
      <c r="L3024" s="146"/>
    </row>
    <row r="3025" spans="9:12" x14ac:dyDescent="0.25">
      <c r="I3025" s="146"/>
      <c r="J3025" s="146"/>
      <c r="K3025" s="146"/>
      <c r="L3025" s="146"/>
    </row>
    <row r="3026" spans="9:12" x14ac:dyDescent="0.25">
      <c r="I3026" s="146"/>
      <c r="J3026" s="146"/>
      <c r="K3026" s="146"/>
      <c r="L3026" s="146"/>
    </row>
    <row r="3027" spans="9:12" x14ac:dyDescent="0.25">
      <c r="I3027" s="146"/>
      <c r="J3027" s="146"/>
      <c r="K3027" s="146"/>
      <c r="L3027" s="146"/>
    </row>
    <row r="3028" spans="9:12" x14ac:dyDescent="0.25">
      <c r="I3028" s="146"/>
      <c r="J3028" s="146"/>
      <c r="K3028" s="146"/>
      <c r="L3028" s="146"/>
    </row>
    <row r="3029" spans="9:12" x14ac:dyDescent="0.25">
      <c r="I3029" s="146"/>
      <c r="J3029" s="146"/>
      <c r="K3029" s="146"/>
      <c r="L3029" s="146"/>
    </row>
    <row r="3030" spans="9:12" x14ac:dyDescent="0.25">
      <c r="I3030" s="146"/>
      <c r="J3030" s="146"/>
      <c r="K3030" s="146"/>
      <c r="L3030" s="146"/>
    </row>
    <row r="3031" spans="9:12" x14ac:dyDescent="0.25">
      <c r="I3031" s="146"/>
      <c r="J3031" s="146"/>
      <c r="K3031" s="146"/>
      <c r="L3031" s="146"/>
    </row>
    <row r="3032" spans="9:12" x14ac:dyDescent="0.25">
      <c r="I3032" s="146"/>
      <c r="J3032" s="146"/>
      <c r="K3032" s="146"/>
      <c r="L3032" s="146"/>
    </row>
    <row r="3033" spans="9:12" x14ac:dyDescent="0.25">
      <c r="I3033" s="146"/>
      <c r="J3033" s="146"/>
      <c r="K3033" s="146"/>
      <c r="L3033" s="146"/>
    </row>
    <row r="3034" spans="9:12" x14ac:dyDescent="0.25">
      <c r="I3034" s="146"/>
      <c r="J3034" s="146"/>
      <c r="K3034" s="146"/>
      <c r="L3034" s="146"/>
    </row>
    <row r="3035" spans="9:12" x14ac:dyDescent="0.25">
      <c r="I3035" s="146"/>
      <c r="J3035" s="146"/>
      <c r="K3035" s="146"/>
      <c r="L3035" s="146"/>
    </row>
    <row r="3036" spans="9:12" x14ac:dyDescent="0.25">
      <c r="I3036" s="146"/>
      <c r="J3036" s="146"/>
      <c r="K3036" s="146"/>
      <c r="L3036" s="146"/>
    </row>
    <row r="3037" spans="9:12" x14ac:dyDescent="0.25">
      <c r="I3037" s="146"/>
      <c r="J3037" s="146"/>
      <c r="K3037" s="146"/>
      <c r="L3037" s="146"/>
    </row>
    <row r="3038" spans="9:12" x14ac:dyDescent="0.25">
      <c r="I3038" s="146"/>
      <c r="J3038" s="146"/>
      <c r="K3038" s="146"/>
      <c r="L3038" s="146"/>
    </row>
    <row r="3039" spans="9:12" x14ac:dyDescent="0.25">
      <c r="I3039" s="146"/>
      <c r="J3039" s="146"/>
      <c r="K3039" s="146"/>
      <c r="L3039" s="146"/>
    </row>
    <row r="3040" spans="9:12" x14ac:dyDescent="0.25">
      <c r="I3040" s="146"/>
      <c r="J3040" s="146"/>
      <c r="K3040" s="146"/>
      <c r="L3040" s="146"/>
    </row>
    <row r="3041" spans="9:12" x14ac:dyDescent="0.25">
      <c r="I3041" s="146"/>
      <c r="J3041" s="146"/>
      <c r="K3041" s="146"/>
      <c r="L3041" s="146"/>
    </row>
    <row r="3042" spans="9:12" x14ac:dyDescent="0.25">
      <c r="I3042" s="146"/>
      <c r="J3042" s="146"/>
      <c r="K3042" s="146"/>
      <c r="L3042" s="146"/>
    </row>
    <row r="3043" spans="9:12" x14ac:dyDescent="0.25">
      <c r="I3043" s="146"/>
      <c r="J3043" s="146"/>
      <c r="K3043" s="146"/>
      <c r="L3043" s="146"/>
    </row>
    <row r="3044" spans="9:12" x14ac:dyDescent="0.25">
      <c r="I3044" s="146"/>
      <c r="J3044" s="146"/>
      <c r="K3044" s="146"/>
      <c r="L3044" s="146"/>
    </row>
    <row r="3045" spans="9:12" x14ac:dyDescent="0.25">
      <c r="I3045" s="146"/>
      <c r="J3045" s="146"/>
      <c r="K3045" s="146"/>
      <c r="L3045" s="146"/>
    </row>
    <row r="3046" spans="9:12" x14ac:dyDescent="0.25">
      <c r="I3046" s="146"/>
      <c r="J3046" s="146"/>
      <c r="K3046" s="146"/>
      <c r="L3046" s="146"/>
    </row>
    <row r="3047" spans="9:12" x14ac:dyDescent="0.25">
      <c r="I3047" s="146"/>
      <c r="J3047" s="146"/>
      <c r="K3047" s="146"/>
      <c r="L3047" s="146"/>
    </row>
    <row r="3048" spans="9:12" x14ac:dyDescent="0.25">
      <c r="I3048" s="146"/>
      <c r="J3048" s="146"/>
      <c r="K3048" s="146"/>
      <c r="L3048" s="146"/>
    </row>
    <row r="3049" spans="9:12" x14ac:dyDescent="0.25">
      <c r="I3049" s="146"/>
      <c r="J3049" s="146"/>
      <c r="K3049" s="146"/>
      <c r="L3049" s="146"/>
    </row>
    <row r="3050" spans="9:12" x14ac:dyDescent="0.25">
      <c r="I3050" s="146"/>
      <c r="J3050" s="146"/>
      <c r="K3050" s="146"/>
      <c r="L3050" s="146"/>
    </row>
    <row r="3051" spans="9:12" x14ac:dyDescent="0.25">
      <c r="I3051" s="146"/>
      <c r="J3051" s="146"/>
      <c r="K3051" s="146"/>
      <c r="L3051" s="146"/>
    </row>
    <row r="3052" spans="9:12" x14ac:dyDescent="0.25">
      <c r="I3052" s="146"/>
      <c r="J3052" s="146"/>
      <c r="K3052" s="146"/>
      <c r="L3052" s="146"/>
    </row>
    <row r="3053" spans="9:12" x14ac:dyDescent="0.25">
      <c r="I3053" s="146"/>
      <c r="J3053" s="146"/>
      <c r="K3053" s="146"/>
      <c r="L3053" s="146"/>
    </row>
    <row r="3054" spans="9:12" x14ac:dyDescent="0.25">
      <c r="I3054" s="146"/>
      <c r="J3054" s="146"/>
      <c r="K3054" s="146"/>
      <c r="L3054" s="146"/>
    </row>
    <row r="3055" spans="9:12" x14ac:dyDescent="0.25">
      <c r="I3055" s="146"/>
      <c r="J3055" s="146"/>
      <c r="K3055" s="146"/>
      <c r="L3055" s="146"/>
    </row>
    <row r="3056" spans="9:12" x14ac:dyDescent="0.25">
      <c r="I3056" s="146"/>
      <c r="J3056" s="146"/>
      <c r="K3056" s="146"/>
      <c r="L3056" s="146"/>
    </row>
    <row r="3057" spans="9:12" x14ac:dyDescent="0.25">
      <c r="I3057" s="146"/>
      <c r="J3057" s="146"/>
      <c r="K3057" s="146"/>
      <c r="L3057" s="146"/>
    </row>
    <row r="3058" spans="9:12" x14ac:dyDescent="0.25">
      <c r="I3058" s="146"/>
      <c r="J3058" s="146"/>
      <c r="K3058" s="146"/>
      <c r="L3058" s="146"/>
    </row>
    <row r="3059" spans="9:12" x14ac:dyDescent="0.25">
      <c r="I3059" s="146"/>
      <c r="J3059" s="146"/>
      <c r="K3059" s="146"/>
      <c r="L3059" s="146"/>
    </row>
    <row r="3060" spans="9:12" x14ac:dyDescent="0.25">
      <c r="I3060" s="146"/>
      <c r="J3060" s="146"/>
      <c r="K3060" s="146"/>
      <c r="L3060" s="146"/>
    </row>
    <row r="3061" spans="9:12" x14ac:dyDescent="0.25">
      <c r="I3061" s="146"/>
      <c r="J3061" s="146"/>
      <c r="K3061" s="146"/>
      <c r="L3061" s="146"/>
    </row>
    <row r="3062" spans="9:12" x14ac:dyDescent="0.25">
      <c r="I3062" s="146"/>
      <c r="J3062" s="146"/>
      <c r="K3062" s="146"/>
      <c r="L3062" s="146"/>
    </row>
    <row r="3063" spans="9:12" x14ac:dyDescent="0.25">
      <c r="I3063" s="146"/>
      <c r="J3063" s="146"/>
      <c r="K3063" s="146"/>
      <c r="L3063" s="146"/>
    </row>
    <row r="3064" spans="9:12" x14ac:dyDescent="0.25">
      <c r="I3064" s="146"/>
      <c r="J3064" s="146"/>
      <c r="K3064" s="146"/>
      <c r="L3064" s="146"/>
    </row>
    <row r="3065" spans="9:12" x14ac:dyDescent="0.25">
      <c r="I3065" s="146"/>
      <c r="J3065" s="146"/>
      <c r="K3065" s="146"/>
      <c r="L3065" s="146"/>
    </row>
    <row r="3066" spans="9:12" x14ac:dyDescent="0.25">
      <c r="I3066" s="146"/>
      <c r="J3066" s="146"/>
      <c r="K3066" s="146"/>
      <c r="L3066" s="146"/>
    </row>
    <row r="3067" spans="9:12" x14ac:dyDescent="0.25">
      <c r="I3067" s="146"/>
      <c r="J3067" s="146"/>
      <c r="K3067" s="146"/>
      <c r="L3067" s="146"/>
    </row>
    <row r="3068" spans="9:12" x14ac:dyDescent="0.25">
      <c r="I3068" s="146"/>
      <c r="J3068" s="146"/>
      <c r="K3068" s="146"/>
      <c r="L3068" s="146"/>
    </row>
    <row r="3069" spans="9:12" x14ac:dyDescent="0.25">
      <c r="I3069" s="146"/>
      <c r="J3069" s="146"/>
      <c r="K3069" s="146"/>
      <c r="L3069" s="146"/>
    </row>
    <row r="3070" spans="9:12" x14ac:dyDescent="0.25">
      <c r="I3070" s="146"/>
      <c r="J3070" s="146"/>
      <c r="K3070" s="146"/>
      <c r="L3070" s="146"/>
    </row>
    <row r="3071" spans="9:12" x14ac:dyDescent="0.25">
      <c r="I3071" s="146"/>
      <c r="J3071" s="146"/>
      <c r="K3071" s="146"/>
      <c r="L3071" s="146"/>
    </row>
    <row r="3072" spans="9:12" x14ac:dyDescent="0.25">
      <c r="I3072" s="146"/>
      <c r="J3072" s="146"/>
      <c r="K3072" s="146"/>
      <c r="L3072" s="146"/>
    </row>
    <row r="3073" spans="9:12" x14ac:dyDescent="0.25">
      <c r="I3073" s="146"/>
      <c r="J3073" s="146"/>
      <c r="K3073" s="146"/>
      <c r="L3073" s="146"/>
    </row>
    <row r="3074" spans="9:12" x14ac:dyDescent="0.25">
      <c r="I3074" s="146"/>
      <c r="J3074" s="146"/>
      <c r="K3074" s="146"/>
      <c r="L3074" s="146"/>
    </row>
    <row r="3075" spans="9:12" x14ac:dyDescent="0.25">
      <c r="I3075" s="146"/>
      <c r="J3075" s="146"/>
      <c r="K3075" s="146"/>
      <c r="L3075" s="146"/>
    </row>
    <row r="3076" spans="9:12" x14ac:dyDescent="0.25">
      <c r="I3076" s="146"/>
      <c r="J3076" s="146"/>
      <c r="K3076" s="146"/>
      <c r="L3076" s="146"/>
    </row>
    <row r="3077" spans="9:12" x14ac:dyDescent="0.25">
      <c r="I3077" s="146"/>
      <c r="J3077" s="146"/>
      <c r="K3077" s="146"/>
      <c r="L3077" s="146"/>
    </row>
    <row r="3078" spans="9:12" x14ac:dyDescent="0.25">
      <c r="I3078" s="146"/>
      <c r="J3078" s="146"/>
      <c r="K3078" s="146"/>
      <c r="L3078" s="146"/>
    </row>
    <row r="3079" spans="9:12" x14ac:dyDescent="0.25">
      <c r="I3079" s="146"/>
      <c r="J3079" s="146"/>
      <c r="K3079" s="146"/>
      <c r="L3079" s="146"/>
    </row>
    <row r="3080" spans="9:12" x14ac:dyDescent="0.25">
      <c r="I3080" s="146"/>
      <c r="J3080" s="146"/>
      <c r="K3080" s="146"/>
      <c r="L3080" s="146"/>
    </row>
    <row r="3081" spans="9:12" x14ac:dyDescent="0.25">
      <c r="I3081" s="146"/>
      <c r="J3081" s="146"/>
      <c r="K3081" s="146"/>
      <c r="L3081" s="146"/>
    </row>
    <row r="3082" spans="9:12" x14ac:dyDescent="0.25">
      <c r="I3082" s="146"/>
      <c r="J3082" s="146"/>
      <c r="K3082" s="146"/>
      <c r="L3082" s="146"/>
    </row>
    <row r="3083" spans="9:12" x14ac:dyDescent="0.25">
      <c r="I3083" s="146"/>
      <c r="J3083" s="146"/>
      <c r="K3083" s="146"/>
      <c r="L3083" s="146"/>
    </row>
    <row r="3084" spans="9:12" x14ac:dyDescent="0.25">
      <c r="I3084" s="146"/>
      <c r="J3084" s="146"/>
      <c r="K3084" s="146"/>
      <c r="L3084" s="146"/>
    </row>
    <row r="3085" spans="9:12" x14ac:dyDescent="0.25">
      <c r="I3085" s="146"/>
      <c r="J3085" s="146"/>
      <c r="K3085" s="146"/>
      <c r="L3085" s="146"/>
    </row>
    <row r="3086" spans="9:12" x14ac:dyDescent="0.25">
      <c r="I3086" s="146"/>
      <c r="J3086" s="146"/>
      <c r="K3086" s="146"/>
      <c r="L3086" s="146"/>
    </row>
    <row r="3087" spans="9:12" x14ac:dyDescent="0.25">
      <c r="I3087" s="146"/>
      <c r="J3087" s="146"/>
      <c r="K3087" s="146"/>
      <c r="L3087" s="146"/>
    </row>
    <row r="3088" spans="9:12" x14ac:dyDescent="0.25">
      <c r="I3088" s="146"/>
      <c r="J3088" s="146"/>
      <c r="K3088" s="146"/>
      <c r="L3088" s="146"/>
    </row>
    <row r="3089" spans="9:12" x14ac:dyDescent="0.25">
      <c r="I3089" s="146"/>
      <c r="J3089" s="146"/>
      <c r="K3089" s="146"/>
      <c r="L3089" s="146"/>
    </row>
    <row r="3090" spans="9:12" x14ac:dyDescent="0.25">
      <c r="I3090" s="146"/>
      <c r="J3090" s="146"/>
      <c r="K3090" s="146"/>
      <c r="L3090" s="146"/>
    </row>
    <row r="3091" spans="9:12" x14ac:dyDescent="0.25">
      <c r="I3091" s="146"/>
      <c r="J3091" s="146"/>
      <c r="K3091" s="146"/>
      <c r="L3091" s="146"/>
    </row>
    <row r="3092" spans="9:12" x14ac:dyDescent="0.25">
      <c r="I3092" s="146"/>
      <c r="J3092" s="146"/>
      <c r="K3092" s="146"/>
      <c r="L3092" s="146"/>
    </row>
    <row r="3093" spans="9:12" x14ac:dyDescent="0.25">
      <c r="I3093" s="146"/>
      <c r="J3093" s="146"/>
      <c r="K3093" s="146"/>
      <c r="L3093" s="146"/>
    </row>
    <row r="3094" spans="9:12" x14ac:dyDescent="0.25">
      <c r="I3094" s="146"/>
      <c r="J3094" s="146"/>
      <c r="K3094" s="146"/>
      <c r="L3094" s="146"/>
    </row>
    <row r="3095" spans="9:12" x14ac:dyDescent="0.25">
      <c r="I3095" s="146"/>
      <c r="J3095" s="146"/>
      <c r="K3095" s="146"/>
      <c r="L3095" s="146"/>
    </row>
    <row r="3096" spans="9:12" x14ac:dyDescent="0.25">
      <c r="I3096" s="146"/>
      <c r="J3096" s="146"/>
      <c r="K3096" s="146"/>
      <c r="L3096" s="146"/>
    </row>
    <row r="3097" spans="9:12" x14ac:dyDescent="0.25">
      <c r="I3097" s="146"/>
      <c r="J3097" s="146"/>
      <c r="K3097" s="146"/>
      <c r="L3097" s="146"/>
    </row>
    <row r="3098" spans="9:12" x14ac:dyDescent="0.25">
      <c r="I3098" s="146"/>
      <c r="J3098" s="146"/>
      <c r="K3098" s="146"/>
      <c r="L3098" s="146"/>
    </row>
    <row r="3099" spans="9:12" x14ac:dyDescent="0.25">
      <c r="I3099" s="146"/>
      <c r="J3099" s="146"/>
      <c r="K3099" s="146"/>
      <c r="L3099" s="146"/>
    </row>
    <row r="3100" spans="9:12" x14ac:dyDescent="0.25">
      <c r="I3100" s="146"/>
      <c r="J3100" s="146"/>
      <c r="K3100" s="146"/>
      <c r="L3100" s="146"/>
    </row>
    <row r="3101" spans="9:12" x14ac:dyDescent="0.25">
      <c r="I3101" s="146"/>
      <c r="J3101" s="146"/>
      <c r="K3101" s="146"/>
      <c r="L3101" s="146"/>
    </row>
    <row r="3102" spans="9:12" x14ac:dyDescent="0.25">
      <c r="I3102" s="146"/>
      <c r="J3102" s="146"/>
      <c r="K3102" s="146"/>
      <c r="L3102" s="146"/>
    </row>
    <row r="3103" spans="9:12" x14ac:dyDescent="0.25">
      <c r="I3103" s="146"/>
      <c r="J3103" s="146"/>
      <c r="K3103" s="146"/>
      <c r="L3103" s="146"/>
    </row>
    <row r="3104" spans="9:12" x14ac:dyDescent="0.25">
      <c r="I3104" s="146"/>
      <c r="J3104" s="146"/>
      <c r="K3104" s="146"/>
      <c r="L3104" s="146"/>
    </row>
    <row r="3105" spans="9:12" x14ac:dyDescent="0.25">
      <c r="I3105" s="146"/>
      <c r="J3105" s="146"/>
      <c r="K3105" s="146"/>
      <c r="L3105" s="146"/>
    </row>
    <row r="3106" spans="9:12" x14ac:dyDescent="0.25">
      <c r="I3106" s="146"/>
      <c r="J3106" s="146"/>
      <c r="K3106" s="146"/>
      <c r="L3106" s="146"/>
    </row>
    <row r="3107" spans="9:12" x14ac:dyDescent="0.25">
      <c r="I3107" s="146"/>
      <c r="J3107" s="146"/>
      <c r="K3107" s="146"/>
      <c r="L3107" s="146"/>
    </row>
    <row r="3108" spans="9:12" x14ac:dyDescent="0.25">
      <c r="I3108" s="146"/>
      <c r="J3108" s="146"/>
      <c r="K3108" s="146"/>
      <c r="L3108" s="146"/>
    </row>
    <row r="3109" spans="9:12" x14ac:dyDescent="0.25">
      <c r="I3109" s="146"/>
      <c r="J3109" s="146"/>
      <c r="K3109" s="146"/>
      <c r="L3109" s="146"/>
    </row>
    <row r="3110" spans="9:12" x14ac:dyDescent="0.25">
      <c r="I3110" s="146"/>
      <c r="J3110" s="146"/>
      <c r="K3110" s="146"/>
      <c r="L3110" s="146"/>
    </row>
    <row r="3111" spans="9:12" x14ac:dyDescent="0.25">
      <c r="I3111" s="146"/>
      <c r="J3111" s="146"/>
      <c r="K3111" s="146"/>
      <c r="L3111" s="146"/>
    </row>
    <row r="3112" spans="9:12" x14ac:dyDescent="0.25">
      <c r="I3112" s="146"/>
      <c r="J3112" s="146"/>
      <c r="K3112" s="146"/>
      <c r="L3112" s="146"/>
    </row>
    <row r="3113" spans="9:12" x14ac:dyDescent="0.25">
      <c r="I3113" s="146"/>
      <c r="J3113" s="146"/>
      <c r="K3113" s="146"/>
      <c r="L3113" s="146"/>
    </row>
    <row r="3114" spans="9:12" x14ac:dyDescent="0.25">
      <c r="I3114" s="146"/>
      <c r="J3114" s="146"/>
      <c r="K3114" s="146"/>
      <c r="L3114" s="146"/>
    </row>
    <row r="3115" spans="9:12" x14ac:dyDescent="0.25">
      <c r="I3115" s="146"/>
      <c r="J3115" s="146"/>
      <c r="K3115" s="146"/>
      <c r="L3115" s="146"/>
    </row>
    <row r="3116" spans="9:12" x14ac:dyDescent="0.25">
      <c r="I3116" s="146"/>
      <c r="J3116" s="146"/>
      <c r="K3116" s="146"/>
      <c r="L3116" s="146"/>
    </row>
    <row r="3117" spans="9:12" x14ac:dyDescent="0.25">
      <c r="I3117" s="146"/>
      <c r="J3117" s="146"/>
      <c r="K3117" s="146"/>
      <c r="L3117" s="146"/>
    </row>
    <row r="3118" spans="9:12" x14ac:dyDescent="0.25">
      <c r="I3118" s="146"/>
      <c r="J3118" s="146"/>
      <c r="K3118" s="146"/>
      <c r="L3118" s="146"/>
    </row>
    <row r="3119" spans="9:12" x14ac:dyDescent="0.25">
      <c r="I3119" s="146"/>
      <c r="J3119" s="146"/>
      <c r="K3119" s="146"/>
      <c r="L3119" s="146"/>
    </row>
    <row r="3120" spans="9:12" x14ac:dyDescent="0.25">
      <c r="I3120" s="146"/>
      <c r="J3120" s="146"/>
      <c r="K3120" s="146"/>
      <c r="L3120" s="146"/>
    </row>
    <row r="3121" spans="9:12" x14ac:dyDescent="0.25">
      <c r="I3121" s="146"/>
      <c r="J3121" s="146"/>
      <c r="K3121" s="146"/>
      <c r="L3121" s="146"/>
    </row>
    <row r="3122" spans="9:12" x14ac:dyDescent="0.25">
      <c r="I3122" s="146"/>
      <c r="J3122" s="146"/>
      <c r="K3122" s="146"/>
      <c r="L3122" s="146"/>
    </row>
    <row r="3123" spans="9:12" x14ac:dyDescent="0.25">
      <c r="I3123" s="146"/>
      <c r="J3123" s="146"/>
      <c r="K3123" s="146"/>
      <c r="L3123" s="146"/>
    </row>
    <row r="3124" spans="9:12" x14ac:dyDescent="0.25">
      <c r="I3124" s="146"/>
      <c r="J3124" s="146"/>
      <c r="K3124" s="146"/>
      <c r="L3124" s="146"/>
    </row>
    <row r="3125" spans="9:12" x14ac:dyDescent="0.25">
      <c r="I3125" s="146"/>
      <c r="J3125" s="146"/>
      <c r="K3125" s="146"/>
      <c r="L3125" s="146"/>
    </row>
    <row r="3126" spans="9:12" x14ac:dyDescent="0.25">
      <c r="I3126" s="146"/>
      <c r="J3126" s="146"/>
      <c r="K3126" s="146"/>
      <c r="L3126" s="146"/>
    </row>
    <row r="3127" spans="9:12" x14ac:dyDescent="0.25">
      <c r="I3127" s="146"/>
      <c r="J3127" s="146"/>
      <c r="K3127" s="146"/>
      <c r="L3127" s="146"/>
    </row>
    <row r="3128" spans="9:12" x14ac:dyDescent="0.25">
      <c r="I3128" s="146"/>
      <c r="J3128" s="146"/>
      <c r="K3128" s="146"/>
      <c r="L3128" s="146"/>
    </row>
    <row r="3129" spans="9:12" x14ac:dyDescent="0.25">
      <c r="I3129" s="146"/>
      <c r="J3129" s="146"/>
      <c r="K3129" s="146"/>
      <c r="L3129" s="146"/>
    </row>
    <row r="3130" spans="9:12" x14ac:dyDescent="0.25">
      <c r="I3130" s="146"/>
      <c r="J3130" s="146"/>
      <c r="K3130" s="146"/>
      <c r="L3130" s="146"/>
    </row>
    <row r="3131" spans="9:12" x14ac:dyDescent="0.25">
      <c r="I3131" s="146"/>
      <c r="J3131" s="146"/>
      <c r="K3131" s="146"/>
      <c r="L3131" s="146"/>
    </row>
    <row r="3132" spans="9:12" x14ac:dyDescent="0.25">
      <c r="I3132" s="146"/>
      <c r="J3132" s="146"/>
      <c r="K3132" s="146"/>
      <c r="L3132" s="146"/>
    </row>
    <row r="3133" spans="9:12" x14ac:dyDescent="0.25">
      <c r="I3133" s="146"/>
      <c r="J3133" s="146"/>
      <c r="K3133" s="146"/>
      <c r="L3133" s="146"/>
    </row>
    <row r="3134" spans="9:12" x14ac:dyDescent="0.25">
      <c r="I3134" s="146"/>
      <c r="J3134" s="146"/>
      <c r="K3134" s="146"/>
      <c r="L3134" s="146"/>
    </row>
    <row r="3135" spans="9:12" x14ac:dyDescent="0.25">
      <c r="I3135" s="146"/>
      <c r="J3135" s="146"/>
      <c r="K3135" s="146"/>
      <c r="L3135" s="146"/>
    </row>
    <row r="3136" spans="9:12" x14ac:dyDescent="0.25">
      <c r="I3136" s="146"/>
      <c r="J3136" s="146"/>
      <c r="K3136" s="146"/>
      <c r="L3136" s="146"/>
    </row>
    <row r="3137" spans="9:12" x14ac:dyDescent="0.25">
      <c r="I3137" s="146"/>
      <c r="J3137" s="146"/>
      <c r="K3137" s="146"/>
      <c r="L3137" s="146"/>
    </row>
    <row r="3138" spans="9:12" x14ac:dyDescent="0.25">
      <c r="I3138" s="146"/>
      <c r="J3138" s="146"/>
      <c r="K3138" s="146"/>
      <c r="L3138" s="146"/>
    </row>
    <row r="3139" spans="9:12" x14ac:dyDescent="0.25">
      <c r="I3139" s="146"/>
      <c r="J3139" s="146"/>
      <c r="K3139" s="146"/>
      <c r="L3139" s="146"/>
    </row>
    <row r="3140" spans="9:12" x14ac:dyDescent="0.25">
      <c r="I3140" s="146"/>
      <c r="J3140" s="146"/>
      <c r="K3140" s="146"/>
      <c r="L3140" s="146"/>
    </row>
    <row r="3141" spans="9:12" x14ac:dyDescent="0.25">
      <c r="I3141" s="146"/>
      <c r="J3141" s="146"/>
      <c r="K3141" s="146"/>
      <c r="L3141" s="146"/>
    </row>
    <row r="3142" spans="9:12" x14ac:dyDescent="0.25">
      <c r="I3142" s="146"/>
      <c r="J3142" s="146"/>
      <c r="K3142" s="146"/>
      <c r="L3142" s="146"/>
    </row>
    <row r="3143" spans="9:12" x14ac:dyDescent="0.25">
      <c r="I3143" s="146"/>
      <c r="J3143" s="146"/>
      <c r="K3143" s="146"/>
      <c r="L3143" s="146"/>
    </row>
    <row r="3144" spans="9:12" x14ac:dyDescent="0.25">
      <c r="I3144" s="146"/>
      <c r="J3144" s="146"/>
      <c r="K3144" s="146"/>
      <c r="L3144" s="146"/>
    </row>
    <row r="3145" spans="9:12" x14ac:dyDescent="0.25">
      <c r="I3145" s="146"/>
      <c r="J3145" s="146"/>
      <c r="K3145" s="146"/>
      <c r="L3145" s="146"/>
    </row>
    <row r="3146" spans="9:12" x14ac:dyDescent="0.25">
      <c r="I3146" s="146"/>
      <c r="J3146" s="146"/>
      <c r="K3146" s="146"/>
      <c r="L3146" s="146"/>
    </row>
    <row r="3147" spans="9:12" x14ac:dyDescent="0.25">
      <c r="I3147" s="146"/>
      <c r="J3147" s="146"/>
      <c r="K3147" s="146"/>
      <c r="L3147" s="146"/>
    </row>
    <row r="3148" spans="9:12" x14ac:dyDescent="0.25">
      <c r="I3148" s="146"/>
      <c r="J3148" s="146"/>
      <c r="K3148" s="146"/>
      <c r="L3148" s="146"/>
    </row>
    <row r="3149" spans="9:12" x14ac:dyDescent="0.25">
      <c r="I3149" s="146"/>
      <c r="J3149" s="146"/>
      <c r="K3149" s="146"/>
      <c r="L3149" s="146"/>
    </row>
    <row r="3150" spans="9:12" x14ac:dyDescent="0.25">
      <c r="I3150" s="146"/>
      <c r="J3150" s="146"/>
      <c r="K3150" s="146"/>
      <c r="L3150" s="146"/>
    </row>
    <row r="3151" spans="9:12" x14ac:dyDescent="0.25">
      <c r="I3151" s="146"/>
      <c r="J3151" s="146"/>
      <c r="K3151" s="146"/>
      <c r="L3151" s="146"/>
    </row>
    <row r="3152" spans="9:12" x14ac:dyDescent="0.25">
      <c r="I3152" s="146"/>
      <c r="J3152" s="146"/>
      <c r="K3152" s="146"/>
      <c r="L3152" s="146"/>
    </row>
    <row r="3153" spans="9:12" x14ac:dyDescent="0.25">
      <c r="I3153" s="146"/>
      <c r="J3153" s="146"/>
      <c r="K3153" s="146"/>
      <c r="L3153" s="146"/>
    </row>
    <row r="3154" spans="9:12" x14ac:dyDescent="0.25">
      <c r="I3154" s="146"/>
      <c r="J3154" s="146"/>
      <c r="K3154" s="146"/>
      <c r="L3154" s="146"/>
    </row>
    <row r="3155" spans="9:12" x14ac:dyDescent="0.25">
      <c r="I3155" s="146"/>
      <c r="J3155" s="146"/>
      <c r="K3155" s="146"/>
      <c r="L3155" s="146"/>
    </row>
    <row r="3156" spans="9:12" x14ac:dyDescent="0.25">
      <c r="I3156" s="146"/>
      <c r="J3156" s="146"/>
      <c r="K3156" s="146"/>
      <c r="L3156" s="146"/>
    </row>
    <row r="3157" spans="9:12" x14ac:dyDescent="0.25">
      <c r="I3157" s="146"/>
      <c r="J3157" s="146"/>
      <c r="K3157" s="146"/>
      <c r="L3157" s="146"/>
    </row>
    <row r="3158" spans="9:12" x14ac:dyDescent="0.25">
      <c r="I3158" s="146"/>
      <c r="J3158" s="146"/>
      <c r="K3158" s="146"/>
      <c r="L3158" s="146"/>
    </row>
    <row r="3159" spans="9:12" x14ac:dyDescent="0.25">
      <c r="I3159" s="146"/>
      <c r="J3159" s="146"/>
      <c r="K3159" s="146"/>
      <c r="L3159" s="146"/>
    </row>
    <row r="3160" spans="9:12" x14ac:dyDescent="0.25">
      <c r="I3160" s="146"/>
      <c r="J3160" s="146"/>
      <c r="K3160" s="146"/>
      <c r="L3160" s="146"/>
    </row>
    <row r="3161" spans="9:12" x14ac:dyDescent="0.25">
      <c r="I3161" s="146"/>
      <c r="J3161" s="146"/>
      <c r="K3161" s="146"/>
      <c r="L3161" s="146"/>
    </row>
    <row r="3162" spans="9:12" x14ac:dyDescent="0.25">
      <c r="I3162" s="146"/>
      <c r="J3162" s="146"/>
      <c r="K3162" s="146"/>
      <c r="L3162" s="146"/>
    </row>
    <row r="3163" spans="9:12" x14ac:dyDescent="0.25">
      <c r="I3163" s="146"/>
      <c r="J3163" s="146"/>
      <c r="K3163" s="146"/>
      <c r="L3163" s="146"/>
    </row>
    <row r="3164" spans="9:12" x14ac:dyDescent="0.25">
      <c r="I3164" s="146"/>
      <c r="J3164" s="146"/>
      <c r="K3164" s="146"/>
      <c r="L3164" s="146"/>
    </row>
    <row r="3165" spans="9:12" x14ac:dyDescent="0.25">
      <c r="I3165" s="146"/>
      <c r="J3165" s="146"/>
      <c r="K3165" s="146"/>
      <c r="L3165" s="146"/>
    </row>
    <row r="3166" spans="9:12" x14ac:dyDescent="0.25">
      <c r="I3166" s="146"/>
      <c r="J3166" s="146"/>
      <c r="K3166" s="146"/>
      <c r="L3166" s="146"/>
    </row>
    <row r="3167" spans="9:12" x14ac:dyDescent="0.25">
      <c r="I3167" s="146"/>
      <c r="J3167" s="146"/>
      <c r="K3167" s="146"/>
      <c r="L3167" s="146"/>
    </row>
    <row r="3168" spans="9:12" x14ac:dyDescent="0.25">
      <c r="I3168" s="146"/>
      <c r="J3168" s="146"/>
      <c r="K3168" s="146"/>
      <c r="L3168" s="146"/>
    </row>
    <row r="3169" spans="9:12" x14ac:dyDescent="0.25">
      <c r="I3169" s="146"/>
      <c r="J3169" s="146"/>
      <c r="K3169" s="146"/>
      <c r="L3169" s="146"/>
    </row>
    <row r="3170" spans="9:12" x14ac:dyDescent="0.25">
      <c r="I3170" s="146"/>
      <c r="J3170" s="146"/>
      <c r="K3170" s="146"/>
      <c r="L3170" s="146"/>
    </row>
    <row r="3171" spans="9:12" x14ac:dyDescent="0.25">
      <c r="I3171" s="146"/>
      <c r="J3171" s="146"/>
      <c r="K3171" s="146"/>
      <c r="L3171" s="146"/>
    </row>
    <row r="3172" spans="9:12" x14ac:dyDescent="0.25">
      <c r="I3172" s="146"/>
      <c r="J3172" s="146"/>
      <c r="K3172" s="146"/>
      <c r="L3172" s="146"/>
    </row>
    <row r="3173" spans="9:12" x14ac:dyDescent="0.25">
      <c r="I3173" s="146"/>
      <c r="J3173" s="146"/>
      <c r="K3173" s="146"/>
      <c r="L3173" s="146"/>
    </row>
    <row r="3174" spans="9:12" x14ac:dyDescent="0.25">
      <c r="I3174" s="146"/>
      <c r="J3174" s="146"/>
      <c r="K3174" s="146"/>
      <c r="L3174" s="146"/>
    </row>
    <row r="3175" spans="9:12" x14ac:dyDescent="0.25">
      <c r="I3175" s="146"/>
      <c r="J3175" s="146"/>
      <c r="K3175" s="146"/>
      <c r="L3175" s="146"/>
    </row>
    <row r="3176" spans="9:12" x14ac:dyDescent="0.25">
      <c r="I3176" s="146"/>
      <c r="J3176" s="146"/>
      <c r="K3176" s="146"/>
      <c r="L3176" s="146"/>
    </row>
    <row r="3177" spans="9:12" x14ac:dyDescent="0.25">
      <c r="I3177" s="146"/>
      <c r="J3177" s="146"/>
      <c r="K3177" s="146"/>
      <c r="L3177" s="146"/>
    </row>
    <row r="3178" spans="9:12" x14ac:dyDescent="0.25">
      <c r="I3178" s="146"/>
      <c r="J3178" s="146"/>
      <c r="K3178" s="146"/>
      <c r="L3178" s="146"/>
    </row>
    <row r="3179" spans="9:12" x14ac:dyDescent="0.25">
      <c r="I3179" s="146"/>
      <c r="J3179" s="146"/>
      <c r="K3179" s="146"/>
      <c r="L3179" s="146"/>
    </row>
    <row r="3180" spans="9:12" x14ac:dyDescent="0.25">
      <c r="I3180" s="146"/>
      <c r="J3180" s="146"/>
      <c r="K3180" s="146"/>
      <c r="L3180" s="146"/>
    </row>
    <row r="3181" spans="9:12" x14ac:dyDescent="0.25">
      <c r="I3181" s="146"/>
      <c r="J3181" s="146"/>
      <c r="K3181" s="146"/>
      <c r="L3181" s="146"/>
    </row>
    <row r="3182" spans="9:12" x14ac:dyDescent="0.25">
      <c r="I3182" s="146"/>
      <c r="J3182" s="146"/>
      <c r="K3182" s="146"/>
      <c r="L3182" s="146"/>
    </row>
    <row r="3183" spans="9:12" x14ac:dyDescent="0.25">
      <c r="I3183" s="146"/>
      <c r="J3183" s="146"/>
      <c r="K3183" s="146"/>
      <c r="L3183" s="146"/>
    </row>
    <row r="3184" spans="9:12" x14ac:dyDescent="0.25">
      <c r="I3184" s="146"/>
      <c r="J3184" s="146"/>
      <c r="K3184" s="146"/>
      <c r="L3184" s="146"/>
    </row>
    <row r="3185" spans="9:12" x14ac:dyDescent="0.25">
      <c r="I3185" s="146"/>
      <c r="J3185" s="146"/>
      <c r="K3185" s="146"/>
      <c r="L3185" s="146"/>
    </row>
    <row r="3186" spans="9:12" x14ac:dyDescent="0.25">
      <c r="I3186" s="146"/>
      <c r="J3186" s="146"/>
      <c r="K3186" s="146"/>
      <c r="L3186" s="146"/>
    </row>
    <row r="3187" spans="9:12" x14ac:dyDescent="0.25">
      <c r="I3187" s="146"/>
      <c r="J3187" s="146"/>
      <c r="K3187" s="146"/>
      <c r="L3187" s="146"/>
    </row>
    <row r="3188" spans="9:12" x14ac:dyDescent="0.25">
      <c r="I3188" s="146"/>
      <c r="J3188" s="146"/>
      <c r="K3188" s="146"/>
      <c r="L3188" s="146"/>
    </row>
    <row r="3189" spans="9:12" x14ac:dyDescent="0.25">
      <c r="I3189" s="146"/>
      <c r="J3189" s="146"/>
      <c r="K3189" s="146"/>
      <c r="L3189" s="146"/>
    </row>
    <row r="3190" spans="9:12" x14ac:dyDescent="0.25">
      <c r="I3190" s="146"/>
      <c r="J3190" s="146"/>
      <c r="K3190" s="146"/>
      <c r="L3190" s="146"/>
    </row>
    <row r="3191" spans="9:12" x14ac:dyDescent="0.25">
      <c r="I3191" s="146"/>
      <c r="J3191" s="146"/>
      <c r="K3191" s="146"/>
      <c r="L3191" s="146"/>
    </row>
    <row r="3192" spans="9:12" x14ac:dyDescent="0.25">
      <c r="I3192" s="146"/>
      <c r="J3192" s="146"/>
      <c r="K3192" s="146"/>
      <c r="L3192" s="146"/>
    </row>
    <row r="3193" spans="9:12" x14ac:dyDescent="0.25">
      <c r="I3193" s="146"/>
      <c r="J3193" s="146"/>
      <c r="K3193" s="146"/>
      <c r="L3193" s="146"/>
    </row>
    <row r="3194" spans="9:12" x14ac:dyDescent="0.25">
      <c r="I3194" s="146"/>
      <c r="J3194" s="146"/>
      <c r="K3194" s="146"/>
      <c r="L3194" s="146"/>
    </row>
    <row r="3195" spans="9:12" x14ac:dyDescent="0.25">
      <c r="I3195" s="146"/>
      <c r="J3195" s="146"/>
      <c r="K3195" s="146"/>
      <c r="L3195" s="146"/>
    </row>
    <row r="3196" spans="9:12" x14ac:dyDescent="0.25">
      <c r="I3196" s="146"/>
      <c r="J3196" s="146"/>
      <c r="K3196" s="146"/>
      <c r="L3196" s="146"/>
    </row>
    <row r="3197" spans="9:12" x14ac:dyDescent="0.25">
      <c r="I3197" s="146"/>
      <c r="J3197" s="146"/>
      <c r="K3197" s="146"/>
      <c r="L3197" s="146"/>
    </row>
    <row r="3198" spans="9:12" x14ac:dyDescent="0.25">
      <c r="I3198" s="146"/>
      <c r="J3198" s="146"/>
      <c r="K3198" s="146"/>
      <c r="L3198" s="146"/>
    </row>
    <row r="3199" spans="9:12" x14ac:dyDescent="0.25">
      <c r="I3199" s="146"/>
      <c r="J3199" s="146"/>
      <c r="K3199" s="146"/>
      <c r="L3199" s="146"/>
    </row>
    <row r="3200" spans="9:12" x14ac:dyDescent="0.25">
      <c r="I3200" s="146"/>
      <c r="J3200" s="146"/>
      <c r="K3200" s="146"/>
      <c r="L3200" s="146"/>
    </row>
    <row r="3201" spans="9:12" x14ac:dyDescent="0.25">
      <c r="I3201" s="146"/>
      <c r="J3201" s="146"/>
      <c r="K3201" s="146"/>
      <c r="L3201" s="146"/>
    </row>
    <row r="3202" spans="9:12" x14ac:dyDescent="0.25">
      <c r="I3202" s="146"/>
      <c r="J3202" s="146"/>
      <c r="K3202" s="146"/>
      <c r="L3202" s="146"/>
    </row>
    <row r="3203" spans="9:12" x14ac:dyDescent="0.25">
      <c r="I3203" s="146"/>
      <c r="J3203" s="146"/>
      <c r="K3203" s="146"/>
      <c r="L3203" s="146"/>
    </row>
    <row r="3204" spans="9:12" x14ac:dyDescent="0.25">
      <c r="I3204" s="146"/>
      <c r="J3204" s="146"/>
      <c r="K3204" s="146"/>
      <c r="L3204" s="146"/>
    </row>
    <row r="3205" spans="9:12" x14ac:dyDescent="0.25">
      <c r="I3205" s="146"/>
      <c r="J3205" s="146"/>
      <c r="K3205" s="146"/>
      <c r="L3205" s="146"/>
    </row>
    <row r="3206" spans="9:12" x14ac:dyDescent="0.25">
      <c r="I3206" s="146"/>
      <c r="J3206" s="146"/>
      <c r="K3206" s="146"/>
      <c r="L3206" s="146"/>
    </row>
    <row r="3207" spans="9:12" x14ac:dyDescent="0.25">
      <c r="I3207" s="146"/>
      <c r="J3207" s="146"/>
      <c r="K3207" s="146"/>
      <c r="L3207" s="146"/>
    </row>
    <row r="3208" spans="9:12" x14ac:dyDescent="0.25">
      <c r="I3208" s="146"/>
      <c r="J3208" s="146"/>
      <c r="K3208" s="146"/>
      <c r="L3208" s="146"/>
    </row>
    <row r="3209" spans="9:12" x14ac:dyDescent="0.25">
      <c r="I3209" s="146"/>
      <c r="J3209" s="146"/>
      <c r="K3209" s="146"/>
      <c r="L3209" s="146"/>
    </row>
    <row r="3210" spans="9:12" x14ac:dyDescent="0.25">
      <c r="I3210" s="146"/>
      <c r="J3210" s="146"/>
      <c r="K3210" s="146"/>
      <c r="L3210" s="146"/>
    </row>
    <row r="3211" spans="9:12" x14ac:dyDescent="0.25">
      <c r="I3211" s="146"/>
      <c r="J3211" s="146"/>
      <c r="K3211" s="146"/>
      <c r="L3211" s="146"/>
    </row>
    <row r="3212" spans="9:12" x14ac:dyDescent="0.25">
      <c r="I3212" s="146"/>
      <c r="J3212" s="146"/>
      <c r="K3212" s="146"/>
      <c r="L3212" s="146"/>
    </row>
    <row r="3213" spans="9:12" x14ac:dyDescent="0.25">
      <c r="I3213" s="146"/>
      <c r="J3213" s="146"/>
      <c r="K3213" s="146"/>
      <c r="L3213" s="146"/>
    </row>
    <row r="3214" spans="9:12" x14ac:dyDescent="0.25">
      <c r="I3214" s="146"/>
      <c r="J3214" s="146"/>
      <c r="K3214" s="146"/>
      <c r="L3214" s="146"/>
    </row>
    <row r="3215" spans="9:12" x14ac:dyDescent="0.25">
      <c r="I3215" s="146"/>
      <c r="J3215" s="146"/>
      <c r="K3215" s="146"/>
      <c r="L3215" s="146"/>
    </row>
    <row r="3216" spans="9:12" x14ac:dyDescent="0.25">
      <c r="I3216" s="146"/>
      <c r="J3216" s="146"/>
      <c r="K3216" s="146"/>
      <c r="L3216" s="146"/>
    </row>
    <row r="3217" spans="9:12" x14ac:dyDescent="0.25">
      <c r="I3217" s="146"/>
      <c r="J3217" s="146"/>
      <c r="K3217" s="146"/>
      <c r="L3217" s="146"/>
    </row>
    <row r="3218" spans="9:12" x14ac:dyDescent="0.25">
      <c r="I3218" s="146"/>
      <c r="J3218" s="146"/>
      <c r="K3218" s="146"/>
      <c r="L3218" s="146"/>
    </row>
    <row r="3219" spans="9:12" x14ac:dyDescent="0.25">
      <c r="I3219" s="146"/>
      <c r="J3219" s="146"/>
      <c r="K3219" s="146"/>
      <c r="L3219" s="146"/>
    </row>
    <row r="3220" spans="9:12" x14ac:dyDescent="0.25">
      <c r="I3220" s="146"/>
      <c r="J3220" s="146"/>
      <c r="K3220" s="146"/>
      <c r="L3220" s="146"/>
    </row>
    <row r="3221" spans="9:12" x14ac:dyDescent="0.25">
      <c r="I3221" s="146"/>
      <c r="J3221" s="146"/>
      <c r="K3221" s="146"/>
      <c r="L3221" s="146"/>
    </row>
    <row r="3222" spans="9:12" x14ac:dyDescent="0.25">
      <c r="I3222" s="146"/>
      <c r="J3222" s="146"/>
      <c r="K3222" s="146"/>
      <c r="L3222" s="146"/>
    </row>
    <row r="3223" spans="9:12" x14ac:dyDescent="0.25">
      <c r="I3223" s="146"/>
      <c r="J3223" s="146"/>
      <c r="K3223" s="146"/>
      <c r="L3223" s="146"/>
    </row>
    <row r="3224" spans="9:12" x14ac:dyDescent="0.25">
      <c r="I3224" s="146"/>
      <c r="J3224" s="146"/>
      <c r="K3224" s="146"/>
      <c r="L3224" s="146"/>
    </row>
    <row r="3225" spans="9:12" x14ac:dyDescent="0.25">
      <c r="I3225" s="146"/>
      <c r="J3225" s="146"/>
      <c r="K3225" s="146"/>
      <c r="L3225" s="146"/>
    </row>
    <row r="3226" spans="9:12" x14ac:dyDescent="0.25">
      <c r="I3226" s="146"/>
      <c r="J3226" s="146"/>
      <c r="K3226" s="146"/>
      <c r="L3226" s="146"/>
    </row>
    <row r="3227" spans="9:12" x14ac:dyDescent="0.25">
      <c r="I3227" s="146"/>
      <c r="J3227" s="146"/>
      <c r="K3227" s="146"/>
      <c r="L3227" s="146"/>
    </row>
    <row r="3228" spans="9:12" x14ac:dyDescent="0.25">
      <c r="I3228" s="146"/>
      <c r="J3228" s="146"/>
      <c r="K3228" s="146"/>
      <c r="L3228" s="146"/>
    </row>
    <row r="3229" spans="9:12" x14ac:dyDescent="0.25">
      <c r="I3229" s="146"/>
      <c r="J3229" s="146"/>
      <c r="K3229" s="146"/>
      <c r="L3229" s="146"/>
    </row>
    <row r="3230" spans="9:12" x14ac:dyDescent="0.25">
      <c r="I3230" s="146"/>
      <c r="J3230" s="146"/>
      <c r="K3230" s="146"/>
      <c r="L3230" s="146"/>
    </row>
    <row r="3231" spans="9:12" x14ac:dyDescent="0.25">
      <c r="I3231" s="146"/>
      <c r="J3231" s="146"/>
      <c r="K3231" s="146"/>
      <c r="L3231" s="146"/>
    </row>
    <row r="3232" spans="9:12" x14ac:dyDescent="0.25">
      <c r="I3232" s="146"/>
      <c r="J3232" s="146"/>
      <c r="K3232" s="146"/>
      <c r="L3232" s="146"/>
    </row>
    <row r="3233" spans="9:12" x14ac:dyDescent="0.25">
      <c r="I3233" s="146"/>
      <c r="J3233" s="146"/>
      <c r="K3233" s="146"/>
      <c r="L3233" s="146"/>
    </row>
    <row r="3234" spans="9:12" x14ac:dyDescent="0.25">
      <c r="I3234" s="146"/>
      <c r="J3234" s="146"/>
      <c r="K3234" s="146"/>
      <c r="L3234" s="146"/>
    </row>
    <row r="3235" spans="9:12" x14ac:dyDescent="0.25">
      <c r="I3235" s="146"/>
      <c r="J3235" s="146"/>
      <c r="K3235" s="146"/>
      <c r="L3235" s="146"/>
    </row>
    <row r="3236" spans="9:12" x14ac:dyDescent="0.25">
      <c r="I3236" s="146"/>
      <c r="J3236" s="146"/>
      <c r="K3236" s="146"/>
      <c r="L3236" s="146"/>
    </row>
    <row r="3237" spans="9:12" x14ac:dyDescent="0.25">
      <c r="I3237" s="146"/>
      <c r="J3237" s="146"/>
      <c r="K3237" s="146"/>
      <c r="L3237" s="146"/>
    </row>
    <row r="3238" spans="9:12" x14ac:dyDescent="0.25">
      <c r="I3238" s="146"/>
      <c r="J3238" s="146"/>
      <c r="K3238" s="146"/>
      <c r="L3238" s="146"/>
    </row>
    <row r="3239" spans="9:12" x14ac:dyDescent="0.25">
      <c r="I3239" s="146"/>
      <c r="J3239" s="146"/>
      <c r="K3239" s="146"/>
      <c r="L3239" s="146"/>
    </row>
    <row r="3240" spans="9:12" x14ac:dyDescent="0.25">
      <c r="I3240" s="146"/>
      <c r="J3240" s="146"/>
      <c r="K3240" s="146"/>
      <c r="L3240" s="146"/>
    </row>
    <row r="3241" spans="9:12" x14ac:dyDescent="0.25">
      <c r="I3241" s="146"/>
      <c r="J3241" s="146"/>
      <c r="K3241" s="146"/>
      <c r="L3241" s="146"/>
    </row>
    <row r="3242" spans="9:12" x14ac:dyDescent="0.25">
      <c r="I3242" s="146"/>
      <c r="J3242" s="146"/>
      <c r="K3242" s="146"/>
      <c r="L3242" s="146"/>
    </row>
    <row r="3243" spans="9:12" x14ac:dyDescent="0.25">
      <c r="I3243" s="146"/>
      <c r="J3243" s="146"/>
      <c r="K3243" s="146"/>
      <c r="L3243" s="146"/>
    </row>
    <row r="3244" spans="9:12" x14ac:dyDescent="0.25">
      <c r="I3244" s="146"/>
      <c r="J3244" s="146"/>
      <c r="K3244" s="146"/>
      <c r="L3244" s="146"/>
    </row>
    <row r="3245" spans="9:12" x14ac:dyDescent="0.25">
      <c r="I3245" s="146"/>
      <c r="J3245" s="146"/>
      <c r="K3245" s="146"/>
      <c r="L3245" s="146"/>
    </row>
    <row r="3246" spans="9:12" x14ac:dyDescent="0.25">
      <c r="I3246" s="146"/>
      <c r="J3246" s="146"/>
      <c r="K3246" s="146"/>
      <c r="L3246" s="146"/>
    </row>
    <row r="3247" spans="9:12" x14ac:dyDescent="0.25">
      <c r="I3247" s="146"/>
      <c r="J3247" s="146"/>
      <c r="K3247" s="146"/>
      <c r="L3247" s="146"/>
    </row>
    <row r="3248" spans="9:12" x14ac:dyDescent="0.25">
      <c r="I3248" s="146"/>
      <c r="J3248" s="146"/>
      <c r="K3248" s="146"/>
      <c r="L3248" s="146"/>
    </row>
    <row r="3249" spans="9:12" x14ac:dyDescent="0.25">
      <c r="I3249" s="146"/>
      <c r="J3249" s="146"/>
      <c r="K3249" s="146"/>
      <c r="L3249" s="146"/>
    </row>
    <row r="3250" spans="9:12" x14ac:dyDescent="0.25">
      <c r="I3250" s="146"/>
      <c r="J3250" s="146"/>
      <c r="K3250" s="146"/>
      <c r="L3250" s="146"/>
    </row>
    <row r="3251" spans="9:12" x14ac:dyDescent="0.25">
      <c r="I3251" s="146"/>
      <c r="J3251" s="146"/>
      <c r="K3251" s="146"/>
      <c r="L3251" s="146"/>
    </row>
    <row r="3252" spans="9:12" x14ac:dyDescent="0.25">
      <c r="I3252" s="146"/>
      <c r="J3252" s="146"/>
      <c r="K3252" s="146"/>
      <c r="L3252" s="146"/>
    </row>
    <row r="3253" spans="9:12" x14ac:dyDescent="0.25">
      <c r="I3253" s="146"/>
      <c r="J3253" s="146"/>
      <c r="K3253" s="146"/>
      <c r="L3253" s="146"/>
    </row>
    <row r="3254" spans="9:12" x14ac:dyDescent="0.25">
      <c r="I3254" s="146"/>
      <c r="J3254" s="146"/>
      <c r="K3254" s="146"/>
      <c r="L3254" s="146"/>
    </row>
    <row r="3255" spans="9:12" x14ac:dyDescent="0.25">
      <c r="I3255" s="146"/>
      <c r="J3255" s="146"/>
      <c r="K3255" s="146"/>
      <c r="L3255" s="146"/>
    </row>
    <row r="3256" spans="9:12" x14ac:dyDescent="0.25">
      <c r="I3256" s="146"/>
      <c r="J3256" s="146"/>
      <c r="K3256" s="146"/>
      <c r="L3256" s="146"/>
    </row>
    <row r="3257" spans="9:12" x14ac:dyDescent="0.25">
      <c r="I3257" s="146"/>
      <c r="J3257" s="146"/>
      <c r="K3257" s="146"/>
      <c r="L3257" s="146"/>
    </row>
    <row r="3258" spans="9:12" x14ac:dyDescent="0.25">
      <c r="I3258" s="146"/>
      <c r="J3258" s="146"/>
      <c r="K3258" s="146"/>
      <c r="L3258" s="146"/>
    </row>
    <row r="3259" spans="9:12" x14ac:dyDescent="0.25">
      <c r="I3259" s="146"/>
      <c r="J3259" s="146"/>
      <c r="K3259" s="146"/>
      <c r="L3259" s="146"/>
    </row>
    <row r="3260" spans="9:12" x14ac:dyDescent="0.25">
      <c r="I3260" s="146"/>
      <c r="J3260" s="146"/>
      <c r="K3260" s="146"/>
      <c r="L3260" s="146"/>
    </row>
    <row r="3261" spans="9:12" x14ac:dyDescent="0.25">
      <c r="I3261" s="146"/>
      <c r="J3261" s="146"/>
      <c r="K3261" s="146"/>
      <c r="L3261" s="146"/>
    </row>
    <row r="3262" spans="9:12" x14ac:dyDescent="0.25">
      <c r="I3262" s="146"/>
      <c r="J3262" s="146"/>
      <c r="K3262" s="146"/>
      <c r="L3262" s="146"/>
    </row>
    <row r="3263" spans="9:12" x14ac:dyDescent="0.25">
      <c r="I3263" s="146"/>
      <c r="J3263" s="146"/>
      <c r="K3263" s="146"/>
      <c r="L3263" s="146"/>
    </row>
    <row r="3264" spans="9:12" x14ac:dyDescent="0.25">
      <c r="I3264" s="146"/>
      <c r="J3264" s="146"/>
      <c r="K3264" s="146"/>
      <c r="L3264" s="146"/>
    </row>
    <row r="3265" spans="9:12" x14ac:dyDescent="0.25">
      <c r="I3265" s="146"/>
      <c r="J3265" s="146"/>
      <c r="K3265" s="146"/>
      <c r="L3265" s="146"/>
    </row>
    <row r="3266" spans="9:12" x14ac:dyDescent="0.25">
      <c r="I3266" s="146"/>
      <c r="J3266" s="146"/>
      <c r="K3266" s="146"/>
      <c r="L3266" s="146"/>
    </row>
    <row r="3267" spans="9:12" x14ac:dyDescent="0.25">
      <c r="I3267" s="146"/>
      <c r="J3267" s="146"/>
      <c r="K3267" s="146"/>
      <c r="L3267" s="146"/>
    </row>
    <row r="3268" spans="9:12" x14ac:dyDescent="0.25">
      <c r="I3268" s="146"/>
      <c r="J3268" s="146"/>
      <c r="K3268" s="146"/>
      <c r="L3268" s="146"/>
    </row>
    <row r="3269" spans="9:12" x14ac:dyDescent="0.25">
      <c r="I3269" s="146"/>
      <c r="J3269" s="146"/>
      <c r="K3269" s="146"/>
      <c r="L3269" s="146"/>
    </row>
    <row r="3270" spans="9:12" x14ac:dyDescent="0.25">
      <c r="I3270" s="146"/>
      <c r="J3270" s="146"/>
      <c r="K3270" s="146"/>
      <c r="L3270" s="146"/>
    </row>
    <row r="3271" spans="9:12" x14ac:dyDescent="0.25">
      <c r="I3271" s="146"/>
      <c r="J3271" s="146"/>
      <c r="K3271" s="146"/>
      <c r="L3271" s="146"/>
    </row>
    <row r="3272" spans="9:12" x14ac:dyDescent="0.25">
      <c r="I3272" s="146"/>
      <c r="J3272" s="146"/>
      <c r="K3272" s="146"/>
      <c r="L3272" s="146"/>
    </row>
    <row r="3273" spans="9:12" x14ac:dyDescent="0.25">
      <c r="I3273" s="146"/>
      <c r="J3273" s="146"/>
      <c r="K3273" s="146"/>
      <c r="L3273" s="146"/>
    </row>
    <row r="3274" spans="9:12" x14ac:dyDescent="0.25">
      <c r="I3274" s="146"/>
      <c r="J3274" s="146"/>
      <c r="K3274" s="146"/>
      <c r="L3274" s="146"/>
    </row>
    <row r="3275" spans="9:12" x14ac:dyDescent="0.25">
      <c r="I3275" s="146"/>
      <c r="J3275" s="146"/>
      <c r="K3275" s="146"/>
      <c r="L3275" s="146"/>
    </row>
    <row r="3276" spans="9:12" x14ac:dyDescent="0.25">
      <c r="I3276" s="146"/>
      <c r="J3276" s="146"/>
      <c r="K3276" s="146"/>
      <c r="L3276" s="146"/>
    </row>
    <row r="3277" spans="9:12" x14ac:dyDescent="0.25">
      <c r="I3277" s="146"/>
      <c r="J3277" s="146"/>
      <c r="K3277" s="146"/>
      <c r="L3277" s="146"/>
    </row>
    <row r="3278" spans="9:12" x14ac:dyDescent="0.25">
      <c r="I3278" s="146"/>
      <c r="J3278" s="146"/>
      <c r="K3278" s="146"/>
      <c r="L3278" s="146"/>
    </row>
    <row r="3279" spans="9:12" x14ac:dyDescent="0.25">
      <c r="I3279" s="146"/>
      <c r="J3279" s="146"/>
      <c r="K3279" s="146"/>
      <c r="L3279" s="146"/>
    </row>
    <row r="3280" spans="9:12" x14ac:dyDescent="0.25">
      <c r="I3280" s="146"/>
      <c r="J3280" s="146"/>
      <c r="K3280" s="146"/>
      <c r="L3280" s="146"/>
    </row>
    <row r="3281" spans="9:12" x14ac:dyDescent="0.25">
      <c r="I3281" s="146"/>
      <c r="J3281" s="146"/>
      <c r="K3281" s="146"/>
      <c r="L3281" s="146"/>
    </row>
    <row r="3282" spans="9:12" x14ac:dyDescent="0.25">
      <c r="I3282" s="146"/>
      <c r="J3282" s="146"/>
      <c r="K3282" s="146"/>
      <c r="L3282" s="146"/>
    </row>
    <row r="3283" spans="9:12" x14ac:dyDescent="0.25">
      <c r="I3283" s="146"/>
      <c r="J3283" s="146"/>
      <c r="K3283" s="146"/>
      <c r="L3283" s="146"/>
    </row>
    <row r="3284" spans="9:12" x14ac:dyDescent="0.25">
      <c r="I3284" s="146"/>
      <c r="J3284" s="146"/>
      <c r="K3284" s="146"/>
      <c r="L3284" s="146"/>
    </row>
    <row r="3285" spans="9:12" x14ac:dyDescent="0.25">
      <c r="I3285" s="146"/>
      <c r="J3285" s="146"/>
      <c r="K3285" s="146"/>
      <c r="L3285" s="146"/>
    </row>
    <row r="3286" spans="9:12" x14ac:dyDescent="0.25">
      <c r="I3286" s="146"/>
      <c r="J3286" s="146"/>
      <c r="K3286" s="146"/>
      <c r="L3286" s="146"/>
    </row>
    <row r="3287" spans="9:12" x14ac:dyDescent="0.25">
      <c r="I3287" s="146"/>
      <c r="J3287" s="146"/>
      <c r="K3287" s="146"/>
      <c r="L3287" s="146"/>
    </row>
    <row r="3288" spans="9:12" x14ac:dyDescent="0.25">
      <c r="I3288" s="146"/>
      <c r="J3288" s="146"/>
      <c r="K3288" s="146"/>
      <c r="L3288" s="146"/>
    </row>
    <row r="3289" spans="9:12" x14ac:dyDescent="0.25">
      <c r="I3289" s="146"/>
      <c r="J3289" s="146"/>
      <c r="K3289" s="146"/>
      <c r="L3289" s="146"/>
    </row>
    <row r="3290" spans="9:12" x14ac:dyDescent="0.25">
      <c r="I3290" s="146"/>
      <c r="J3290" s="146"/>
      <c r="K3290" s="146"/>
      <c r="L3290" s="146"/>
    </row>
    <row r="3291" spans="9:12" x14ac:dyDescent="0.25">
      <c r="I3291" s="146"/>
      <c r="J3291" s="146"/>
      <c r="K3291" s="146"/>
      <c r="L3291" s="146"/>
    </row>
    <row r="3292" spans="9:12" x14ac:dyDescent="0.25">
      <c r="I3292" s="146"/>
      <c r="J3292" s="146"/>
      <c r="K3292" s="146"/>
      <c r="L3292" s="146"/>
    </row>
    <row r="3293" spans="9:12" x14ac:dyDescent="0.25">
      <c r="I3293" s="146"/>
      <c r="J3293" s="146"/>
      <c r="K3293" s="146"/>
      <c r="L3293" s="146"/>
    </row>
    <row r="3294" spans="9:12" x14ac:dyDescent="0.25">
      <c r="I3294" s="146"/>
      <c r="J3294" s="146"/>
      <c r="K3294" s="146"/>
      <c r="L3294" s="146"/>
    </row>
    <row r="3295" spans="9:12" x14ac:dyDescent="0.25">
      <c r="I3295" s="146"/>
      <c r="J3295" s="146"/>
      <c r="K3295" s="146"/>
      <c r="L3295" s="146"/>
    </row>
    <row r="3296" spans="9:12" x14ac:dyDescent="0.25">
      <c r="I3296" s="146"/>
      <c r="J3296" s="146"/>
      <c r="K3296" s="146"/>
      <c r="L3296" s="146"/>
    </row>
    <row r="3297" spans="9:12" x14ac:dyDescent="0.25">
      <c r="I3297" s="146"/>
      <c r="J3297" s="146"/>
      <c r="K3297" s="146"/>
      <c r="L3297" s="146"/>
    </row>
    <row r="3298" spans="9:12" x14ac:dyDescent="0.25">
      <c r="I3298" s="146"/>
      <c r="J3298" s="146"/>
      <c r="K3298" s="146"/>
      <c r="L3298" s="146"/>
    </row>
    <row r="3299" spans="9:12" x14ac:dyDescent="0.25">
      <c r="I3299" s="146"/>
      <c r="J3299" s="146"/>
      <c r="K3299" s="146"/>
      <c r="L3299" s="146"/>
    </row>
    <row r="3300" spans="9:12" x14ac:dyDescent="0.25">
      <c r="I3300" s="146"/>
      <c r="J3300" s="146"/>
      <c r="K3300" s="146"/>
      <c r="L3300" s="146"/>
    </row>
    <row r="3301" spans="9:12" x14ac:dyDescent="0.25">
      <c r="I3301" s="146"/>
      <c r="J3301" s="146"/>
      <c r="K3301" s="146"/>
      <c r="L3301" s="146"/>
    </row>
    <row r="3302" spans="9:12" x14ac:dyDescent="0.25">
      <c r="I3302" s="146"/>
      <c r="J3302" s="146"/>
      <c r="K3302" s="146"/>
      <c r="L3302" s="146"/>
    </row>
    <row r="3303" spans="9:12" x14ac:dyDescent="0.25">
      <c r="I3303" s="146"/>
      <c r="J3303" s="146"/>
      <c r="K3303" s="146"/>
      <c r="L3303" s="146"/>
    </row>
    <row r="3304" spans="9:12" x14ac:dyDescent="0.25">
      <c r="I3304" s="146"/>
      <c r="J3304" s="146"/>
      <c r="K3304" s="146"/>
      <c r="L3304" s="146"/>
    </row>
    <row r="3305" spans="9:12" x14ac:dyDescent="0.25">
      <c r="I3305" s="146"/>
      <c r="J3305" s="146"/>
      <c r="K3305" s="146"/>
      <c r="L3305" s="146"/>
    </row>
    <row r="3306" spans="9:12" x14ac:dyDescent="0.25">
      <c r="I3306" s="146"/>
      <c r="J3306" s="146"/>
      <c r="K3306" s="146"/>
      <c r="L3306" s="146"/>
    </row>
    <row r="3307" spans="9:12" x14ac:dyDescent="0.25">
      <c r="I3307" s="146"/>
      <c r="J3307" s="146"/>
      <c r="K3307" s="146"/>
      <c r="L3307" s="146"/>
    </row>
    <row r="3308" spans="9:12" x14ac:dyDescent="0.25">
      <c r="I3308" s="146"/>
      <c r="J3308" s="146"/>
      <c r="K3308" s="146"/>
      <c r="L3308" s="146"/>
    </row>
    <row r="3309" spans="9:12" x14ac:dyDescent="0.25">
      <c r="I3309" s="146"/>
      <c r="J3309" s="146"/>
      <c r="K3309" s="146"/>
      <c r="L3309" s="146"/>
    </row>
    <row r="3310" spans="9:12" x14ac:dyDescent="0.25">
      <c r="I3310" s="146"/>
      <c r="J3310" s="146"/>
      <c r="K3310" s="146"/>
      <c r="L3310" s="146"/>
    </row>
    <row r="3311" spans="9:12" x14ac:dyDescent="0.25">
      <c r="I3311" s="146"/>
      <c r="J3311" s="146"/>
      <c r="K3311" s="146"/>
      <c r="L3311" s="146"/>
    </row>
    <row r="3312" spans="9:12" x14ac:dyDescent="0.25">
      <c r="I3312" s="146"/>
      <c r="J3312" s="146"/>
      <c r="K3312" s="146"/>
      <c r="L3312" s="146"/>
    </row>
    <row r="3313" spans="9:12" x14ac:dyDescent="0.25">
      <c r="I3313" s="146"/>
      <c r="J3313" s="146"/>
      <c r="K3313" s="146"/>
      <c r="L3313" s="146"/>
    </row>
    <row r="3314" spans="9:12" x14ac:dyDescent="0.25">
      <c r="I3314" s="146"/>
      <c r="J3314" s="146"/>
      <c r="K3314" s="146"/>
      <c r="L3314" s="146"/>
    </row>
    <row r="3315" spans="9:12" x14ac:dyDescent="0.25">
      <c r="I3315" s="146"/>
      <c r="J3315" s="146"/>
      <c r="K3315" s="146"/>
      <c r="L3315" s="146"/>
    </row>
    <row r="3316" spans="9:12" x14ac:dyDescent="0.25">
      <c r="I3316" s="146"/>
      <c r="J3316" s="146"/>
      <c r="K3316" s="146"/>
      <c r="L3316" s="146"/>
    </row>
    <row r="3317" spans="9:12" x14ac:dyDescent="0.25">
      <c r="I3317" s="146"/>
      <c r="J3317" s="146"/>
      <c r="K3317" s="146"/>
      <c r="L3317" s="146"/>
    </row>
    <row r="3318" spans="9:12" x14ac:dyDescent="0.25">
      <c r="I3318" s="146"/>
      <c r="J3318" s="146"/>
      <c r="K3318" s="146"/>
      <c r="L3318" s="146"/>
    </row>
    <row r="3319" spans="9:12" x14ac:dyDescent="0.25">
      <c r="I3319" s="146"/>
      <c r="J3319" s="146"/>
      <c r="K3319" s="146"/>
      <c r="L3319" s="146"/>
    </row>
    <row r="3320" spans="9:12" x14ac:dyDescent="0.25">
      <c r="I3320" s="146"/>
      <c r="J3320" s="146"/>
      <c r="K3320" s="146"/>
      <c r="L3320" s="146"/>
    </row>
    <row r="3321" spans="9:12" x14ac:dyDescent="0.25">
      <c r="I3321" s="146"/>
      <c r="J3321" s="146"/>
      <c r="K3321" s="146"/>
      <c r="L3321" s="146"/>
    </row>
    <row r="3322" spans="9:12" x14ac:dyDescent="0.25">
      <c r="I3322" s="146"/>
      <c r="J3322" s="146"/>
      <c r="K3322" s="146"/>
      <c r="L3322" s="146"/>
    </row>
    <row r="3323" spans="9:12" x14ac:dyDescent="0.25">
      <c r="I3323" s="146"/>
      <c r="J3323" s="146"/>
      <c r="K3323" s="146"/>
      <c r="L3323" s="146"/>
    </row>
    <row r="3324" spans="9:12" x14ac:dyDescent="0.25">
      <c r="I3324" s="146"/>
      <c r="J3324" s="146"/>
      <c r="K3324" s="146"/>
      <c r="L3324" s="146"/>
    </row>
    <row r="3325" spans="9:12" x14ac:dyDescent="0.25">
      <c r="I3325" s="146"/>
      <c r="J3325" s="146"/>
      <c r="K3325" s="146"/>
      <c r="L3325" s="146"/>
    </row>
    <row r="3326" spans="9:12" x14ac:dyDescent="0.25">
      <c r="I3326" s="146"/>
      <c r="J3326" s="146"/>
      <c r="K3326" s="146"/>
      <c r="L3326" s="146"/>
    </row>
    <row r="3327" spans="9:12" x14ac:dyDescent="0.25">
      <c r="I3327" s="146"/>
      <c r="J3327" s="146"/>
      <c r="K3327" s="146"/>
      <c r="L3327" s="146"/>
    </row>
    <row r="3328" spans="9:12" x14ac:dyDescent="0.25">
      <c r="I3328" s="146"/>
      <c r="J3328" s="146"/>
      <c r="K3328" s="146"/>
      <c r="L3328" s="146"/>
    </row>
    <row r="3329" spans="9:12" x14ac:dyDescent="0.25">
      <c r="I3329" s="146"/>
      <c r="J3329" s="146"/>
      <c r="K3329" s="146"/>
      <c r="L3329" s="146"/>
    </row>
    <row r="3330" spans="9:12" x14ac:dyDescent="0.25">
      <c r="I3330" s="146"/>
      <c r="J3330" s="146"/>
      <c r="K3330" s="146"/>
      <c r="L3330" s="146"/>
    </row>
    <row r="3331" spans="9:12" x14ac:dyDescent="0.25">
      <c r="I3331" s="146"/>
      <c r="J3331" s="146"/>
      <c r="K3331" s="146"/>
      <c r="L3331" s="146"/>
    </row>
    <row r="3332" spans="9:12" x14ac:dyDescent="0.25">
      <c r="I3332" s="146"/>
      <c r="J3332" s="146"/>
      <c r="K3332" s="146"/>
      <c r="L3332" s="146"/>
    </row>
    <row r="3333" spans="9:12" x14ac:dyDescent="0.25">
      <c r="I3333" s="146"/>
      <c r="J3333" s="146"/>
      <c r="K3333" s="146"/>
      <c r="L3333" s="146"/>
    </row>
    <row r="3334" spans="9:12" x14ac:dyDescent="0.25">
      <c r="I3334" s="146"/>
      <c r="J3334" s="146"/>
      <c r="K3334" s="146"/>
      <c r="L3334" s="146"/>
    </row>
    <row r="3335" spans="9:12" x14ac:dyDescent="0.25">
      <c r="I3335" s="146"/>
      <c r="J3335" s="146"/>
      <c r="K3335" s="146"/>
      <c r="L3335" s="146"/>
    </row>
    <row r="3336" spans="9:12" x14ac:dyDescent="0.25">
      <c r="I3336" s="146"/>
      <c r="J3336" s="146"/>
      <c r="K3336" s="146"/>
      <c r="L3336" s="146"/>
    </row>
    <row r="3337" spans="9:12" x14ac:dyDescent="0.25">
      <c r="I3337" s="146"/>
      <c r="J3337" s="146"/>
      <c r="K3337" s="146"/>
      <c r="L3337" s="146"/>
    </row>
    <row r="3338" spans="9:12" x14ac:dyDescent="0.25">
      <c r="I3338" s="146"/>
      <c r="J3338" s="146"/>
      <c r="K3338" s="146"/>
      <c r="L3338" s="146"/>
    </row>
    <row r="3339" spans="9:12" x14ac:dyDescent="0.25">
      <c r="I3339" s="146"/>
      <c r="J3339" s="146"/>
      <c r="K3339" s="146"/>
      <c r="L3339" s="146"/>
    </row>
    <row r="3340" spans="9:12" x14ac:dyDescent="0.25">
      <c r="I3340" s="146"/>
      <c r="J3340" s="146"/>
      <c r="K3340" s="146"/>
      <c r="L3340" s="146"/>
    </row>
    <row r="3341" spans="9:12" x14ac:dyDescent="0.25">
      <c r="I3341" s="146"/>
      <c r="J3341" s="146"/>
      <c r="K3341" s="146"/>
      <c r="L3341" s="146"/>
    </row>
    <row r="3342" spans="9:12" x14ac:dyDescent="0.25">
      <c r="I3342" s="146"/>
      <c r="J3342" s="146"/>
      <c r="K3342" s="146"/>
      <c r="L3342" s="146"/>
    </row>
    <row r="3343" spans="9:12" x14ac:dyDescent="0.25">
      <c r="I3343" s="146"/>
      <c r="J3343" s="146"/>
      <c r="K3343" s="146"/>
      <c r="L3343" s="146"/>
    </row>
    <row r="3344" spans="9:12" x14ac:dyDescent="0.25">
      <c r="I3344" s="146"/>
      <c r="J3344" s="146"/>
      <c r="K3344" s="146"/>
      <c r="L3344" s="146"/>
    </row>
    <row r="3345" spans="9:12" x14ac:dyDescent="0.25">
      <c r="I3345" s="146"/>
      <c r="J3345" s="146"/>
      <c r="K3345" s="146"/>
      <c r="L3345" s="146"/>
    </row>
    <row r="3346" spans="9:12" x14ac:dyDescent="0.25">
      <c r="I3346" s="146"/>
      <c r="J3346" s="146"/>
      <c r="K3346" s="146"/>
      <c r="L3346" s="146"/>
    </row>
    <row r="3347" spans="9:12" x14ac:dyDescent="0.25">
      <c r="I3347" s="146"/>
      <c r="J3347" s="146"/>
      <c r="K3347" s="146"/>
      <c r="L3347" s="146"/>
    </row>
    <row r="3348" spans="9:12" x14ac:dyDescent="0.25">
      <c r="I3348" s="146"/>
      <c r="J3348" s="146"/>
      <c r="K3348" s="146"/>
      <c r="L3348" s="146"/>
    </row>
    <row r="3349" spans="9:12" x14ac:dyDescent="0.25">
      <c r="I3349" s="146"/>
      <c r="J3349" s="146"/>
      <c r="K3349" s="146"/>
      <c r="L3349" s="146"/>
    </row>
    <row r="3350" spans="9:12" x14ac:dyDescent="0.25">
      <c r="I3350" s="146"/>
      <c r="J3350" s="146"/>
      <c r="K3350" s="146"/>
      <c r="L3350" s="146"/>
    </row>
    <row r="3351" spans="9:12" x14ac:dyDescent="0.25">
      <c r="I3351" s="146"/>
      <c r="J3351" s="146"/>
      <c r="K3351" s="146"/>
      <c r="L3351" s="146"/>
    </row>
    <row r="3352" spans="9:12" x14ac:dyDescent="0.25">
      <c r="I3352" s="146"/>
      <c r="J3352" s="146"/>
      <c r="K3352" s="146"/>
      <c r="L3352" s="146"/>
    </row>
    <row r="3353" spans="9:12" x14ac:dyDescent="0.25">
      <c r="I3353" s="146"/>
      <c r="J3353" s="146"/>
      <c r="K3353" s="146"/>
      <c r="L3353" s="146"/>
    </row>
    <row r="3354" spans="9:12" x14ac:dyDescent="0.25">
      <c r="I3354" s="146"/>
      <c r="J3354" s="146"/>
      <c r="K3354" s="146"/>
      <c r="L3354" s="146"/>
    </row>
    <row r="3355" spans="9:12" x14ac:dyDescent="0.25">
      <c r="I3355" s="146"/>
      <c r="J3355" s="146"/>
      <c r="K3355" s="146"/>
      <c r="L3355" s="146"/>
    </row>
    <row r="3356" spans="9:12" x14ac:dyDescent="0.25">
      <c r="I3356" s="146"/>
      <c r="J3356" s="146"/>
      <c r="K3356" s="146"/>
      <c r="L3356" s="146"/>
    </row>
    <row r="3357" spans="9:12" x14ac:dyDescent="0.25">
      <c r="I3357" s="146"/>
      <c r="J3357" s="146"/>
      <c r="K3357" s="146"/>
      <c r="L3357" s="146"/>
    </row>
    <row r="3358" spans="9:12" x14ac:dyDescent="0.25">
      <c r="I3358" s="146"/>
      <c r="J3358" s="146"/>
      <c r="K3358" s="146"/>
      <c r="L3358" s="146"/>
    </row>
    <row r="3359" spans="9:12" x14ac:dyDescent="0.25">
      <c r="I3359" s="146"/>
      <c r="J3359" s="146"/>
      <c r="K3359" s="146"/>
      <c r="L3359" s="146"/>
    </row>
    <row r="3360" spans="9:12" x14ac:dyDescent="0.25">
      <c r="I3360" s="146"/>
      <c r="J3360" s="146"/>
      <c r="K3360" s="146"/>
      <c r="L3360" s="146"/>
    </row>
    <row r="3361" spans="9:12" x14ac:dyDescent="0.25">
      <c r="I3361" s="146"/>
      <c r="J3361" s="146"/>
      <c r="K3361" s="146"/>
      <c r="L3361" s="146"/>
    </row>
    <row r="3362" spans="9:12" x14ac:dyDescent="0.25">
      <c r="I3362" s="146"/>
      <c r="J3362" s="146"/>
      <c r="K3362" s="146"/>
      <c r="L3362" s="146"/>
    </row>
    <row r="3363" spans="9:12" x14ac:dyDescent="0.25">
      <c r="I3363" s="146"/>
      <c r="J3363" s="146"/>
      <c r="K3363" s="146"/>
      <c r="L3363" s="146"/>
    </row>
    <row r="3364" spans="9:12" x14ac:dyDescent="0.25">
      <c r="I3364" s="146"/>
      <c r="J3364" s="146"/>
      <c r="K3364" s="146"/>
      <c r="L3364" s="146"/>
    </row>
    <row r="3365" spans="9:12" x14ac:dyDescent="0.25">
      <c r="I3365" s="146"/>
      <c r="J3365" s="146"/>
      <c r="K3365" s="146"/>
      <c r="L3365" s="146"/>
    </row>
    <row r="3366" spans="9:12" x14ac:dyDescent="0.25">
      <c r="I3366" s="146"/>
      <c r="J3366" s="146"/>
      <c r="K3366" s="146"/>
      <c r="L3366" s="146"/>
    </row>
    <row r="3367" spans="9:12" x14ac:dyDescent="0.25">
      <c r="I3367" s="146"/>
      <c r="J3367" s="146"/>
      <c r="K3367" s="146"/>
      <c r="L3367" s="146"/>
    </row>
    <row r="3368" spans="9:12" x14ac:dyDescent="0.25">
      <c r="I3368" s="146"/>
      <c r="J3368" s="146"/>
      <c r="K3368" s="146"/>
      <c r="L3368" s="146"/>
    </row>
    <row r="3369" spans="9:12" x14ac:dyDescent="0.25">
      <c r="I3369" s="146"/>
      <c r="J3369" s="146"/>
      <c r="K3369" s="146"/>
      <c r="L3369" s="146"/>
    </row>
    <row r="3370" spans="9:12" x14ac:dyDescent="0.25">
      <c r="I3370" s="146"/>
      <c r="J3370" s="146"/>
      <c r="K3370" s="146"/>
      <c r="L3370" s="146"/>
    </row>
    <row r="3371" spans="9:12" x14ac:dyDescent="0.25">
      <c r="I3371" s="146"/>
      <c r="J3371" s="146"/>
      <c r="K3371" s="146"/>
      <c r="L3371" s="146"/>
    </row>
    <row r="3372" spans="9:12" x14ac:dyDescent="0.25">
      <c r="I3372" s="146"/>
      <c r="J3372" s="146"/>
      <c r="K3372" s="146"/>
      <c r="L3372" s="146"/>
    </row>
    <row r="3373" spans="9:12" x14ac:dyDescent="0.25">
      <c r="I3373" s="146"/>
      <c r="J3373" s="146"/>
      <c r="K3373" s="146"/>
      <c r="L3373" s="146"/>
    </row>
    <row r="3374" spans="9:12" x14ac:dyDescent="0.25">
      <c r="I3374" s="146"/>
      <c r="J3374" s="146"/>
      <c r="K3374" s="146"/>
      <c r="L3374" s="146"/>
    </row>
    <row r="3375" spans="9:12" x14ac:dyDescent="0.25">
      <c r="I3375" s="146"/>
      <c r="J3375" s="146"/>
      <c r="K3375" s="146"/>
      <c r="L3375" s="146"/>
    </row>
    <row r="3376" spans="9:12" x14ac:dyDescent="0.25">
      <c r="I3376" s="146"/>
      <c r="J3376" s="146"/>
      <c r="K3376" s="146"/>
      <c r="L3376" s="146"/>
    </row>
    <row r="3377" spans="9:12" x14ac:dyDescent="0.25">
      <c r="I3377" s="146"/>
      <c r="J3377" s="146"/>
      <c r="K3377" s="146"/>
      <c r="L3377" s="146"/>
    </row>
    <row r="3378" spans="9:12" x14ac:dyDescent="0.25">
      <c r="I3378" s="146"/>
      <c r="J3378" s="146"/>
      <c r="K3378" s="146"/>
      <c r="L3378" s="146"/>
    </row>
    <row r="3379" spans="9:12" x14ac:dyDescent="0.25">
      <c r="I3379" s="146"/>
      <c r="J3379" s="146"/>
      <c r="K3379" s="146"/>
      <c r="L3379" s="146"/>
    </row>
    <row r="3380" spans="9:12" x14ac:dyDescent="0.25">
      <c r="I3380" s="146"/>
      <c r="J3380" s="146"/>
      <c r="K3380" s="146"/>
      <c r="L3380" s="146"/>
    </row>
    <row r="3381" spans="9:12" x14ac:dyDescent="0.25">
      <c r="I3381" s="146"/>
      <c r="J3381" s="146"/>
      <c r="K3381" s="146"/>
      <c r="L3381" s="146"/>
    </row>
    <row r="3382" spans="9:12" x14ac:dyDescent="0.25">
      <c r="I3382" s="146"/>
      <c r="J3382" s="146"/>
      <c r="K3382" s="146"/>
      <c r="L3382" s="146"/>
    </row>
    <row r="3383" spans="9:12" x14ac:dyDescent="0.25">
      <c r="I3383" s="146"/>
      <c r="J3383" s="146"/>
      <c r="K3383" s="146"/>
      <c r="L3383" s="146"/>
    </row>
    <row r="3384" spans="9:12" x14ac:dyDescent="0.25">
      <c r="I3384" s="146"/>
      <c r="J3384" s="146"/>
      <c r="K3384" s="146"/>
      <c r="L3384" s="146"/>
    </row>
    <row r="3385" spans="9:12" x14ac:dyDescent="0.25">
      <c r="I3385" s="146"/>
      <c r="J3385" s="146"/>
      <c r="K3385" s="146"/>
      <c r="L3385" s="146"/>
    </row>
    <row r="3386" spans="9:12" x14ac:dyDescent="0.25">
      <c r="I3386" s="146"/>
      <c r="J3386" s="146"/>
      <c r="K3386" s="146"/>
      <c r="L3386" s="146"/>
    </row>
    <row r="3387" spans="9:12" x14ac:dyDescent="0.25">
      <c r="I3387" s="146"/>
      <c r="J3387" s="146"/>
      <c r="K3387" s="146"/>
      <c r="L3387" s="146"/>
    </row>
    <row r="3388" spans="9:12" x14ac:dyDescent="0.25">
      <c r="I3388" s="146"/>
      <c r="J3388" s="146"/>
      <c r="K3388" s="146"/>
      <c r="L3388" s="146"/>
    </row>
    <row r="3389" spans="9:12" x14ac:dyDescent="0.25">
      <c r="I3389" s="146"/>
      <c r="J3389" s="146"/>
      <c r="K3389" s="146"/>
      <c r="L3389" s="146"/>
    </row>
    <row r="3390" spans="9:12" x14ac:dyDescent="0.25">
      <c r="I3390" s="146"/>
      <c r="J3390" s="146"/>
      <c r="K3390" s="146"/>
      <c r="L3390" s="146"/>
    </row>
    <row r="3391" spans="9:12" x14ac:dyDescent="0.25">
      <c r="I3391" s="146"/>
      <c r="J3391" s="146"/>
      <c r="K3391" s="146"/>
      <c r="L3391" s="146"/>
    </row>
    <row r="3392" spans="9:12" x14ac:dyDescent="0.25">
      <c r="I3392" s="146"/>
      <c r="J3392" s="146"/>
      <c r="K3392" s="146"/>
      <c r="L3392" s="146"/>
    </row>
    <row r="3393" spans="9:12" x14ac:dyDescent="0.25">
      <c r="I3393" s="146"/>
      <c r="J3393" s="146"/>
      <c r="K3393" s="146"/>
      <c r="L3393" s="146"/>
    </row>
    <row r="3394" spans="9:12" x14ac:dyDescent="0.25">
      <c r="I3394" s="146"/>
      <c r="J3394" s="146"/>
      <c r="K3394" s="146"/>
      <c r="L3394" s="146"/>
    </row>
    <row r="3395" spans="9:12" x14ac:dyDescent="0.25">
      <c r="I3395" s="146"/>
      <c r="J3395" s="146"/>
      <c r="K3395" s="146"/>
      <c r="L3395" s="146"/>
    </row>
    <row r="3396" spans="9:12" x14ac:dyDescent="0.25">
      <c r="I3396" s="146"/>
      <c r="J3396" s="146"/>
      <c r="K3396" s="146"/>
      <c r="L3396" s="146"/>
    </row>
    <row r="3397" spans="9:12" x14ac:dyDescent="0.25">
      <c r="I3397" s="146"/>
      <c r="J3397" s="146"/>
      <c r="K3397" s="146"/>
      <c r="L3397" s="146"/>
    </row>
    <row r="3398" spans="9:12" x14ac:dyDescent="0.25">
      <c r="I3398" s="146"/>
      <c r="J3398" s="146"/>
      <c r="K3398" s="146"/>
      <c r="L3398" s="146"/>
    </row>
    <row r="3399" spans="9:12" x14ac:dyDescent="0.25">
      <c r="I3399" s="146"/>
      <c r="J3399" s="146"/>
      <c r="K3399" s="146"/>
      <c r="L3399" s="146"/>
    </row>
    <row r="3400" spans="9:12" x14ac:dyDescent="0.25">
      <c r="I3400" s="146"/>
      <c r="J3400" s="146"/>
      <c r="K3400" s="146"/>
      <c r="L3400" s="146"/>
    </row>
    <row r="3401" spans="9:12" x14ac:dyDescent="0.25">
      <c r="I3401" s="146"/>
      <c r="J3401" s="146"/>
      <c r="K3401" s="146"/>
      <c r="L3401" s="146"/>
    </row>
    <row r="3402" spans="9:12" x14ac:dyDescent="0.25">
      <c r="I3402" s="146"/>
      <c r="J3402" s="146"/>
      <c r="K3402" s="146"/>
      <c r="L3402" s="146"/>
    </row>
    <row r="3403" spans="9:12" x14ac:dyDescent="0.25">
      <c r="I3403" s="146"/>
      <c r="J3403" s="146"/>
      <c r="K3403" s="146"/>
      <c r="L3403" s="146"/>
    </row>
    <row r="3404" spans="9:12" x14ac:dyDescent="0.25">
      <c r="I3404" s="146"/>
      <c r="J3404" s="146"/>
      <c r="K3404" s="146"/>
      <c r="L3404" s="146"/>
    </row>
    <row r="3405" spans="9:12" x14ac:dyDescent="0.25">
      <c r="I3405" s="146"/>
      <c r="J3405" s="146"/>
      <c r="K3405" s="146"/>
      <c r="L3405" s="146"/>
    </row>
    <row r="3406" spans="9:12" x14ac:dyDescent="0.25">
      <c r="I3406" s="146"/>
      <c r="J3406" s="146"/>
      <c r="K3406" s="146"/>
      <c r="L3406" s="146"/>
    </row>
    <row r="3407" spans="9:12" x14ac:dyDescent="0.25">
      <c r="I3407" s="146"/>
      <c r="J3407" s="146"/>
      <c r="K3407" s="146"/>
      <c r="L3407" s="146"/>
    </row>
    <row r="3408" spans="9:12" x14ac:dyDescent="0.25">
      <c r="I3408" s="146"/>
      <c r="J3408" s="146"/>
      <c r="K3408" s="146"/>
      <c r="L3408" s="146"/>
    </row>
    <row r="3409" spans="9:12" x14ac:dyDescent="0.25">
      <c r="I3409" s="146"/>
      <c r="J3409" s="146"/>
      <c r="K3409" s="146"/>
      <c r="L3409" s="146"/>
    </row>
    <row r="3410" spans="9:12" x14ac:dyDescent="0.25">
      <c r="I3410" s="146"/>
      <c r="J3410" s="146"/>
      <c r="K3410" s="146"/>
      <c r="L3410" s="146"/>
    </row>
    <row r="3411" spans="9:12" x14ac:dyDescent="0.25">
      <c r="I3411" s="146"/>
      <c r="J3411" s="146"/>
      <c r="K3411" s="146"/>
      <c r="L3411" s="146"/>
    </row>
    <row r="3412" spans="9:12" x14ac:dyDescent="0.25">
      <c r="I3412" s="146"/>
      <c r="J3412" s="146"/>
      <c r="K3412" s="146"/>
      <c r="L3412" s="146"/>
    </row>
    <row r="3413" spans="9:12" x14ac:dyDescent="0.25">
      <c r="I3413" s="146"/>
      <c r="J3413" s="146"/>
      <c r="K3413" s="146"/>
      <c r="L3413" s="146"/>
    </row>
    <row r="3414" spans="9:12" x14ac:dyDescent="0.25">
      <c r="I3414" s="146"/>
      <c r="J3414" s="146"/>
      <c r="K3414" s="146"/>
      <c r="L3414" s="146"/>
    </row>
    <row r="3415" spans="9:12" x14ac:dyDescent="0.25">
      <c r="I3415" s="146"/>
      <c r="J3415" s="146"/>
      <c r="K3415" s="146"/>
      <c r="L3415" s="146"/>
    </row>
    <row r="3416" spans="9:12" x14ac:dyDescent="0.25">
      <c r="I3416" s="146"/>
      <c r="J3416" s="146"/>
      <c r="K3416" s="146"/>
      <c r="L3416" s="146"/>
    </row>
    <row r="3417" spans="9:12" x14ac:dyDescent="0.25">
      <c r="I3417" s="146"/>
      <c r="J3417" s="146"/>
      <c r="K3417" s="146"/>
      <c r="L3417" s="146"/>
    </row>
    <row r="3418" spans="9:12" x14ac:dyDescent="0.25">
      <c r="I3418" s="146"/>
      <c r="J3418" s="146"/>
      <c r="K3418" s="146"/>
      <c r="L3418" s="146"/>
    </row>
    <row r="3419" spans="9:12" x14ac:dyDescent="0.25">
      <c r="I3419" s="146"/>
      <c r="J3419" s="146"/>
      <c r="K3419" s="146"/>
      <c r="L3419" s="146"/>
    </row>
    <row r="3420" spans="9:12" x14ac:dyDescent="0.25">
      <c r="I3420" s="146"/>
      <c r="J3420" s="146"/>
      <c r="K3420" s="146"/>
      <c r="L3420" s="146"/>
    </row>
    <row r="3421" spans="9:12" x14ac:dyDescent="0.25">
      <c r="I3421" s="146"/>
      <c r="J3421" s="146"/>
      <c r="K3421" s="146"/>
      <c r="L3421" s="146"/>
    </row>
    <row r="3422" spans="9:12" x14ac:dyDescent="0.25">
      <c r="I3422" s="146"/>
      <c r="J3422" s="146"/>
      <c r="K3422" s="146"/>
      <c r="L3422" s="146"/>
    </row>
    <row r="3423" spans="9:12" x14ac:dyDescent="0.25">
      <c r="I3423" s="146"/>
      <c r="J3423" s="146"/>
      <c r="K3423" s="146"/>
      <c r="L3423" s="146"/>
    </row>
    <row r="3424" spans="9:12" x14ac:dyDescent="0.25">
      <c r="I3424" s="146"/>
      <c r="J3424" s="146"/>
      <c r="K3424" s="146"/>
      <c r="L3424" s="146"/>
    </row>
    <row r="3425" spans="9:12" x14ac:dyDescent="0.25">
      <c r="I3425" s="146"/>
      <c r="J3425" s="146"/>
      <c r="K3425" s="146"/>
      <c r="L3425" s="146"/>
    </row>
    <row r="3426" spans="9:12" x14ac:dyDescent="0.25">
      <c r="I3426" s="146"/>
      <c r="J3426" s="146"/>
      <c r="K3426" s="146"/>
      <c r="L3426" s="146"/>
    </row>
    <row r="3427" spans="9:12" x14ac:dyDescent="0.25">
      <c r="I3427" s="146"/>
      <c r="J3427" s="146"/>
      <c r="K3427" s="146"/>
      <c r="L3427" s="146"/>
    </row>
    <row r="3428" spans="9:12" x14ac:dyDescent="0.25">
      <c r="I3428" s="146"/>
      <c r="J3428" s="146"/>
      <c r="K3428" s="146"/>
      <c r="L3428" s="146"/>
    </row>
    <row r="3429" spans="9:12" x14ac:dyDescent="0.25">
      <c r="I3429" s="146"/>
      <c r="J3429" s="146"/>
      <c r="K3429" s="146"/>
      <c r="L3429" s="146"/>
    </row>
    <row r="3430" spans="9:12" x14ac:dyDescent="0.25">
      <c r="I3430" s="146"/>
      <c r="J3430" s="146"/>
      <c r="K3430" s="146"/>
      <c r="L3430" s="146"/>
    </row>
    <row r="3431" spans="9:12" x14ac:dyDescent="0.25">
      <c r="I3431" s="146"/>
      <c r="J3431" s="146"/>
      <c r="K3431" s="146"/>
      <c r="L3431" s="146"/>
    </row>
    <row r="3432" spans="9:12" x14ac:dyDescent="0.25">
      <c r="I3432" s="146"/>
      <c r="J3432" s="146"/>
      <c r="K3432" s="146"/>
      <c r="L3432" s="146"/>
    </row>
    <row r="3433" spans="9:12" x14ac:dyDescent="0.25">
      <c r="I3433" s="146"/>
      <c r="J3433" s="146"/>
      <c r="K3433" s="146"/>
      <c r="L3433" s="146"/>
    </row>
    <row r="3434" spans="9:12" x14ac:dyDescent="0.25">
      <c r="I3434" s="146"/>
      <c r="J3434" s="146"/>
      <c r="K3434" s="146"/>
      <c r="L3434" s="146"/>
    </row>
    <row r="3435" spans="9:12" x14ac:dyDescent="0.25">
      <c r="I3435" s="146"/>
      <c r="J3435" s="146"/>
      <c r="K3435" s="146"/>
      <c r="L3435" s="146"/>
    </row>
    <row r="3436" spans="9:12" x14ac:dyDescent="0.25">
      <c r="I3436" s="146"/>
      <c r="J3436" s="146"/>
      <c r="K3436" s="146"/>
      <c r="L3436" s="146"/>
    </row>
    <row r="3437" spans="9:12" x14ac:dyDescent="0.25">
      <c r="I3437" s="146"/>
      <c r="J3437" s="146"/>
      <c r="K3437" s="146"/>
      <c r="L3437" s="146"/>
    </row>
    <row r="3438" spans="9:12" x14ac:dyDescent="0.25">
      <c r="I3438" s="146"/>
      <c r="J3438" s="146"/>
      <c r="K3438" s="146"/>
      <c r="L3438" s="146"/>
    </row>
    <row r="3439" spans="9:12" x14ac:dyDescent="0.25">
      <c r="I3439" s="146"/>
      <c r="J3439" s="146"/>
      <c r="K3439" s="146"/>
      <c r="L3439" s="146"/>
    </row>
    <row r="3440" spans="9:12" x14ac:dyDescent="0.25">
      <c r="I3440" s="146"/>
      <c r="J3440" s="146"/>
      <c r="K3440" s="146"/>
      <c r="L3440" s="146"/>
    </row>
    <row r="3441" spans="9:12" x14ac:dyDescent="0.25">
      <c r="I3441" s="146"/>
      <c r="J3441" s="146"/>
      <c r="K3441" s="146"/>
      <c r="L3441" s="146"/>
    </row>
    <row r="3442" spans="9:12" x14ac:dyDescent="0.25">
      <c r="I3442" s="146"/>
      <c r="J3442" s="146"/>
      <c r="K3442" s="146"/>
      <c r="L3442" s="146"/>
    </row>
    <row r="3443" spans="9:12" x14ac:dyDescent="0.25">
      <c r="I3443" s="146"/>
      <c r="J3443" s="146"/>
      <c r="K3443" s="146"/>
      <c r="L3443" s="146"/>
    </row>
    <row r="3444" spans="9:12" x14ac:dyDescent="0.25">
      <c r="I3444" s="146"/>
      <c r="J3444" s="146"/>
      <c r="K3444" s="146"/>
      <c r="L3444" s="146"/>
    </row>
    <row r="3445" spans="9:12" x14ac:dyDescent="0.25">
      <c r="I3445" s="146"/>
      <c r="J3445" s="146"/>
      <c r="K3445" s="146"/>
      <c r="L3445" s="146"/>
    </row>
    <row r="3446" spans="9:12" x14ac:dyDescent="0.25">
      <c r="I3446" s="146"/>
      <c r="J3446" s="146"/>
      <c r="K3446" s="146"/>
      <c r="L3446" s="146"/>
    </row>
    <row r="3447" spans="9:12" x14ac:dyDescent="0.25">
      <c r="I3447" s="146"/>
      <c r="J3447" s="146"/>
      <c r="K3447" s="146"/>
      <c r="L3447" s="146"/>
    </row>
    <row r="3448" spans="9:12" x14ac:dyDescent="0.25">
      <c r="I3448" s="146"/>
      <c r="J3448" s="146"/>
      <c r="K3448" s="146"/>
      <c r="L3448" s="146"/>
    </row>
    <row r="3449" spans="9:12" x14ac:dyDescent="0.25">
      <c r="I3449" s="146"/>
      <c r="J3449" s="146"/>
      <c r="K3449" s="146"/>
      <c r="L3449" s="146"/>
    </row>
    <row r="3450" spans="9:12" x14ac:dyDescent="0.25">
      <c r="I3450" s="146"/>
      <c r="J3450" s="146"/>
      <c r="K3450" s="146"/>
      <c r="L3450" s="146"/>
    </row>
    <row r="3451" spans="9:12" x14ac:dyDescent="0.25">
      <c r="I3451" s="146"/>
      <c r="J3451" s="146"/>
      <c r="K3451" s="146"/>
      <c r="L3451" s="146"/>
    </row>
    <row r="3452" spans="9:12" x14ac:dyDescent="0.25">
      <c r="I3452" s="146"/>
      <c r="J3452" s="146"/>
      <c r="K3452" s="146"/>
      <c r="L3452" s="146"/>
    </row>
    <row r="3453" spans="9:12" x14ac:dyDescent="0.25">
      <c r="I3453" s="146"/>
      <c r="J3453" s="146"/>
      <c r="K3453" s="146"/>
      <c r="L3453" s="146"/>
    </row>
    <row r="3454" spans="9:12" x14ac:dyDescent="0.25">
      <c r="I3454" s="146"/>
      <c r="J3454" s="146"/>
      <c r="K3454" s="146"/>
      <c r="L3454" s="146"/>
    </row>
    <row r="3455" spans="9:12" x14ac:dyDescent="0.25">
      <c r="I3455" s="146"/>
      <c r="J3455" s="146"/>
      <c r="K3455" s="146"/>
      <c r="L3455" s="146"/>
    </row>
    <row r="3456" spans="9:12" x14ac:dyDescent="0.25">
      <c r="I3456" s="146"/>
      <c r="J3456" s="146"/>
      <c r="K3456" s="146"/>
      <c r="L3456" s="146"/>
    </row>
    <row r="3457" spans="9:12" x14ac:dyDescent="0.25">
      <c r="I3457" s="146"/>
      <c r="J3457" s="146"/>
      <c r="K3457" s="146"/>
      <c r="L3457" s="146"/>
    </row>
    <row r="3458" spans="9:12" x14ac:dyDescent="0.25">
      <c r="I3458" s="146"/>
      <c r="J3458" s="146"/>
      <c r="K3458" s="146"/>
      <c r="L3458" s="146"/>
    </row>
    <row r="3459" spans="9:12" x14ac:dyDescent="0.25">
      <c r="I3459" s="146"/>
      <c r="J3459" s="146"/>
      <c r="K3459" s="146"/>
      <c r="L3459" s="146"/>
    </row>
    <row r="3460" spans="9:12" x14ac:dyDescent="0.25">
      <c r="I3460" s="146"/>
      <c r="J3460" s="146"/>
      <c r="K3460" s="146"/>
      <c r="L3460" s="146"/>
    </row>
    <row r="3461" spans="9:12" x14ac:dyDescent="0.25">
      <c r="I3461" s="146"/>
      <c r="J3461" s="146"/>
      <c r="K3461" s="146"/>
      <c r="L3461" s="146"/>
    </row>
    <row r="3462" spans="9:12" x14ac:dyDescent="0.25">
      <c r="I3462" s="146"/>
      <c r="J3462" s="146"/>
      <c r="K3462" s="146"/>
      <c r="L3462" s="146"/>
    </row>
    <row r="3463" spans="9:12" x14ac:dyDescent="0.25">
      <c r="I3463" s="146"/>
      <c r="J3463" s="146"/>
      <c r="K3463" s="146"/>
      <c r="L3463" s="146"/>
    </row>
    <row r="3464" spans="9:12" x14ac:dyDescent="0.25">
      <c r="I3464" s="146"/>
      <c r="J3464" s="146"/>
      <c r="K3464" s="146"/>
      <c r="L3464" s="146"/>
    </row>
    <row r="3465" spans="9:12" x14ac:dyDescent="0.25">
      <c r="I3465" s="146"/>
      <c r="J3465" s="146"/>
      <c r="K3465" s="146"/>
      <c r="L3465" s="146"/>
    </row>
    <row r="3466" spans="9:12" x14ac:dyDescent="0.25">
      <c r="I3466" s="146"/>
      <c r="J3466" s="146"/>
      <c r="K3466" s="146"/>
      <c r="L3466" s="146"/>
    </row>
    <row r="3467" spans="9:12" x14ac:dyDescent="0.25">
      <c r="I3467" s="146"/>
      <c r="J3467" s="146"/>
      <c r="K3467" s="146"/>
      <c r="L3467" s="146"/>
    </row>
    <row r="3468" spans="9:12" x14ac:dyDescent="0.25">
      <c r="I3468" s="146"/>
      <c r="J3468" s="146"/>
      <c r="K3468" s="146"/>
      <c r="L3468" s="146"/>
    </row>
    <row r="3469" spans="9:12" x14ac:dyDescent="0.25">
      <c r="I3469" s="146"/>
      <c r="J3469" s="146"/>
      <c r="K3469" s="146"/>
      <c r="L3469" s="146"/>
    </row>
    <row r="3470" spans="9:12" x14ac:dyDescent="0.25">
      <c r="I3470" s="146"/>
      <c r="J3470" s="146"/>
      <c r="K3470" s="146"/>
      <c r="L3470" s="146"/>
    </row>
    <row r="3471" spans="9:12" x14ac:dyDescent="0.25">
      <c r="I3471" s="146"/>
      <c r="J3471" s="146"/>
      <c r="K3471" s="146"/>
      <c r="L3471" s="146"/>
    </row>
    <row r="3472" spans="9:12" x14ac:dyDescent="0.25">
      <c r="I3472" s="146"/>
      <c r="J3472" s="146"/>
      <c r="K3472" s="146"/>
      <c r="L3472" s="146"/>
    </row>
    <row r="3473" spans="9:12" x14ac:dyDescent="0.25">
      <c r="I3473" s="146"/>
      <c r="J3473" s="146"/>
      <c r="K3473" s="146"/>
      <c r="L3473" s="146"/>
    </row>
    <row r="3474" spans="9:12" x14ac:dyDescent="0.25">
      <c r="I3474" s="146"/>
      <c r="J3474" s="146"/>
      <c r="K3474" s="146"/>
      <c r="L3474" s="146"/>
    </row>
    <row r="3475" spans="9:12" x14ac:dyDescent="0.25">
      <c r="I3475" s="146"/>
      <c r="J3475" s="146"/>
      <c r="K3475" s="146"/>
      <c r="L3475" s="146"/>
    </row>
    <row r="3476" spans="9:12" x14ac:dyDescent="0.25">
      <c r="I3476" s="146"/>
      <c r="J3476" s="146"/>
      <c r="K3476" s="146"/>
      <c r="L3476" s="146"/>
    </row>
    <row r="3477" spans="9:12" x14ac:dyDescent="0.25">
      <c r="I3477" s="146"/>
      <c r="J3477" s="146"/>
      <c r="K3477" s="146"/>
      <c r="L3477" s="146"/>
    </row>
    <row r="3478" spans="9:12" x14ac:dyDescent="0.25">
      <c r="I3478" s="146"/>
      <c r="J3478" s="146"/>
      <c r="K3478" s="146"/>
      <c r="L3478" s="146"/>
    </row>
    <row r="3479" spans="9:12" x14ac:dyDescent="0.25">
      <c r="I3479" s="146"/>
      <c r="J3479" s="146"/>
      <c r="K3479" s="146"/>
      <c r="L3479" s="146"/>
    </row>
    <row r="3480" spans="9:12" x14ac:dyDescent="0.25">
      <c r="I3480" s="146"/>
      <c r="J3480" s="146"/>
      <c r="K3480" s="146"/>
      <c r="L3480" s="146"/>
    </row>
    <row r="3481" spans="9:12" x14ac:dyDescent="0.25">
      <c r="I3481" s="146"/>
      <c r="J3481" s="146"/>
      <c r="K3481" s="146"/>
      <c r="L3481" s="146"/>
    </row>
    <row r="3482" spans="9:12" x14ac:dyDescent="0.25">
      <c r="I3482" s="146"/>
      <c r="J3482" s="146"/>
      <c r="K3482" s="146"/>
      <c r="L3482" s="146"/>
    </row>
    <row r="3483" spans="9:12" x14ac:dyDescent="0.25">
      <c r="I3483" s="146"/>
      <c r="J3483" s="146"/>
      <c r="K3483" s="146"/>
      <c r="L3483" s="146"/>
    </row>
    <row r="3484" spans="9:12" x14ac:dyDescent="0.25">
      <c r="I3484" s="146"/>
      <c r="J3484" s="146"/>
      <c r="K3484" s="146"/>
      <c r="L3484" s="146"/>
    </row>
    <row r="3485" spans="9:12" x14ac:dyDescent="0.25">
      <c r="I3485" s="146"/>
      <c r="J3485" s="146"/>
      <c r="K3485" s="146"/>
      <c r="L3485" s="146"/>
    </row>
    <row r="3486" spans="9:12" x14ac:dyDescent="0.25">
      <c r="I3486" s="146"/>
      <c r="J3486" s="146"/>
      <c r="K3486" s="146"/>
      <c r="L3486" s="146"/>
    </row>
    <row r="3487" spans="9:12" x14ac:dyDescent="0.25">
      <c r="I3487" s="146"/>
      <c r="J3487" s="146"/>
      <c r="K3487" s="146"/>
      <c r="L3487" s="146"/>
    </row>
    <row r="3488" spans="9:12" x14ac:dyDescent="0.25">
      <c r="I3488" s="146"/>
      <c r="J3488" s="146"/>
      <c r="K3488" s="146"/>
      <c r="L3488" s="146"/>
    </row>
    <row r="3489" spans="9:12" x14ac:dyDescent="0.25">
      <c r="I3489" s="146"/>
      <c r="J3489" s="146"/>
      <c r="K3489" s="146"/>
      <c r="L3489" s="146"/>
    </row>
    <row r="3490" spans="9:12" x14ac:dyDescent="0.25">
      <c r="I3490" s="146"/>
      <c r="J3490" s="146"/>
      <c r="K3490" s="146"/>
      <c r="L3490" s="146"/>
    </row>
    <row r="3491" spans="9:12" x14ac:dyDescent="0.25">
      <c r="I3491" s="146"/>
      <c r="J3491" s="146"/>
      <c r="K3491" s="146"/>
      <c r="L3491" s="146"/>
    </row>
    <row r="3492" spans="9:12" x14ac:dyDescent="0.25">
      <c r="I3492" s="146"/>
      <c r="J3492" s="146"/>
      <c r="K3492" s="146"/>
      <c r="L3492" s="146"/>
    </row>
    <row r="3493" spans="9:12" x14ac:dyDescent="0.25">
      <c r="I3493" s="146"/>
      <c r="J3493" s="146"/>
      <c r="K3493" s="146"/>
      <c r="L3493" s="146"/>
    </row>
    <row r="3494" spans="9:12" x14ac:dyDescent="0.25">
      <c r="I3494" s="146"/>
      <c r="J3494" s="146"/>
      <c r="K3494" s="146"/>
      <c r="L3494" s="146"/>
    </row>
    <row r="3495" spans="9:12" x14ac:dyDescent="0.25">
      <c r="I3495" s="146"/>
      <c r="J3495" s="146"/>
      <c r="K3495" s="146"/>
      <c r="L3495" s="146"/>
    </row>
    <row r="3496" spans="9:12" x14ac:dyDescent="0.25">
      <c r="I3496" s="146"/>
      <c r="J3496" s="146"/>
      <c r="K3496" s="146"/>
      <c r="L3496" s="146"/>
    </row>
    <row r="3497" spans="9:12" x14ac:dyDescent="0.25">
      <c r="I3497" s="146"/>
      <c r="J3497" s="146"/>
      <c r="K3497" s="146"/>
      <c r="L3497" s="146"/>
    </row>
    <row r="3498" spans="9:12" x14ac:dyDescent="0.25">
      <c r="I3498" s="146"/>
      <c r="J3498" s="146"/>
      <c r="K3498" s="146"/>
      <c r="L3498" s="146"/>
    </row>
    <row r="3499" spans="9:12" x14ac:dyDescent="0.25">
      <c r="I3499" s="146"/>
      <c r="J3499" s="146"/>
      <c r="K3499" s="146"/>
      <c r="L3499" s="146"/>
    </row>
    <row r="3500" spans="9:12" x14ac:dyDescent="0.25">
      <c r="I3500" s="146"/>
      <c r="J3500" s="146"/>
      <c r="K3500" s="146"/>
      <c r="L3500" s="146"/>
    </row>
    <row r="3501" spans="9:12" x14ac:dyDescent="0.25">
      <c r="I3501" s="146"/>
      <c r="J3501" s="146"/>
      <c r="K3501" s="146"/>
      <c r="L3501" s="146"/>
    </row>
    <row r="3502" spans="9:12" x14ac:dyDescent="0.25">
      <c r="I3502" s="146"/>
      <c r="J3502" s="146"/>
      <c r="K3502" s="146"/>
      <c r="L3502" s="146"/>
    </row>
    <row r="3503" spans="9:12" x14ac:dyDescent="0.25">
      <c r="I3503" s="146"/>
      <c r="J3503" s="146"/>
      <c r="K3503" s="146"/>
      <c r="L3503" s="146"/>
    </row>
    <row r="3504" spans="9:12" x14ac:dyDescent="0.25">
      <c r="I3504" s="146"/>
      <c r="J3504" s="146"/>
      <c r="K3504" s="146"/>
      <c r="L3504" s="146"/>
    </row>
    <row r="3505" spans="9:12" x14ac:dyDescent="0.25">
      <c r="I3505" s="146"/>
      <c r="J3505" s="146"/>
      <c r="K3505" s="146"/>
      <c r="L3505" s="146"/>
    </row>
    <row r="3506" spans="9:12" x14ac:dyDescent="0.25">
      <c r="I3506" s="146"/>
      <c r="J3506" s="146"/>
      <c r="K3506" s="146"/>
      <c r="L3506" s="146"/>
    </row>
    <row r="3507" spans="9:12" x14ac:dyDescent="0.25">
      <c r="I3507" s="146"/>
      <c r="J3507" s="146"/>
      <c r="K3507" s="146"/>
      <c r="L3507" s="146"/>
    </row>
    <row r="3508" spans="9:12" x14ac:dyDescent="0.25">
      <c r="I3508" s="146"/>
      <c r="J3508" s="146"/>
      <c r="K3508" s="146"/>
      <c r="L3508" s="146"/>
    </row>
    <row r="3509" spans="9:12" x14ac:dyDescent="0.25">
      <c r="I3509" s="146"/>
      <c r="J3509" s="146"/>
      <c r="K3509" s="146"/>
      <c r="L3509" s="146"/>
    </row>
    <row r="3510" spans="9:12" x14ac:dyDescent="0.25">
      <c r="I3510" s="146"/>
      <c r="J3510" s="146"/>
      <c r="K3510" s="146"/>
      <c r="L3510" s="146"/>
    </row>
    <row r="3511" spans="9:12" x14ac:dyDescent="0.25">
      <c r="I3511" s="146"/>
      <c r="J3511" s="146"/>
      <c r="K3511" s="146"/>
      <c r="L3511" s="146"/>
    </row>
    <row r="3512" spans="9:12" x14ac:dyDescent="0.25">
      <c r="I3512" s="146"/>
      <c r="J3512" s="146"/>
      <c r="K3512" s="146"/>
      <c r="L3512" s="146"/>
    </row>
    <row r="3513" spans="9:12" x14ac:dyDescent="0.25">
      <c r="I3513" s="146"/>
      <c r="J3513" s="146"/>
      <c r="K3513" s="146"/>
      <c r="L3513" s="146"/>
    </row>
    <row r="3514" spans="9:12" x14ac:dyDescent="0.25">
      <c r="I3514" s="146"/>
      <c r="J3514" s="146"/>
      <c r="K3514" s="146"/>
      <c r="L3514" s="146"/>
    </row>
    <row r="3515" spans="9:12" x14ac:dyDescent="0.25">
      <c r="I3515" s="146"/>
      <c r="J3515" s="146"/>
      <c r="K3515" s="146"/>
      <c r="L3515" s="146"/>
    </row>
    <row r="3516" spans="9:12" x14ac:dyDescent="0.25">
      <c r="I3516" s="146"/>
      <c r="J3516" s="146"/>
      <c r="K3516" s="146"/>
      <c r="L3516" s="146"/>
    </row>
    <row r="3517" spans="9:12" x14ac:dyDescent="0.25">
      <c r="I3517" s="146"/>
      <c r="J3517" s="146"/>
      <c r="K3517" s="146"/>
      <c r="L3517" s="146"/>
    </row>
    <row r="3518" spans="9:12" x14ac:dyDescent="0.25">
      <c r="I3518" s="146"/>
      <c r="J3518" s="146"/>
      <c r="K3518" s="146"/>
      <c r="L3518" s="146"/>
    </row>
    <row r="3519" spans="9:12" x14ac:dyDescent="0.25">
      <c r="I3519" s="146"/>
      <c r="J3519" s="146"/>
      <c r="K3519" s="146"/>
      <c r="L3519" s="146"/>
    </row>
    <row r="3520" spans="9:12" x14ac:dyDescent="0.25">
      <c r="I3520" s="146"/>
      <c r="J3520" s="146"/>
      <c r="K3520" s="146"/>
      <c r="L3520" s="146"/>
    </row>
    <row r="3521" spans="9:12" x14ac:dyDescent="0.25">
      <c r="I3521" s="146"/>
      <c r="J3521" s="146"/>
      <c r="K3521" s="146"/>
      <c r="L3521" s="146"/>
    </row>
    <row r="3522" spans="9:12" x14ac:dyDescent="0.25">
      <c r="I3522" s="146"/>
      <c r="J3522" s="146"/>
      <c r="K3522" s="146"/>
      <c r="L3522" s="146"/>
    </row>
    <row r="3523" spans="9:12" x14ac:dyDescent="0.25">
      <c r="I3523" s="146"/>
      <c r="J3523" s="146"/>
      <c r="K3523" s="146"/>
      <c r="L3523" s="146"/>
    </row>
    <row r="3524" spans="9:12" x14ac:dyDescent="0.25">
      <c r="I3524" s="146"/>
      <c r="J3524" s="146"/>
      <c r="K3524" s="146"/>
      <c r="L3524" s="146"/>
    </row>
    <row r="3525" spans="9:12" x14ac:dyDescent="0.25">
      <c r="I3525" s="146"/>
      <c r="J3525" s="146"/>
      <c r="K3525" s="146"/>
      <c r="L3525" s="146"/>
    </row>
    <row r="3526" spans="9:12" x14ac:dyDescent="0.25">
      <c r="I3526" s="146"/>
      <c r="J3526" s="146"/>
      <c r="K3526" s="146"/>
      <c r="L3526" s="146"/>
    </row>
    <row r="3527" spans="9:12" x14ac:dyDescent="0.25">
      <c r="I3527" s="146"/>
      <c r="J3527" s="146"/>
      <c r="K3527" s="146"/>
      <c r="L3527" s="146"/>
    </row>
    <row r="3528" spans="9:12" x14ac:dyDescent="0.25">
      <c r="I3528" s="146"/>
      <c r="J3528" s="146"/>
      <c r="K3528" s="146"/>
      <c r="L3528" s="146"/>
    </row>
    <row r="3529" spans="9:12" x14ac:dyDescent="0.25">
      <c r="I3529" s="146"/>
      <c r="J3529" s="146"/>
      <c r="K3529" s="146"/>
      <c r="L3529" s="146"/>
    </row>
    <row r="3530" spans="9:12" x14ac:dyDescent="0.25">
      <c r="I3530" s="146"/>
      <c r="J3530" s="146"/>
      <c r="K3530" s="146"/>
      <c r="L3530" s="146"/>
    </row>
    <row r="3531" spans="9:12" x14ac:dyDescent="0.25">
      <c r="I3531" s="146"/>
      <c r="J3531" s="146"/>
      <c r="K3531" s="146"/>
      <c r="L3531" s="146"/>
    </row>
    <row r="3532" spans="9:12" x14ac:dyDescent="0.25">
      <c r="I3532" s="146"/>
      <c r="J3532" s="146"/>
      <c r="K3532" s="146"/>
      <c r="L3532" s="146"/>
    </row>
    <row r="3533" spans="9:12" x14ac:dyDescent="0.25">
      <c r="I3533" s="146"/>
      <c r="J3533" s="146"/>
      <c r="K3533" s="146"/>
      <c r="L3533" s="146"/>
    </row>
    <row r="3534" spans="9:12" x14ac:dyDescent="0.25">
      <c r="I3534" s="146"/>
      <c r="J3534" s="146"/>
      <c r="K3534" s="146"/>
      <c r="L3534" s="146"/>
    </row>
    <row r="3535" spans="9:12" x14ac:dyDescent="0.25">
      <c r="I3535" s="146"/>
      <c r="J3535" s="146"/>
      <c r="K3535" s="146"/>
      <c r="L3535" s="146"/>
    </row>
    <row r="3536" spans="9:12" x14ac:dyDescent="0.25">
      <c r="I3536" s="146"/>
      <c r="J3536" s="146"/>
      <c r="K3536" s="146"/>
      <c r="L3536" s="146"/>
    </row>
    <row r="3537" spans="9:12" x14ac:dyDescent="0.25">
      <c r="I3537" s="146"/>
      <c r="J3537" s="146"/>
      <c r="K3537" s="146"/>
      <c r="L3537" s="146"/>
    </row>
    <row r="3538" spans="9:12" x14ac:dyDescent="0.25">
      <c r="I3538" s="146"/>
      <c r="J3538" s="146"/>
      <c r="K3538" s="146"/>
      <c r="L3538" s="146"/>
    </row>
    <row r="3539" spans="9:12" x14ac:dyDescent="0.25">
      <c r="I3539" s="146"/>
      <c r="J3539" s="146"/>
      <c r="K3539" s="146"/>
      <c r="L3539" s="146"/>
    </row>
    <row r="3540" spans="9:12" x14ac:dyDescent="0.25">
      <c r="I3540" s="146"/>
      <c r="J3540" s="146"/>
      <c r="K3540" s="146"/>
      <c r="L3540" s="146"/>
    </row>
    <row r="3541" spans="9:12" x14ac:dyDescent="0.25">
      <c r="I3541" s="146"/>
      <c r="J3541" s="146"/>
      <c r="K3541" s="146"/>
      <c r="L3541" s="146"/>
    </row>
    <row r="3542" spans="9:12" x14ac:dyDescent="0.25">
      <c r="I3542" s="146"/>
      <c r="J3542" s="146"/>
      <c r="K3542" s="146"/>
      <c r="L3542" s="146"/>
    </row>
    <row r="3543" spans="9:12" x14ac:dyDescent="0.25">
      <c r="I3543" s="146"/>
      <c r="J3543" s="146"/>
      <c r="K3543" s="146"/>
      <c r="L3543" s="146"/>
    </row>
    <row r="3544" spans="9:12" x14ac:dyDescent="0.25">
      <c r="I3544" s="146"/>
      <c r="J3544" s="146"/>
      <c r="K3544" s="146"/>
      <c r="L3544" s="146"/>
    </row>
    <row r="3545" spans="9:12" x14ac:dyDescent="0.25">
      <c r="I3545" s="146"/>
      <c r="J3545" s="146"/>
      <c r="K3545" s="146"/>
      <c r="L3545" s="146"/>
    </row>
    <row r="3546" spans="9:12" x14ac:dyDescent="0.25">
      <c r="I3546" s="146"/>
      <c r="J3546" s="146"/>
      <c r="K3546" s="146"/>
      <c r="L3546" s="146"/>
    </row>
    <row r="3547" spans="9:12" x14ac:dyDescent="0.25">
      <c r="I3547" s="146"/>
      <c r="J3547" s="146"/>
      <c r="K3547" s="146"/>
      <c r="L3547" s="146"/>
    </row>
    <row r="3548" spans="9:12" x14ac:dyDescent="0.25">
      <c r="I3548" s="146"/>
      <c r="J3548" s="146"/>
      <c r="K3548" s="146"/>
      <c r="L3548" s="146"/>
    </row>
    <row r="3549" spans="9:12" x14ac:dyDescent="0.25">
      <c r="I3549" s="146"/>
      <c r="J3549" s="146"/>
      <c r="K3549" s="146"/>
      <c r="L3549" s="146"/>
    </row>
    <row r="3550" spans="9:12" x14ac:dyDescent="0.25">
      <c r="I3550" s="146"/>
      <c r="J3550" s="146"/>
      <c r="K3550" s="146"/>
      <c r="L3550" s="146"/>
    </row>
    <row r="3551" spans="9:12" x14ac:dyDescent="0.25">
      <c r="I3551" s="146"/>
      <c r="J3551" s="146"/>
      <c r="K3551" s="146"/>
      <c r="L3551" s="146"/>
    </row>
    <row r="3552" spans="9:12" x14ac:dyDescent="0.25">
      <c r="I3552" s="146"/>
      <c r="J3552" s="146"/>
      <c r="K3552" s="146"/>
      <c r="L3552" s="146"/>
    </row>
    <row r="3553" spans="9:12" x14ac:dyDescent="0.25">
      <c r="I3553" s="146"/>
      <c r="J3553" s="146"/>
      <c r="K3553" s="146"/>
      <c r="L3553" s="146"/>
    </row>
    <row r="3554" spans="9:12" x14ac:dyDescent="0.25">
      <c r="I3554" s="146"/>
      <c r="J3554" s="146"/>
      <c r="K3554" s="146"/>
      <c r="L3554" s="146"/>
    </row>
    <row r="3555" spans="9:12" x14ac:dyDescent="0.25">
      <c r="I3555" s="146"/>
      <c r="J3555" s="146"/>
      <c r="K3555" s="146"/>
      <c r="L3555" s="146"/>
    </row>
    <row r="3556" spans="9:12" x14ac:dyDescent="0.25">
      <c r="I3556" s="146"/>
      <c r="J3556" s="146"/>
      <c r="K3556" s="146"/>
      <c r="L3556" s="146"/>
    </row>
    <row r="3557" spans="9:12" x14ac:dyDescent="0.25">
      <c r="I3557" s="146"/>
      <c r="J3557" s="146"/>
      <c r="K3557" s="146"/>
      <c r="L3557" s="146"/>
    </row>
    <row r="3558" spans="9:12" x14ac:dyDescent="0.25">
      <c r="I3558" s="146"/>
      <c r="J3558" s="146"/>
      <c r="K3558" s="146"/>
      <c r="L3558" s="146"/>
    </row>
    <row r="3559" spans="9:12" x14ac:dyDescent="0.25">
      <c r="I3559" s="146"/>
      <c r="J3559" s="146"/>
      <c r="K3559" s="146"/>
      <c r="L3559" s="146"/>
    </row>
    <row r="3560" spans="9:12" x14ac:dyDescent="0.25">
      <c r="I3560" s="146"/>
      <c r="J3560" s="146"/>
      <c r="K3560" s="146"/>
      <c r="L3560" s="146"/>
    </row>
    <row r="3561" spans="9:12" x14ac:dyDescent="0.25">
      <c r="I3561" s="146"/>
      <c r="J3561" s="146"/>
      <c r="K3561" s="146"/>
      <c r="L3561" s="146"/>
    </row>
    <row r="3562" spans="9:12" x14ac:dyDescent="0.25">
      <c r="I3562" s="146"/>
      <c r="J3562" s="146"/>
      <c r="K3562" s="146"/>
      <c r="L3562" s="146"/>
    </row>
    <row r="3563" spans="9:12" x14ac:dyDescent="0.25">
      <c r="I3563" s="146"/>
      <c r="J3563" s="146"/>
      <c r="K3563" s="146"/>
      <c r="L3563" s="146"/>
    </row>
    <row r="3564" spans="9:12" x14ac:dyDescent="0.25">
      <c r="I3564" s="146"/>
      <c r="J3564" s="146"/>
      <c r="K3564" s="146"/>
      <c r="L3564" s="146"/>
    </row>
    <row r="3565" spans="9:12" x14ac:dyDescent="0.25">
      <c r="I3565" s="146"/>
      <c r="J3565" s="146"/>
      <c r="K3565" s="146"/>
      <c r="L3565" s="146"/>
    </row>
    <row r="3566" spans="9:12" x14ac:dyDescent="0.25">
      <c r="I3566" s="146"/>
      <c r="J3566" s="146"/>
      <c r="K3566" s="146"/>
      <c r="L3566" s="146"/>
    </row>
    <row r="3567" spans="9:12" x14ac:dyDescent="0.25">
      <c r="I3567" s="146"/>
      <c r="J3567" s="146"/>
      <c r="K3567" s="146"/>
      <c r="L3567" s="146"/>
    </row>
    <row r="3568" spans="9:12" x14ac:dyDescent="0.25">
      <c r="I3568" s="146"/>
      <c r="J3568" s="146"/>
      <c r="K3568" s="146"/>
      <c r="L3568" s="146"/>
    </row>
    <row r="3569" spans="9:12" x14ac:dyDescent="0.25">
      <c r="I3569" s="146"/>
      <c r="J3569" s="146"/>
      <c r="K3569" s="146"/>
      <c r="L3569" s="146"/>
    </row>
    <row r="3570" spans="9:12" x14ac:dyDescent="0.25">
      <c r="I3570" s="146"/>
      <c r="J3570" s="146"/>
      <c r="K3570" s="146"/>
      <c r="L3570" s="146"/>
    </row>
    <row r="3571" spans="9:12" x14ac:dyDescent="0.25">
      <c r="I3571" s="146"/>
      <c r="J3571" s="146"/>
      <c r="K3571" s="146"/>
      <c r="L3571" s="146"/>
    </row>
    <row r="3572" spans="9:12" x14ac:dyDescent="0.25">
      <c r="I3572" s="146"/>
      <c r="J3572" s="146"/>
      <c r="K3572" s="146"/>
      <c r="L3572" s="146"/>
    </row>
    <row r="3573" spans="9:12" x14ac:dyDescent="0.25">
      <c r="I3573" s="146"/>
      <c r="J3573" s="146"/>
      <c r="K3573" s="146"/>
      <c r="L3573" s="146"/>
    </row>
    <row r="3574" spans="9:12" x14ac:dyDescent="0.25">
      <c r="I3574" s="146"/>
      <c r="J3574" s="146"/>
      <c r="K3574" s="146"/>
      <c r="L3574" s="146"/>
    </row>
    <row r="3575" spans="9:12" x14ac:dyDescent="0.25">
      <c r="I3575" s="146"/>
      <c r="J3575" s="146"/>
      <c r="K3575" s="146"/>
      <c r="L3575" s="146"/>
    </row>
    <row r="3576" spans="9:12" x14ac:dyDescent="0.25">
      <c r="I3576" s="146"/>
      <c r="J3576" s="146"/>
      <c r="K3576" s="146"/>
      <c r="L3576" s="146"/>
    </row>
    <row r="3577" spans="9:12" x14ac:dyDescent="0.25">
      <c r="I3577" s="146"/>
      <c r="J3577" s="146"/>
      <c r="K3577" s="146"/>
      <c r="L3577" s="146"/>
    </row>
    <row r="3578" spans="9:12" x14ac:dyDescent="0.25">
      <c r="I3578" s="146"/>
      <c r="J3578" s="146"/>
      <c r="K3578" s="146"/>
      <c r="L3578" s="146"/>
    </row>
    <row r="3579" spans="9:12" x14ac:dyDescent="0.25">
      <c r="I3579" s="146"/>
      <c r="J3579" s="146"/>
      <c r="K3579" s="146"/>
      <c r="L3579" s="146"/>
    </row>
    <row r="3580" spans="9:12" x14ac:dyDescent="0.25">
      <c r="I3580" s="146"/>
      <c r="J3580" s="146"/>
      <c r="K3580" s="146"/>
      <c r="L3580" s="146"/>
    </row>
    <row r="3581" spans="9:12" x14ac:dyDescent="0.25">
      <c r="I3581" s="146"/>
      <c r="J3581" s="146"/>
      <c r="K3581" s="146"/>
      <c r="L3581" s="146"/>
    </row>
    <row r="3582" spans="9:12" x14ac:dyDescent="0.25">
      <c r="I3582" s="146"/>
      <c r="J3582" s="146"/>
      <c r="K3582" s="146"/>
      <c r="L3582" s="146"/>
    </row>
    <row r="3583" spans="9:12" x14ac:dyDescent="0.25">
      <c r="I3583" s="146"/>
      <c r="J3583" s="146"/>
      <c r="K3583" s="146"/>
      <c r="L3583" s="146"/>
    </row>
    <row r="3584" spans="9:12" x14ac:dyDescent="0.25">
      <c r="I3584" s="146"/>
      <c r="J3584" s="146"/>
      <c r="K3584" s="146"/>
      <c r="L3584" s="146"/>
    </row>
    <row r="3585" spans="9:12" x14ac:dyDescent="0.25">
      <c r="I3585" s="146"/>
      <c r="J3585" s="146"/>
      <c r="K3585" s="146"/>
      <c r="L3585" s="146"/>
    </row>
    <row r="3586" spans="9:12" x14ac:dyDescent="0.25">
      <c r="I3586" s="146"/>
      <c r="J3586" s="146"/>
      <c r="K3586" s="146"/>
      <c r="L3586" s="146"/>
    </row>
    <row r="3587" spans="9:12" x14ac:dyDescent="0.25">
      <c r="I3587" s="146"/>
      <c r="J3587" s="146"/>
      <c r="K3587" s="146"/>
      <c r="L3587" s="146"/>
    </row>
    <row r="3588" spans="9:12" x14ac:dyDescent="0.25">
      <c r="I3588" s="146"/>
      <c r="J3588" s="146"/>
      <c r="K3588" s="146"/>
      <c r="L3588" s="146"/>
    </row>
    <row r="3589" spans="9:12" x14ac:dyDescent="0.25">
      <c r="I3589" s="146"/>
      <c r="J3589" s="146"/>
      <c r="K3589" s="146"/>
      <c r="L3589" s="146"/>
    </row>
    <row r="3590" spans="9:12" x14ac:dyDescent="0.25">
      <c r="I3590" s="146"/>
      <c r="J3590" s="146"/>
      <c r="K3590" s="146"/>
      <c r="L3590" s="146"/>
    </row>
    <row r="3591" spans="9:12" x14ac:dyDescent="0.25">
      <c r="I3591" s="146"/>
      <c r="J3591" s="146"/>
      <c r="K3591" s="146"/>
      <c r="L3591" s="146"/>
    </row>
    <row r="3592" spans="9:12" x14ac:dyDescent="0.25">
      <c r="I3592" s="146"/>
      <c r="J3592" s="146"/>
      <c r="K3592" s="146"/>
      <c r="L3592" s="146"/>
    </row>
    <row r="3593" spans="9:12" x14ac:dyDescent="0.25">
      <c r="I3593" s="146"/>
      <c r="J3593" s="146"/>
      <c r="K3593" s="146"/>
      <c r="L3593" s="146"/>
    </row>
    <row r="3594" spans="9:12" x14ac:dyDescent="0.25">
      <c r="I3594" s="146"/>
      <c r="J3594" s="146"/>
      <c r="K3594" s="146"/>
      <c r="L3594" s="146"/>
    </row>
    <row r="3595" spans="9:12" x14ac:dyDescent="0.25">
      <c r="I3595" s="146"/>
      <c r="J3595" s="146"/>
      <c r="K3595" s="146"/>
      <c r="L3595" s="146"/>
    </row>
    <row r="3596" spans="9:12" x14ac:dyDescent="0.25">
      <c r="I3596" s="146"/>
      <c r="J3596" s="146"/>
      <c r="K3596" s="146"/>
      <c r="L3596" s="146"/>
    </row>
    <row r="3597" spans="9:12" x14ac:dyDescent="0.25">
      <c r="I3597" s="146"/>
      <c r="J3597" s="146"/>
      <c r="K3597" s="146"/>
      <c r="L3597" s="146"/>
    </row>
    <row r="3598" spans="9:12" x14ac:dyDescent="0.25">
      <c r="I3598" s="146"/>
      <c r="J3598" s="146"/>
      <c r="K3598" s="146"/>
      <c r="L3598" s="146"/>
    </row>
    <row r="3599" spans="9:12" x14ac:dyDescent="0.25">
      <c r="I3599" s="146"/>
      <c r="J3599" s="146"/>
      <c r="K3599" s="146"/>
      <c r="L3599" s="146"/>
    </row>
    <row r="3600" spans="9:12" x14ac:dyDescent="0.25">
      <c r="I3600" s="146"/>
      <c r="J3600" s="146"/>
      <c r="K3600" s="146"/>
      <c r="L3600" s="146"/>
    </row>
    <row r="3601" spans="9:12" x14ac:dyDescent="0.25">
      <c r="I3601" s="146"/>
      <c r="J3601" s="146"/>
      <c r="K3601" s="146"/>
      <c r="L3601" s="146"/>
    </row>
    <row r="3602" spans="9:12" x14ac:dyDescent="0.25">
      <c r="I3602" s="146"/>
      <c r="J3602" s="146"/>
      <c r="K3602" s="146"/>
      <c r="L3602" s="146"/>
    </row>
    <row r="3603" spans="9:12" x14ac:dyDescent="0.25">
      <c r="I3603" s="146"/>
      <c r="J3603" s="146"/>
      <c r="K3603" s="146"/>
      <c r="L3603" s="146"/>
    </row>
    <row r="3604" spans="9:12" x14ac:dyDescent="0.25">
      <c r="I3604" s="146"/>
      <c r="J3604" s="146"/>
      <c r="K3604" s="146"/>
      <c r="L3604" s="146"/>
    </row>
    <row r="3605" spans="9:12" x14ac:dyDescent="0.25">
      <c r="I3605" s="146"/>
      <c r="J3605" s="146"/>
      <c r="K3605" s="146"/>
      <c r="L3605" s="146"/>
    </row>
    <row r="3606" spans="9:12" x14ac:dyDescent="0.25">
      <c r="I3606" s="146"/>
      <c r="J3606" s="146"/>
      <c r="K3606" s="146"/>
      <c r="L3606" s="146"/>
    </row>
    <row r="3607" spans="9:12" x14ac:dyDescent="0.25">
      <c r="I3607" s="146"/>
      <c r="J3607" s="146"/>
      <c r="K3607" s="146"/>
      <c r="L3607" s="146"/>
    </row>
    <row r="3608" spans="9:12" x14ac:dyDescent="0.25">
      <c r="I3608" s="146"/>
      <c r="J3608" s="146"/>
      <c r="K3608" s="146"/>
      <c r="L3608" s="146"/>
    </row>
    <row r="3609" spans="9:12" x14ac:dyDescent="0.25">
      <c r="I3609" s="146"/>
      <c r="J3609" s="146"/>
      <c r="K3609" s="146"/>
      <c r="L3609" s="146"/>
    </row>
    <row r="3610" spans="9:12" x14ac:dyDescent="0.25">
      <c r="I3610" s="146"/>
      <c r="J3610" s="146"/>
      <c r="K3610" s="146"/>
      <c r="L3610" s="146"/>
    </row>
    <row r="3611" spans="9:12" x14ac:dyDescent="0.25">
      <c r="I3611" s="146"/>
      <c r="J3611" s="146"/>
      <c r="K3611" s="146"/>
      <c r="L3611" s="146"/>
    </row>
    <row r="3612" spans="9:12" x14ac:dyDescent="0.25">
      <c r="I3612" s="146"/>
      <c r="J3612" s="146"/>
      <c r="K3612" s="146"/>
      <c r="L3612" s="146"/>
    </row>
    <row r="3613" spans="9:12" x14ac:dyDescent="0.25">
      <c r="I3613" s="146"/>
      <c r="J3613" s="146"/>
      <c r="K3613" s="146"/>
      <c r="L3613" s="146"/>
    </row>
    <row r="3614" spans="9:12" x14ac:dyDescent="0.25">
      <c r="I3614" s="146"/>
      <c r="J3614" s="146"/>
      <c r="K3614" s="146"/>
      <c r="L3614" s="146"/>
    </row>
    <row r="3615" spans="9:12" x14ac:dyDescent="0.25">
      <c r="I3615" s="146"/>
      <c r="J3615" s="146"/>
      <c r="K3615" s="146"/>
      <c r="L3615" s="146"/>
    </row>
    <row r="3616" spans="9:12" x14ac:dyDescent="0.25">
      <c r="I3616" s="146"/>
      <c r="J3616" s="146"/>
      <c r="K3616" s="146"/>
      <c r="L3616" s="146"/>
    </row>
    <row r="3617" spans="9:12" x14ac:dyDescent="0.25">
      <c r="I3617" s="146"/>
      <c r="J3617" s="146"/>
      <c r="K3617" s="146"/>
      <c r="L3617" s="146"/>
    </row>
    <row r="3618" spans="9:12" x14ac:dyDescent="0.25">
      <c r="I3618" s="146"/>
      <c r="J3618" s="146"/>
      <c r="K3618" s="146"/>
      <c r="L3618" s="146"/>
    </row>
    <row r="3619" spans="9:12" x14ac:dyDescent="0.25">
      <c r="I3619" s="146"/>
      <c r="J3619" s="146"/>
      <c r="K3619" s="146"/>
      <c r="L3619" s="146"/>
    </row>
    <row r="3620" spans="9:12" x14ac:dyDescent="0.25">
      <c r="I3620" s="146"/>
      <c r="J3620" s="146"/>
      <c r="K3620" s="146"/>
      <c r="L3620" s="146"/>
    </row>
    <row r="3621" spans="9:12" x14ac:dyDescent="0.25">
      <c r="I3621" s="146"/>
      <c r="J3621" s="146"/>
      <c r="K3621" s="146"/>
      <c r="L3621" s="146"/>
    </row>
    <row r="3622" spans="9:12" x14ac:dyDescent="0.25">
      <c r="I3622" s="146"/>
      <c r="J3622" s="146"/>
      <c r="K3622" s="146"/>
      <c r="L3622" s="146"/>
    </row>
    <row r="3623" spans="9:12" x14ac:dyDescent="0.25">
      <c r="I3623" s="146"/>
      <c r="J3623" s="146"/>
      <c r="K3623" s="146"/>
      <c r="L3623" s="146"/>
    </row>
    <row r="3624" spans="9:12" x14ac:dyDescent="0.25">
      <c r="I3624" s="146"/>
      <c r="J3624" s="146"/>
      <c r="K3624" s="146"/>
      <c r="L3624" s="146"/>
    </row>
    <row r="3625" spans="9:12" x14ac:dyDescent="0.25">
      <c r="I3625" s="146"/>
      <c r="J3625" s="146"/>
      <c r="K3625" s="146"/>
      <c r="L3625" s="146"/>
    </row>
    <row r="3626" spans="9:12" x14ac:dyDescent="0.25">
      <c r="I3626" s="146"/>
      <c r="J3626" s="146"/>
      <c r="K3626" s="146"/>
      <c r="L3626" s="146"/>
    </row>
    <row r="3627" spans="9:12" x14ac:dyDescent="0.25">
      <c r="I3627" s="146"/>
      <c r="J3627" s="146"/>
      <c r="K3627" s="146"/>
      <c r="L3627" s="146"/>
    </row>
    <row r="3628" spans="9:12" x14ac:dyDescent="0.25">
      <c r="I3628" s="146"/>
      <c r="J3628" s="146"/>
      <c r="K3628" s="146"/>
      <c r="L3628" s="146"/>
    </row>
    <row r="3629" spans="9:12" x14ac:dyDescent="0.25">
      <c r="I3629" s="146"/>
      <c r="J3629" s="146"/>
      <c r="K3629" s="146"/>
      <c r="L3629" s="146"/>
    </row>
    <row r="3630" spans="9:12" x14ac:dyDescent="0.25">
      <c r="I3630" s="146"/>
      <c r="J3630" s="146"/>
      <c r="K3630" s="146"/>
      <c r="L3630" s="146"/>
    </row>
    <row r="3631" spans="9:12" x14ac:dyDescent="0.25">
      <c r="I3631" s="146"/>
      <c r="J3631" s="146"/>
      <c r="K3631" s="146"/>
      <c r="L3631" s="146"/>
    </row>
    <row r="3632" spans="9:12" x14ac:dyDescent="0.25">
      <c r="I3632" s="146"/>
      <c r="J3632" s="146"/>
      <c r="K3632" s="146"/>
      <c r="L3632" s="146"/>
    </row>
    <row r="3633" spans="9:12" x14ac:dyDescent="0.25">
      <c r="I3633" s="146"/>
      <c r="J3633" s="146"/>
      <c r="K3633" s="146"/>
      <c r="L3633" s="146"/>
    </row>
    <row r="3634" spans="9:12" x14ac:dyDescent="0.25">
      <c r="I3634" s="146"/>
      <c r="J3634" s="146"/>
      <c r="K3634" s="146"/>
      <c r="L3634" s="146"/>
    </row>
    <row r="3635" spans="9:12" x14ac:dyDescent="0.25">
      <c r="I3635" s="146"/>
      <c r="J3635" s="146"/>
      <c r="K3635" s="146"/>
      <c r="L3635" s="146"/>
    </row>
    <row r="3636" spans="9:12" x14ac:dyDescent="0.25">
      <c r="I3636" s="146"/>
      <c r="J3636" s="146"/>
      <c r="K3636" s="146"/>
      <c r="L3636" s="146"/>
    </row>
    <row r="3637" spans="9:12" x14ac:dyDescent="0.25">
      <c r="I3637" s="146"/>
      <c r="J3637" s="146"/>
      <c r="K3637" s="146"/>
      <c r="L3637" s="146"/>
    </row>
    <row r="3638" spans="9:12" x14ac:dyDescent="0.25">
      <c r="I3638" s="146"/>
      <c r="J3638" s="146"/>
      <c r="K3638" s="146"/>
      <c r="L3638" s="146"/>
    </row>
    <row r="3639" spans="9:12" x14ac:dyDescent="0.25">
      <c r="I3639" s="146"/>
      <c r="J3639" s="146"/>
      <c r="K3639" s="146"/>
      <c r="L3639" s="146"/>
    </row>
    <row r="3640" spans="9:12" x14ac:dyDescent="0.25">
      <c r="I3640" s="146"/>
      <c r="J3640" s="146"/>
      <c r="K3640" s="146"/>
      <c r="L3640" s="146"/>
    </row>
    <row r="3641" spans="9:12" x14ac:dyDescent="0.25">
      <c r="I3641" s="146"/>
      <c r="J3641" s="146"/>
      <c r="K3641" s="146"/>
      <c r="L3641" s="146"/>
    </row>
    <row r="3642" spans="9:12" x14ac:dyDescent="0.25">
      <c r="I3642" s="146"/>
      <c r="J3642" s="146"/>
      <c r="K3642" s="146"/>
      <c r="L3642" s="146"/>
    </row>
    <row r="3643" spans="9:12" x14ac:dyDescent="0.25">
      <c r="I3643" s="146"/>
      <c r="J3643" s="146"/>
      <c r="K3643" s="146"/>
      <c r="L3643" s="146"/>
    </row>
    <row r="3644" spans="9:12" x14ac:dyDescent="0.25">
      <c r="I3644" s="146"/>
      <c r="J3644" s="146"/>
      <c r="K3644" s="146"/>
      <c r="L3644" s="146"/>
    </row>
    <row r="3645" spans="9:12" x14ac:dyDescent="0.25">
      <c r="I3645" s="146"/>
      <c r="J3645" s="146"/>
      <c r="K3645" s="146"/>
      <c r="L3645" s="146"/>
    </row>
    <row r="3646" spans="9:12" x14ac:dyDescent="0.25">
      <c r="I3646" s="146"/>
      <c r="J3646" s="146"/>
      <c r="K3646" s="146"/>
      <c r="L3646" s="146"/>
    </row>
    <row r="3647" spans="9:12" x14ac:dyDescent="0.25">
      <c r="I3647" s="146"/>
      <c r="J3647" s="146"/>
      <c r="K3647" s="146"/>
      <c r="L3647" s="146"/>
    </row>
    <row r="3648" spans="9:12" x14ac:dyDescent="0.25">
      <c r="I3648" s="146"/>
      <c r="J3648" s="146"/>
      <c r="K3648" s="146"/>
      <c r="L3648" s="146"/>
    </row>
    <row r="3649" spans="9:12" x14ac:dyDescent="0.25">
      <c r="I3649" s="146"/>
      <c r="J3649" s="146"/>
      <c r="K3649" s="146"/>
      <c r="L3649" s="146"/>
    </row>
    <row r="3650" spans="9:12" x14ac:dyDescent="0.25">
      <c r="I3650" s="146"/>
      <c r="J3650" s="146"/>
      <c r="K3650" s="146"/>
      <c r="L3650" s="146"/>
    </row>
    <row r="3651" spans="9:12" x14ac:dyDescent="0.25">
      <c r="I3651" s="146"/>
      <c r="J3651" s="146"/>
      <c r="K3651" s="146"/>
      <c r="L3651" s="146"/>
    </row>
    <row r="3652" spans="9:12" x14ac:dyDescent="0.25">
      <c r="I3652" s="146"/>
      <c r="J3652" s="146"/>
      <c r="K3652" s="146"/>
      <c r="L3652" s="146"/>
    </row>
    <row r="3653" spans="9:12" x14ac:dyDescent="0.25">
      <c r="I3653" s="146"/>
      <c r="J3653" s="146"/>
      <c r="K3653" s="146"/>
      <c r="L3653" s="146"/>
    </row>
    <row r="3654" spans="9:12" x14ac:dyDescent="0.25">
      <c r="I3654" s="146"/>
      <c r="J3654" s="146"/>
      <c r="K3654" s="146"/>
      <c r="L3654" s="146"/>
    </row>
    <row r="3655" spans="9:12" x14ac:dyDescent="0.25">
      <c r="I3655" s="146"/>
      <c r="J3655" s="146"/>
      <c r="K3655" s="146"/>
      <c r="L3655" s="146"/>
    </row>
    <row r="3656" spans="9:12" x14ac:dyDescent="0.25">
      <c r="I3656" s="146"/>
      <c r="J3656" s="146"/>
      <c r="K3656" s="146"/>
      <c r="L3656" s="146"/>
    </row>
    <row r="3657" spans="9:12" x14ac:dyDescent="0.25">
      <c r="I3657" s="146"/>
      <c r="J3657" s="146"/>
      <c r="K3657" s="146"/>
      <c r="L3657" s="146"/>
    </row>
    <row r="3658" spans="9:12" x14ac:dyDescent="0.25">
      <c r="I3658" s="146"/>
      <c r="J3658" s="146"/>
      <c r="K3658" s="146"/>
      <c r="L3658" s="146"/>
    </row>
    <row r="3659" spans="9:12" x14ac:dyDescent="0.25">
      <c r="I3659" s="146"/>
      <c r="J3659" s="146"/>
      <c r="K3659" s="146"/>
      <c r="L3659" s="146"/>
    </row>
    <row r="3660" spans="9:12" x14ac:dyDescent="0.25">
      <c r="I3660" s="146"/>
      <c r="J3660" s="146"/>
      <c r="K3660" s="146"/>
      <c r="L3660" s="146"/>
    </row>
    <row r="3661" spans="9:12" x14ac:dyDescent="0.25">
      <c r="I3661" s="146"/>
      <c r="J3661" s="146"/>
      <c r="K3661" s="146"/>
      <c r="L3661" s="146"/>
    </row>
    <row r="3662" spans="9:12" x14ac:dyDescent="0.25">
      <c r="I3662" s="146"/>
      <c r="J3662" s="146"/>
      <c r="K3662" s="146"/>
      <c r="L3662" s="146"/>
    </row>
    <row r="3663" spans="9:12" x14ac:dyDescent="0.25">
      <c r="I3663" s="146"/>
      <c r="J3663" s="146"/>
      <c r="K3663" s="146"/>
      <c r="L3663" s="146"/>
    </row>
    <row r="3664" spans="9:12" x14ac:dyDescent="0.25">
      <c r="I3664" s="146"/>
      <c r="J3664" s="146"/>
      <c r="K3664" s="146"/>
      <c r="L3664" s="146"/>
    </row>
    <row r="3665" spans="9:12" x14ac:dyDescent="0.25">
      <c r="I3665" s="146"/>
      <c r="J3665" s="146"/>
      <c r="K3665" s="146"/>
      <c r="L3665" s="146"/>
    </row>
    <row r="3666" spans="9:12" x14ac:dyDescent="0.25">
      <c r="I3666" s="146"/>
      <c r="J3666" s="146"/>
      <c r="K3666" s="146"/>
      <c r="L3666" s="146"/>
    </row>
    <row r="3667" spans="9:12" x14ac:dyDescent="0.25">
      <c r="I3667" s="146"/>
      <c r="J3667" s="146"/>
      <c r="K3667" s="146"/>
      <c r="L3667" s="146"/>
    </row>
    <row r="3668" spans="9:12" x14ac:dyDescent="0.25">
      <c r="I3668" s="146"/>
      <c r="J3668" s="146"/>
      <c r="K3668" s="146"/>
      <c r="L3668" s="146"/>
    </row>
    <row r="3669" spans="9:12" x14ac:dyDescent="0.25">
      <c r="I3669" s="146"/>
      <c r="J3669" s="146"/>
      <c r="K3669" s="146"/>
      <c r="L3669" s="146"/>
    </row>
    <row r="3670" spans="9:12" x14ac:dyDescent="0.25">
      <c r="I3670" s="146"/>
      <c r="J3670" s="146"/>
      <c r="K3670" s="146"/>
      <c r="L3670" s="146"/>
    </row>
    <row r="3671" spans="9:12" x14ac:dyDescent="0.25">
      <c r="I3671" s="146"/>
      <c r="J3671" s="146"/>
      <c r="K3671" s="146"/>
      <c r="L3671" s="146"/>
    </row>
    <row r="3672" spans="9:12" x14ac:dyDescent="0.25">
      <c r="I3672" s="146"/>
      <c r="J3672" s="146"/>
      <c r="K3672" s="146"/>
      <c r="L3672" s="146"/>
    </row>
    <row r="3673" spans="9:12" x14ac:dyDescent="0.25">
      <c r="I3673" s="146"/>
      <c r="J3673" s="146"/>
      <c r="K3673" s="146"/>
      <c r="L3673" s="146"/>
    </row>
    <row r="3674" spans="9:12" x14ac:dyDescent="0.25">
      <c r="I3674" s="146"/>
      <c r="J3674" s="146"/>
      <c r="K3674" s="146"/>
      <c r="L3674" s="146"/>
    </row>
    <row r="3675" spans="9:12" x14ac:dyDescent="0.25">
      <c r="I3675" s="146"/>
      <c r="J3675" s="146"/>
      <c r="K3675" s="146"/>
      <c r="L3675" s="146"/>
    </row>
    <row r="3676" spans="9:12" x14ac:dyDescent="0.25">
      <c r="I3676" s="146"/>
      <c r="J3676" s="146"/>
      <c r="K3676" s="146"/>
      <c r="L3676" s="146"/>
    </row>
    <row r="3677" spans="9:12" x14ac:dyDescent="0.25">
      <c r="I3677" s="146"/>
      <c r="J3677" s="146"/>
      <c r="K3677" s="146"/>
      <c r="L3677" s="146"/>
    </row>
    <row r="3678" spans="9:12" x14ac:dyDescent="0.25">
      <c r="I3678" s="146"/>
      <c r="J3678" s="146"/>
      <c r="K3678" s="146"/>
      <c r="L3678" s="146"/>
    </row>
    <row r="3679" spans="9:12" x14ac:dyDescent="0.25">
      <c r="I3679" s="146"/>
      <c r="J3679" s="146"/>
      <c r="K3679" s="146"/>
      <c r="L3679" s="146"/>
    </row>
    <row r="3680" spans="9:12" x14ac:dyDescent="0.25">
      <c r="I3680" s="146"/>
      <c r="J3680" s="146"/>
      <c r="K3680" s="146"/>
      <c r="L3680" s="146"/>
    </row>
    <row r="3681" spans="9:12" x14ac:dyDescent="0.25">
      <c r="I3681" s="146"/>
      <c r="J3681" s="146"/>
      <c r="K3681" s="146"/>
      <c r="L3681" s="146"/>
    </row>
    <row r="3682" spans="9:12" x14ac:dyDescent="0.25">
      <c r="I3682" s="146"/>
      <c r="J3682" s="146"/>
      <c r="K3682" s="146"/>
      <c r="L3682" s="146"/>
    </row>
    <row r="3683" spans="9:12" x14ac:dyDescent="0.25">
      <c r="I3683" s="146"/>
      <c r="J3683" s="146"/>
      <c r="K3683" s="146"/>
      <c r="L3683" s="146"/>
    </row>
    <row r="3684" spans="9:12" x14ac:dyDescent="0.25">
      <c r="I3684" s="146"/>
      <c r="J3684" s="146"/>
      <c r="K3684" s="146"/>
      <c r="L3684" s="146"/>
    </row>
    <row r="3685" spans="9:12" x14ac:dyDescent="0.25">
      <c r="I3685" s="146"/>
      <c r="J3685" s="146"/>
      <c r="K3685" s="146"/>
      <c r="L3685" s="146"/>
    </row>
    <row r="3686" spans="9:12" x14ac:dyDescent="0.25">
      <c r="I3686" s="146"/>
      <c r="J3686" s="146"/>
      <c r="K3686" s="146"/>
      <c r="L3686" s="146"/>
    </row>
    <row r="3687" spans="9:12" x14ac:dyDescent="0.25">
      <c r="I3687" s="146"/>
      <c r="J3687" s="146"/>
      <c r="K3687" s="146"/>
      <c r="L3687" s="146"/>
    </row>
    <row r="3688" spans="9:12" x14ac:dyDescent="0.25">
      <c r="I3688" s="146"/>
      <c r="J3688" s="146"/>
      <c r="K3688" s="146"/>
      <c r="L3688" s="146"/>
    </row>
    <row r="3689" spans="9:12" x14ac:dyDescent="0.25">
      <c r="I3689" s="146"/>
      <c r="J3689" s="146"/>
      <c r="K3689" s="146"/>
      <c r="L3689" s="146"/>
    </row>
    <row r="3690" spans="9:12" x14ac:dyDescent="0.25">
      <c r="I3690" s="146"/>
      <c r="J3690" s="146"/>
      <c r="K3690" s="146"/>
      <c r="L3690" s="146"/>
    </row>
    <row r="3691" spans="9:12" x14ac:dyDescent="0.25">
      <c r="I3691" s="146"/>
      <c r="J3691" s="146"/>
      <c r="K3691" s="146"/>
      <c r="L3691" s="146"/>
    </row>
    <row r="3692" spans="9:12" x14ac:dyDescent="0.25">
      <c r="I3692" s="146"/>
      <c r="J3692" s="146"/>
      <c r="K3692" s="146"/>
      <c r="L3692" s="146"/>
    </row>
    <row r="3693" spans="9:12" x14ac:dyDescent="0.25">
      <c r="I3693" s="146"/>
      <c r="J3693" s="146"/>
      <c r="K3693" s="146"/>
      <c r="L3693" s="146"/>
    </row>
    <row r="3694" spans="9:12" x14ac:dyDescent="0.25">
      <c r="I3694" s="146"/>
      <c r="J3694" s="146"/>
      <c r="K3694" s="146"/>
      <c r="L3694" s="146"/>
    </row>
    <row r="3695" spans="9:12" x14ac:dyDescent="0.25">
      <c r="I3695" s="146"/>
      <c r="J3695" s="146"/>
      <c r="K3695" s="146"/>
      <c r="L3695" s="146"/>
    </row>
    <row r="3696" spans="9:12" x14ac:dyDescent="0.25">
      <c r="I3696" s="146"/>
      <c r="J3696" s="146"/>
      <c r="K3696" s="146"/>
      <c r="L3696" s="146"/>
    </row>
    <row r="3697" spans="9:12" x14ac:dyDescent="0.25">
      <c r="I3697" s="146"/>
      <c r="J3697" s="146"/>
      <c r="K3697" s="146"/>
      <c r="L3697" s="146"/>
    </row>
    <row r="3698" spans="9:12" x14ac:dyDescent="0.25">
      <c r="I3698" s="146"/>
      <c r="J3698" s="146"/>
      <c r="K3698" s="146"/>
      <c r="L3698" s="146"/>
    </row>
    <row r="3699" spans="9:12" x14ac:dyDescent="0.25">
      <c r="I3699" s="146"/>
      <c r="J3699" s="146"/>
      <c r="K3699" s="146"/>
      <c r="L3699" s="146"/>
    </row>
    <row r="3700" spans="9:12" x14ac:dyDescent="0.25">
      <c r="I3700" s="146"/>
      <c r="J3700" s="146"/>
      <c r="K3700" s="146"/>
      <c r="L3700" s="146"/>
    </row>
    <row r="3701" spans="9:12" x14ac:dyDescent="0.25">
      <c r="I3701" s="146"/>
      <c r="J3701" s="146"/>
      <c r="K3701" s="146"/>
      <c r="L3701" s="146"/>
    </row>
    <row r="3702" spans="9:12" x14ac:dyDescent="0.25">
      <c r="I3702" s="146"/>
      <c r="J3702" s="146"/>
      <c r="K3702" s="146"/>
      <c r="L3702" s="146"/>
    </row>
    <row r="3703" spans="9:12" x14ac:dyDescent="0.25">
      <c r="I3703" s="146"/>
      <c r="J3703" s="146"/>
      <c r="K3703" s="146"/>
      <c r="L3703" s="146"/>
    </row>
    <row r="3704" spans="9:12" x14ac:dyDescent="0.25">
      <c r="I3704" s="146"/>
      <c r="J3704" s="146"/>
      <c r="K3704" s="146"/>
      <c r="L3704" s="146"/>
    </row>
    <row r="3705" spans="9:12" x14ac:dyDescent="0.25">
      <c r="I3705" s="146"/>
      <c r="J3705" s="146"/>
      <c r="K3705" s="146"/>
      <c r="L3705" s="146"/>
    </row>
    <row r="3706" spans="9:12" x14ac:dyDescent="0.25">
      <c r="I3706" s="146"/>
      <c r="J3706" s="146"/>
      <c r="K3706" s="146"/>
      <c r="L3706" s="146"/>
    </row>
    <row r="3707" spans="9:12" x14ac:dyDescent="0.25">
      <c r="I3707" s="146"/>
      <c r="J3707" s="146"/>
      <c r="K3707" s="146"/>
      <c r="L3707" s="146"/>
    </row>
    <row r="3708" spans="9:12" x14ac:dyDescent="0.25">
      <c r="I3708" s="146"/>
      <c r="J3708" s="146"/>
      <c r="K3708" s="146"/>
      <c r="L3708" s="146"/>
    </row>
    <row r="3709" spans="9:12" x14ac:dyDescent="0.25">
      <c r="I3709" s="146"/>
      <c r="J3709" s="146"/>
      <c r="K3709" s="146"/>
      <c r="L3709" s="146"/>
    </row>
    <row r="3710" spans="9:12" x14ac:dyDescent="0.25">
      <c r="I3710" s="146"/>
      <c r="J3710" s="146"/>
      <c r="K3710" s="146"/>
      <c r="L3710" s="146"/>
    </row>
    <row r="3711" spans="9:12" x14ac:dyDescent="0.25">
      <c r="I3711" s="146"/>
      <c r="J3711" s="146"/>
      <c r="K3711" s="146"/>
      <c r="L3711" s="146"/>
    </row>
    <row r="3712" spans="9:12" x14ac:dyDescent="0.25">
      <c r="I3712" s="146"/>
      <c r="J3712" s="146"/>
      <c r="K3712" s="146"/>
      <c r="L3712" s="146"/>
    </row>
    <row r="3713" spans="9:12" x14ac:dyDescent="0.25">
      <c r="I3713" s="146"/>
      <c r="J3713" s="146"/>
      <c r="K3713" s="146"/>
      <c r="L3713" s="146"/>
    </row>
    <row r="3714" spans="9:12" x14ac:dyDescent="0.25">
      <c r="I3714" s="146"/>
      <c r="J3714" s="146"/>
      <c r="K3714" s="146"/>
      <c r="L3714" s="146"/>
    </row>
    <row r="3715" spans="9:12" x14ac:dyDescent="0.25">
      <c r="I3715" s="146"/>
      <c r="J3715" s="146"/>
      <c r="K3715" s="146"/>
      <c r="L3715" s="146"/>
    </row>
    <row r="3716" spans="9:12" x14ac:dyDescent="0.25">
      <c r="I3716" s="146"/>
      <c r="J3716" s="146"/>
      <c r="K3716" s="146"/>
      <c r="L3716" s="146"/>
    </row>
    <row r="3717" spans="9:12" x14ac:dyDescent="0.25">
      <c r="I3717" s="146"/>
      <c r="J3717" s="146"/>
      <c r="K3717" s="146"/>
      <c r="L3717" s="146"/>
    </row>
    <row r="3718" spans="9:12" x14ac:dyDescent="0.25">
      <c r="I3718" s="146"/>
      <c r="J3718" s="146"/>
      <c r="K3718" s="146"/>
      <c r="L3718" s="146"/>
    </row>
    <row r="3719" spans="9:12" x14ac:dyDescent="0.25">
      <c r="I3719" s="146"/>
      <c r="J3719" s="146"/>
      <c r="K3719" s="146"/>
      <c r="L3719" s="146"/>
    </row>
    <row r="3720" spans="9:12" x14ac:dyDescent="0.25">
      <c r="I3720" s="146"/>
      <c r="J3720" s="146"/>
      <c r="K3720" s="146"/>
      <c r="L3720" s="146"/>
    </row>
    <row r="3721" spans="9:12" x14ac:dyDescent="0.25">
      <c r="I3721" s="146"/>
      <c r="J3721" s="146"/>
      <c r="K3721" s="146"/>
      <c r="L3721" s="146"/>
    </row>
    <row r="3722" spans="9:12" x14ac:dyDescent="0.25">
      <c r="I3722" s="146"/>
      <c r="J3722" s="146"/>
      <c r="K3722" s="146"/>
      <c r="L3722" s="146"/>
    </row>
    <row r="3723" spans="9:12" x14ac:dyDescent="0.25">
      <c r="I3723" s="146"/>
      <c r="J3723" s="146"/>
      <c r="K3723" s="146"/>
      <c r="L3723" s="146"/>
    </row>
    <row r="3724" spans="9:12" x14ac:dyDescent="0.25">
      <c r="I3724" s="146"/>
      <c r="J3724" s="146"/>
      <c r="K3724" s="146"/>
      <c r="L3724" s="146"/>
    </row>
    <row r="3725" spans="9:12" x14ac:dyDescent="0.25">
      <c r="I3725" s="146"/>
      <c r="J3725" s="146"/>
      <c r="K3725" s="146"/>
      <c r="L3725" s="146"/>
    </row>
    <row r="3726" spans="9:12" x14ac:dyDescent="0.25">
      <c r="I3726" s="146"/>
      <c r="J3726" s="146"/>
      <c r="K3726" s="146"/>
      <c r="L3726" s="146"/>
    </row>
    <row r="3727" spans="9:12" x14ac:dyDescent="0.25">
      <c r="I3727" s="146"/>
      <c r="J3727" s="146"/>
      <c r="K3727" s="146"/>
      <c r="L3727" s="146"/>
    </row>
    <row r="3728" spans="9:12" x14ac:dyDescent="0.25">
      <c r="I3728" s="146"/>
      <c r="J3728" s="146"/>
      <c r="K3728" s="146"/>
      <c r="L3728" s="146"/>
    </row>
    <row r="3729" spans="9:12" x14ac:dyDescent="0.25">
      <c r="I3729" s="146"/>
      <c r="J3729" s="146"/>
      <c r="K3729" s="146"/>
      <c r="L3729" s="146"/>
    </row>
    <row r="3730" spans="9:12" x14ac:dyDescent="0.25">
      <c r="I3730" s="146"/>
      <c r="J3730" s="146"/>
      <c r="K3730" s="146"/>
      <c r="L3730" s="146"/>
    </row>
    <row r="3731" spans="9:12" x14ac:dyDescent="0.25">
      <c r="I3731" s="146"/>
      <c r="J3731" s="146"/>
      <c r="K3731" s="146"/>
      <c r="L3731" s="146"/>
    </row>
    <row r="3732" spans="9:12" x14ac:dyDescent="0.25">
      <c r="I3732" s="146"/>
      <c r="J3732" s="146"/>
      <c r="K3732" s="146"/>
      <c r="L3732" s="146"/>
    </row>
    <row r="3733" spans="9:12" x14ac:dyDescent="0.25">
      <c r="I3733" s="146"/>
      <c r="J3733" s="146"/>
      <c r="K3733" s="146"/>
      <c r="L3733" s="146"/>
    </row>
    <row r="3734" spans="9:12" x14ac:dyDescent="0.25">
      <c r="I3734" s="146"/>
      <c r="J3734" s="146"/>
      <c r="K3734" s="146"/>
      <c r="L3734" s="146"/>
    </row>
    <row r="3735" spans="9:12" x14ac:dyDescent="0.25">
      <c r="I3735" s="146"/>
      <c r="J3735" s="146"/>
      <c r="K3735" s="146"/>
      <c r="L3735" s="146"/>
    </row>
    <row r="3736" spans="9:12" x14ac:dyDescent="0.25">
      <c r="I3736" s="146"/>
      <c r="J3736" s="146"/>
      <c r="K3736" s="146"/>
      <c r="L3736" s="146"/>
    </row>
    <row r="3737" spans="9:12" x14ac:dyDescent="0.25">
      <c r="I3737" s="146"/>
      <c r="J3737" s="146"/>
      <c r="K3737" s="146"/>
      <c r="L3737" s="146"/>
    </row>
    <row r="3738" spans="9:12" x14ac:dyDescent="0.25">
      <c r="I3738" s="146"/>
      <c r="J3738" s="146"/>
      <c r="K3738" s="146"/>
      <c r="L3738" s="146"/>
    </row>
    <row r="3739" spans="9:12" x14ac:dyDescent="0.25">
      <c r="I3739" s="146"/>
      <c r="J3739" s="146"/>
      <c r="K3739" s="146"/>
      <c r="L3739" s="146"/>
    </row>
    <row r="3740" spans="9:12" x14ac:dyDescent="0.25">
      <c r="I3740" s="146"/>
      <c r="J3740" s="146"/>
      <c r="K3740" s="146"/>
      <c r="L3740" s="146"/>
    </row>
    <row r="3741" spans="9:12" x14ac:dyDescent="0.25">
      <c r="I3741" s="146"/>
      <c r="J3741" s="146"/>
      <c r="K3741" s="146"/>
      <c r="L3741" s="146"/>
    </row>
    <row r="3742" spans="9:12" x14ac:dyDescent="0.25">
      <c r="I3742" s="146"/>
      <c r="J3742" s="146"/>
      <c r="K3742" s="146"/>
      <c r="L3742" s="146"/>
    </row>
    <row r="3743" spans="9:12" x14ac:dyDescent="0.25">
      <c r="I3743" s="146"/>
      <c r="J3743" s="146"/>
      <c r="K3743" s="146"/>
      <c r="L3743" s="146"/>
    </row>
    <row r="3744" spans="9:12" x14ac:dyDescent="0.25">
      <c r="I3744" s="146"/>
      <c r="J3744" s="146"/>
      <c r="K3744" s="146"/>
      <c r="L3744" s="146"/>
    </row>
    <row r="3745" spans="9:12" x14ac:dyDescent="0.25">
      <c r="I3745" s="146"/>
      <c r="J3745" s="146"/>
      <c r="K3745" s="146"/>
      <c r="L3745" s="146"/>
    </row>
    <row r="3746" spans="9:12" x14ac:dyDescent="0.25">
      <c r="I3746" s="146"/>
      <c r="J3746" s="146"/>
      <c r="K3746" s="146"/>
      <c r="L3746" s="146"/>
    </row>
    <row r="3747" spans="9:12" x14ac:dyDescent="0.25">
      <c r="I3747" s="146"/>
      <c r="J3747" s="146"/>
      <c r="K3747" s="146"/>
      <c r="L3747" s="146"/>
    </row>
    <row r="3748" spans="9:12" x14ac:dyDescent="0.25">
      <c r="I3748" s="146"/>
      <c r="J3748" s="146"/>
      <c r="K3748" s="146"/>
      <c r="L3748" s="146"/>
    </row>
    <row r="3749" spans="9:12" x14ac:dyDescent="0.25">
      <c r="I3749" s="146"/>
      <c r="J3749" s="146"/>
      <c r="K3749" s="146"/>
      <c r="L3749" s="146"/>
    </row>
    <row r="3750" spans="9:12" x14ac:dyDescent="0.25">
      <c r="I3750" s="146"/>
      <c r="J3750" s="146"/>
      <c r="K3750" s="146"/>
      <c r="L3750" s="146"/>
    </row>
    <row r="3751" spans="9:12" x14ac:dyDescent="0.25">
      <c r="I3751" s="146"/>
      <c r="J3751" s="146"/>
      <c r="K3751" s="146"/>
      <c r="L3751" s="146"/>
    </row>
    <row r="3752" spans="9:12" x14ac:dyDescent="0.25">
      <c r="I3752" s="146"/>
      <c r="J3752" s="146"/>
      <c r="K3752" s="146"/>
      <c r="L3752" s="146"/>
    </row>
    <row r="3753" spans="9:12" x14ac:dyDescent="0.25">
      <c r="I3753" s="146"/>
      <c r="J3753" s="146"/>
      <c r="K3753" s="146"/>
      <c r="L3753" s="146"/>
    </row>
    <row r="3754" spans="9:12" x14ac:dyDescent="0.25">
      <c r="I3754" s="146"/>
      <c r="J3754" s="146"/>
      <c r="K3754" s="146"/>
      <c r="L3754" s="146"/>
    </row>
    <row r="3755" spans="9:12" x14ac:dyDescent="0.25">
      <c r="I3755" s="146"/>
      <c r="J3755" s="146"/>
      <c r="K3755" s="146"/>
      <c r="L3755" s="146"/>
    </row>
    <row r="3756" spans="9:12" x14ac:dyDescent="0.25">
      <c r="I3756" s="146"/>
      <c r="J3756" s="146"/>
      <c r="K3756" s="146"/>
      <c r="L3756" s="146"/>
    </row>
    <row r="3757" spans="9:12" x14ac:dyDescent="0.25">
      <c r="I3757" s="146"/>
      <c r="J3757" s="146"/>
      <c r="K3757" s="146"/>
      <c r="L3757" s="146"/>
    </row>
    <row r="3758" spans="9:12" x14ac:dyDescent="0.25">
      <c r="I3758" s="146"/>
      <c r="J3758" s="146"/>
      <c r="K3758" s="146"/>
      <c r="L3758" s="146"/>
    </row>
    <row r="3759" spans="9:12" x14ac:dyDescent="0.25">
      <c r="I3759" s="146"/>
      <c r="J3759" s="146"/>
      <c r="K3759" s="146"/>
      <c r="L3759" s="146"/>
    </row>
    <row r="3760" spans="9:12" x14ac:dyDescent="0.25">
      <c r="I3760" s="146"/>
      <c r="J3760" s="146"/>
      <c r="K3760" s="146"/>
      <c r="L3760" s="146"/>
    </row>
    <row r="3761" spans="9:12" x14ac:dyDescent="0.25">
      <c r="I3761" s="146"/>
      <c r="J3761" s="146"/>
      <c r="K3761" s="146"/>
      <c r="L3761" s="146"/>
    </row>
    <row r="3762" spans="9:12" x14ac:dyDescent="0.25">
      <c r="I3762" s="146"/>
      <c r="J3762" s="146"/>
      <c r="K3762" s="146"/>
      <c r="L3762" s="146"/>
    </row>
    <row r="3763" spans="9:12" x14ac:dyDescent="0.25">
      <c r="I3763" s="146"/>
      <c r="J3763" s="146"/>
      <c r="K3763" s="146"/>
      <c r="L3763" s="146"/>
    </row>
    <row r="3764" spans="9:12" x14ac:dyDescent="0.25">
      <c r="I3764" s="146"/>
      <c r="J3764" s="146"/>
      <c r="K3764" s="146"/>
      <c r="L3764" s="146"/>
    </row>
    <row r="3765" spans="9:12" x14ac:dyDescent="0.25">
      <c r="I3765" s="146"/>
      <c r="J3765" s="146"/>
      <c r="K3765" s="146"/>
      <c r="L3765" s="146"/>
    </row>
    <row r="3766" spans="9:12" x14ac:dyDescent="0.25">
      <c r="I3766" s="146"/>
      <c r="J3766" s="146"/>
      <c r="K3766" s="146"/>
      <c r="L3766" s="146"/>
    </row>
    <row r="3767" spans="9:12" x14ac:dyDescent="0.25">
      <c r="I3767" s="146"/>
      <c r="J3767" s="146"/>
      <c r="K3767" s="146"/>
      <c r="L3767" s="146"/>
    </row>
    <row r="3768" spans="9:12" x14ac:dyDescent="0.25">
      <c r="I3768" s="146"/>
      <c r="J3768" s="146"/>
      <c r="K3768" s="146"/>
      <c r="L3768" s="146"/>
    </row>
    <row r="3769" spans="9:12" x14ac:dyDescent="0.25">
      <c r="I3769" s="146"/>
      <c r="J3769" s="146"/>
      <c r="K3769" s="146"/>
      <c r="L3769" s="146"/>
    </row>
    <row r="3770" spans="9:12" x14ac:dyDescent="0.25">
      <c r="I3770" s="146"/>
      <c r="J3770" s="146"/>
      <c r="K3770" s="146"/>
      <c r="L3770" s="146"/>
    </row>
    <row r="3771" spans="9:12" x14ac:dyDescent="0.25">
      <c r="I3771" s="146"/>
      <c r="J3771" s="146"/>
      <c r="K3771" s="146"/>
      <c r="L3771" s="146"/>
    </row>
    <row r="3772" spans="9:12" x14ac:dyDescent="0.25">
      <c r="I3772" s="146"/>
      <c r="J3772" s="146"/>
      <c r="K3772" s="146"/>
      <c r="L3772" s="146"/>
    </row>
    <row r="3773" spans="9:12" x14ac:dyDescent="0.25">
      <c r="I3773" s="146"/>
      <c r="J3773" s="146"/>
      <c r="K3773" s="146"/>
      <c r="L3773" s="146"/>
    </row>
    <row r="3774" spans="9:12" x14ac:dyDescent="0.25">
      <c r="I3774" s="146"/>
      <c r="J3774" s="146"/>
      <c r="K3774" s="146"/>
      <c r="L3774" s="146"/>
    </row>
    <row r="3775" spans="9:12" x14ac:dyDescent="0.25">
      <c r="I3775" s="146"/>
      <c r="J3775" s="146"/>
      <c r="K3775" s="146"/>
      <c r="L3775" s="146"/>
    </row>
    <row r="3776" spans="9:12" x14ac:dyDescent="0.25">
      <c r="I3776" s="146"/>
      <c r="J3776" s="146"/>
      <c r="K3776" s="146"/>
      <c r="L3776" s="146"/>
    </row>
    <row r="3777" spans="9:12" x14ac:dyDescent="0.25">
      <c r="I3777" s="146"/>
      <c r="J3777" s="146"/>
      <c r="K3777" s="146"/>
      <c r="L3777" s="146"/>
    </row>
    <row r="3778" spans="9:12" x14ac:dyDescent="0.25">
      <c r="I3778" s="146"/>
      <c r="J3778" s="146"/>
      <c r="K3778" s="146"/>
      <c r="L3778" s="146"/>
    </row>
    <row r="3779" spans="9:12" x14ac:dyDescent="0.25">
      <c r="I3779" s="146"/>
      <c r="J3779" s="146"/>
      <c r="K3779" s="146"/>
      <c r="L3779" s="146"/>
    </row>
    <row r="3780" spans="9:12" x14ac:dyDescent="0.25">
      <c r="I3780" s="146"/>
      <c r="J3780" s="146"/>
      <c r="K3780" s="146"/>
      <c r="L3780" s="146"/>
    </row>
    <row r="3781" spans="9:12" x14ac:dyDescent="0.25">
      <c r="I3781" s="146"/>
      <c r="J3781" s="146"/>
      <c r="K3781" s="146"/>
      <c r="L3781" s="146"/>
    </row>
    <row r="3782" spans="9:12" x14ac:dyDescent="0.25">
      <c r="I3782" s="146"/>
      <c r="J3782" s="146"/>
      <c r="K3782" s="146"/>
      <c r="L3782" s="146"/>
    </row>
    <row r="3783" spans="9:12" x14ac:dyDescent="0.25">
      <c r="I3783" s="146"/>
      <c r="J3783" s="146"/>
      <c r="K3783" s="146"/>
      <c r="L3783" s="146"/>
    </row>
    <row r="3784" spans="9:12" x14ac:dyDescent="0.25">
      <c r="I3784" s="146"/>
      <c r="J3784" s="146"/>
      <c r="K3784" s="146"/>
      <c r="L3784" s="146"/>
    </row>
    <row r="3785" spans="9:12" x14ac:dyDescent="0.25">
      <c r="I3785" s="146"/>
      <c r="J3785" s="146"/>
      <c r="K3785" s="146"/>
      <c r="L3785" s="146"/>
    </row>
    <row r="3786" spans="9:12" x14ac:dyDescent="0.25">
      <c r="I3786" s="146"/>
      <c r="J3786" s="146"/>
      <c r="K3786" s="146"/>
      <c r="L3786" s="146"/>
    </row>
    <row r="3787" spans="9:12" x14ac:dyDescent="0.25">
      <c r="I3787" s="146"/>
      <c r="J3787" s="146"/>
      <c r="K3787" s="146"/>
      <c r="L3787" s="146"/>
    </row>
    <row r="3788" spans="9:12" x14ac:dyDescent="0.25">
      <c r="I3788" s="146"/>
      <c r="J3788" s="146"/>
      <c r="K3788" s="146"/>
      <c r="L3788" s="146"/>
    </row>
    <row r="3789" spans="9:12" x14ac:dyDescent="0.25">
      <c r="I3789" s="146"/>
      <c r="J3789" s="146"/>
      <c r="K3789" s="146"/>
      <c r="L3789" s="146"/>
    </row>
    <row r="3790" spans="9:12" x14ac:dyDescent="0.25">
      <c r="I3790" s="146"/>
      <c r="J3790" s="146"/>
      <c r="K3790" s="146"/>
      <c r="L3790" s="146"/>
    </row>
    <row r="3791" spans="9:12" x14ac:dyDescent="0.25">
      <c r="I3791" s="146"/>
      <c r="J3791" s="146"/>
      <c r="K3791" s="146"/>
      <c r="L3791" s="146"/>
    </row>
    <row r="3792" spans="9:12" x14ac:dyDescent="0.25">
      <c r="I3792" s="146"/>
      <c r="J3792" s="146"/>
      <c r="K3792" s="146"/>
      <c r="L3792" s="146"/>
    </row>
    <row r="3793" spans="9:12" x14ac:dyDescent="0.25">
      <c r="I3793" s="146"/>
      <c r="J3793" s="146"/>
      <c r="K3793" s="146"/>
      <c r="L3793" s="146"/>
    </row>
    <row r="3794" spans="9:12" x14ac:dyDescent="0.25">
      <c r="I3794" s="146"/>
      <c r="J3794" s="146"/>
      <c r="K3794" s="146"/>
      <c r="L3794" s="146"/>
    </row>
    <row r="3795" spans="9:12" x14ac:dyDescent="0.25">
      <c r="I3795" s="146"/>
      <c r="J3795" s="146"/>
      <c r="K3795" s="146"/>
      <c r="L3795" s="146"/>
    </row>
    <row r="3796" spans="9:12" x14ac:dyDescent="0.25">
      <c r="I3796" s="146"/>
      <c r="J3796" s="146"/>
      <c r="K3796" s="146"/>
      <c r="L3796" s="146"/>
    </row>
    <row r="3797" spans="9:12" x14ac:dyDescent="0.25">
      <c r="I3797" s="146"/>
      <c r="J3797" s="146"/>
      <c r="K3797" s="146"/>
      <c r="L3797" s="146"/>
    </row>
    <row r="3798" spans="9:12" x14ac:dyDescent="0.25">
      <c r="I3798" s="146"/>
      <c r="J3798" s="146"/>
      <c r="K3798" s="146"/>
      <c r="L3798" s="146"/>
    </row>
    <row r="3799" spans="9:12" x14ac:dyDescent="0.25">
      <c r="I3799" s="146"/>
      <c r="J3799" s="146"/>
      <c r="K3799" s="146"/>
      <c r="L3799" s="146"/>
    </row>
    <row r="3800" spans="9:12" x14ac:dyDescent="0.25">
      <c r="I3800" s="146"/>
      <c r="J3800" s="146"/>
      <c r="K3800" s="146"/>
      <c r="L3800" s="146"/>
    </row>
    <row r="3801" spans="9:12" x14ac:dyDescent="0.25">
      <c r="I3801" s="146"/>
      <c r="J3801" s="146"/>
      <c r="K3801" s="146"/>
      <c r="L3801" s="146"/>
    </row>
    <row r="3802" spans="9:12" x14ac:dyDescent="0.25">
      <c r="I3802" s="146"/>
      <c r="J3802" s="146"/>
      <c r="K3802" s="146"/>
      <c r="L3802" s="146"/>
    </row>
    <row r="3803" spans="9:12" x14ac:dyDescent="0.25">
      <c r="I3803" s="146"/>
      <c r="J3803" s="146"/>
      <c r="K3803" s="146"/>
      <c r="L3803" s="146"/>
    </row>
    <row r="3804" spans="9:12" x14ac:dyDescent="0.25">
      <c r="I3804" s="146"/>
      <c r="J3804" s="146"/>
      <c r="K3804" s="146"/>
      <c r="L3804" s="146"/>
    </row>
    <row r="3805" spans="9:12" x14ac:dyDescent="0.25">
      <c r="I3805" s="146"/>
      <c r="J3805" s="146"/>
      <c r="K3805" s="146"/>
      <c r="L3805" s="146"/>
    </row>
    <row r="3806" spans="9:12" x14ac:dyDescent="0.25">
      <c r="I3806" s="146"/>
      <c r="J3806" s="146"/>
      <c r="K3806" s="146"/>
      <c r="L3806" s="146"/>
    </row>
    <row r="3807" spans="9:12" x14ac:dyDescent="0.25">
      <c r="I3807" s="146"/>
      <c r="J3807" s="146"/>
      <c r="K3807" s="146"/>
      <c r="L3807" s="146"/>
    </row>
    <row r="3808" spans="9:12" x14ac:dyDescent="0.25">
      <c r="I3808" s="146"/>
      <c r="J3808" s="146"/>
      <c r="K3808" s="146"/>
      <c r="L3808" s="146"/>
    </row>
    <row r="3809" spans="9:12" x14ac:dyDescent="0.25">
      <c r="I3809" s="146"/>
      <c r="J3809" s="146"/>
      <c r="K3809" s="146"/>
      <c r="L3809" s="146"/>
    </row>
    <row r="3810" spans="9:12" x14ac:dyDescent="0.25">
      <c r="I3810" s="146"/>
      <c r="J3810" s="146"/>
      <c r="K3810" s="146"/>
      <c r="L3810" s="146"/>
    </row>
    <row r="3811" spans="9:12" x14ac:dyDescent="0.25">
      <c r="I3811" s="146"/>
      <c r="J3811" s="146"/>
      <c r="K3811" s="146"/>
      <c r="L3811" s="146"/>
    </row>
    <row r="3812" spans="9:12" x14ac:dyDescent="0.25">
      <c r="I3812" s="146"/>
      <c r="J3812" s="146"/>
      <c r="K3812" s="146"/>
      <c r="L3812" s="146"/>
    </row>
    <row r="3813" spans="9:12" x14ac:dyDescent="0.25">
      <c r="I3813" s="146"/>
      <c r="J3813" s="146"/>
      <c r="K3813" s="146"/>
      <c r="L3813" s="146"/>
    </row>
    <row r="3814" spans="9:12" x14ac:dyDescent="0.25">
      <c r="I3814" s="146"/>
      <c r="J3814" s="146"/>
      <c r="K3814" s="146"/>
      <c r="L3814" s="146"/>
    </row>
    <row r="3815" spans="9:12" x14ac:dyDescent="0.25">
      <c r="I3815" s="146"/>
      <c r="J3815" s="146"/>
      <c r="K3815" s="146"/>
      <c r="L3815" s="146"/>
    </row>
    <row r="3816" spans="9:12" x14ac:dyDescent="0.25">
      <c r="I3816" s="146"/>
      <c r="J3816" s="146"/>
      <c r="K3816" s="146"/>
      <c r="L3816" s="146"/>
    </row>
    <row r="3817" spans="9:12" x14ac:dyDescent="0.25">
      <c r="I3817" s="146"/>
      <c r="J3817" s="146"/>
      <c r="K3817" s="146"/>
      <c r="L3817" s="146"/>
    </row>
    <row r="3818" spans="9:12" x14ac:dyDescent="0.25">
      <c r="I3818" s="146"/>
      <c r="J3818" s="146"/>
      <c r="K3818" s="146"/>
      <c r="L3818" s="146"/>
    </row>
    <row r="3819" spans="9:12" x14ac:dyDescent="0.25">
      <c r="I3819" s="146"/>
      <c r="J3819" s="146"/>
      <c r="K3819" s="146"/>
      <c r="L3819" s="146"/>
    </row>
    <row r="3820" spans="9:12" x14ac:dyDescent="0.25">
      <c r="I3820" s="146"/>
      <c r="J3820" s="146"/>
      <c r="K3820" s="146"/>
      <c r="L3820" s="146"/>
    </row>
    <row r="3821" spans="9:12" x14ac:dyDescent="0.25">
      <c r="I3821" s="146"/>
      <c r="J3821" s="146"/>
      <c r="K3821" s="146"/>
      <c r="L3821" s="146"/>
    </row>
    <row r="3822" spans="9:12" x14ac:dyDescent="0.25">
      <c r="I3822" s="146"/>
      <c r="J3822" s="146"/>
      <c r="K3822" s="146"/>
      <c r="L3822" s="146"/>
    </row>
    <row r="3823" spans="9:12" x14ac:dyDescent="0.25">
      <c r="I3823" s="146"/>
      <c r="J3823" s="146"/>
      <c r="K3823" s="146"/>
      <c r="L3823" s="146"/>
    </row>
    <row r="3824" spans="9:12" x14ac:dyDescent="0.25">
      <c r="I3824" s="146"/>
      <c r="J3824" s="146"/>
      <c r="K3824" s="146"/>
      <c r="L3824" s="146"/>
    </row>
    <row r="3825" spans="9:12" x14ac:dyDescent="0.25">
      <c r="I3825" s="146"/>
      <c r="J3825" s="146"/>
      <c r="K3825" s="146"/>
      <c r="L3825" s="146"/>
    </row>
    <row r="3826" spans="9:12" x14ac:dyDescent="0.25">
      <c r="I3826" s="146"/>
      <c r="J3826" s="146"/>
      <c r="K3826" s="146"/>
      <c r="L3826" s="146"/>
    </row>
    <row r="3827" spans="9:12" x14ac:dyDescent="0.25">
      <c r="I3827" s="146"/>
      <c r="J3827" s="146"/>
      <c r="K3827" s="146"/>
      <c r="L3827" s="146"/>
    </row>
    <row r="3828" spans="9:12" x14ac:dyDescent="0.25">
      <c r="I3828" s="146"/>
      <c r="J3828" s="146"/>
      <c r="K3828" s="146"/>
      <c r="L3828" s="146"/>
    </row>
    <row r="3829" spans="9:12" x14ac:dyDescent="0.25">
      <c r="I3829" s="146"/>
      <c r="J3829" s="146"/>
      <c r="K3829" s="146"/>
      <c r="L3829" s="146"/>
    </row>
    <row r="3830" spans="9:12" x14ac:dyDescent="0.25">
      <c r="I3830" s="146"/>
      <c r="J3830" s="146"/>
      <c r="K3830" s="146"/>
      <c r="L3830" s="146"/>
    </row>
    <row r="3831" spans="9:12" x14ac:dyDescent="0.25">
      <c r="I3831" s="146"/>
      <c r="J3831" s="146"/>
      <c r="K3831" s="146"/>
      <c r="L3831" s="146"/>
    </row>
    <row r="3832" spans="9:12" x14ac:dyDescent="0.25">
      <c r="I3832" s="146"/>
      <c r="J3832" s="146"/>
      <c r="K3832" s="146"/>
      <c r="L3832" s="146"/>
    </row>
    <row r="3833" spans="9:12" x14ac:dyDescent="0.25">
      <c r="I3833" s="146"/>
      <c r="J3833" s="146"/>
      <c r="K3833" s="146"/>
      <c r="L3833" s="146"/>
    </row>
    <row r="3834" spans="9:12" x14ac:dyDescent="0.25">
      <c r="I3834" s="146"/>
      <c r="J3834" s="146"/>
      <c r="K3834" s="146"/>
      <c r="L3834" s="146"/>
    </row>
    <row r="3835" spans="9:12" x14ac:dyDescent="0.25">
      <c r="I3835" s="146"/>
      <c r="J3835" s="146"/>
      <c r="K3835" s="146"/>
      <c r="L3835" s="146"/>
    </row>
    <row r="3836" spans="9:12" x14ac:dyDescent="0.25">
      <c r="I3836" s="146"/>
      <c r="J3836" s="146"/>
      <c r="K3836" s="146"/>
      <c r="L3836" s="146"/>
    </row>
    <row r="3837" spans="9:12" x14ac:dyDescent="0.25">
      <c r="I3837" s="146"/>
      <c r="J3837" s="146"/>
      <c r="K3837" s="146"/>
      <c r="L3837" s="146"/>
    </row>
    <row r="3838" spans="9:12" x14ac:dyDescent="0.25">
      <c r="I3838" s="146"/>
      <c r="J3838" s="146"/>
      <c r="K3838" s="146"/>
      <c r="L3838" s="146"/>
    </row>
    <row r="3839" spans="9:12" x14ac:dyDescent="0.25">
      <c r="I3839" s="146"/>
      <c r="J3839" s="146"/>
      <c r="K3839" s="146"/>
      <c r="L3839" s="146"/>
    </row>
    <row r="3840" spans="9:12" x14ac:dyDescent="0.25">
      <c r="I3840" s="146"/>
      <c r="J3840" s="146"/>
      <c r="K3840" s="146"/>
      <c r="L3840" s="146"/>
    </row>
    <row r="3841" spans="9:12" x14ac:dyDescent="0.25">
      <c r="I3841" s="146"/>
      <c r="J3841" s="146"/>
      <c r="K3841" s="146"/>
      <c r="L3841" s="146"/>
    </row>
    <row r="3842" spans="9:12" x14ac:dyDescent="0.25">
      <c r="I3842" s="146"/>
      <c r="J3842" s="146"/>
      <c r="K3842" s="146"/>
      <c r="L3842" s="146"/>
    </row>
    <row r="3843" spans="9:12" x14ac:dyDescent="0.25">
      <c r="I3843" s="146"/>
      <c r="J3843" s="146"/>
      <c r="K3843" s="146"/>
      <c r="L3843" s="146"/>
    </row>
    <row r="3844" spans="9:12" x14ac:dyDescent="0.25">
      <c r="I3844" s="146"/>
      <c r="J3844" s="146"/>
      <c r="K3844" s="146"/>
      <c r="L3844" s="146"/>
    </row>
    <row r="3845" spans="9:12" x14ac:dyDescent="0.25">
      <c r="I3845" s="146"/>
      <c r="J3845" s="146"/>
      <c r="K3845" s="146"/>
      <c r="L3845" s="146"/>
    </row>
    <row r="3846" spans="9:12" x14ac:dyDescent="0.25">
      <c r="I3846" s="146"/>
      <c r="J3846" s="146"/>
      <c r="K3846" s="146"/>
      <c r="L3846" s="146"/>
    </row>
    <row r="3847" spans="9:12" x14ac:dyDescent="0.25">
      <c r="I3847" s="146"/>
      <c r="J3847" s="146"/>
      <c r="K3847" s="146"/>
      <c r="L3847" s="146"/>
    </row>
    <row r="3848" spans="9:12" x14ac:dyDescent="0.25">
      <c r="I3848" s="146"/>
      <c r="J3848" s="146"/>
      <c r="K3848" s="146"/>
      <c r="L3848" s="146"/>
    </row>
    <row r="3849" spans="9:12" x14ac:dyDescent="0.25">
      <c r="I3849" s="146"/>
      <c r="J3849" s="146"/>
      <c r="K3849" s="146"/>
      <c r="L3849" s="146"/>
    </row>
    <row r="3850" spans="9:12" x14ac:dyDescent="0.25">
      <c r="I3850" s="146"/>
      <c r="J3850" s="146"/>
      <c r="K3850" s="146"/>
      <c r="L3850" s="146"/>
    </row>
    <row r="3851" spans="9:12" x14ac:dyDescent="0.25">
      <c r="I3851" s="146"/>
      <c r="J3851" s="146"/>
      <c r="K3851" s="146"/>
      <c r="L3851" s="146"/>
    </row>
    <row r="3852" spans="9:12" x14ac:dyDescent="0.25">
      <c r="I3852" s="146"/>
      <c r="J3852" s="146"/>
      <c r="K3852" s="146"/>
      <c r="L3852" s="146"/>
    </row>
    <row r="3853" spans="9:12" x14ac:dyDescent="0.25">
      <c r="I3853" s="146"/>
      <c r="J3853" s="146"/>
      <c r="K3853" s="146"/>
      <c r="L3853" s="146"/>
    </row>
    <row r="3854" spans="9:12" x14ac:dyDescent="0.25">
      <c r="I3854" s="146"/>
      <c r="J3854" s="146"/>
      <c r="K3854" s="146"/>
      <c r="L3854" s="146"/>
    </row>
    <row r="3855" spans="9:12" x14ac:dyDescent="0.25">
      <c r="I3855" s="146"/>
      <c r="J3855" s="146"/>
      <c r="K3855" s="146"/>
      <c r="L3855" s="146"/>
    </row>
    <row r="3856" spans="9:12" x14ac:dyDescent="0.25">
      <c r="I3856" s="146"/>
      <c r="J3856" s="146"/>
      <c r="K3856" s="146"/>
      <c r="L3856" s="146"/>
    </row>
    <row r="3857" spans="9:12" x14ac:dyDescent="0.25">
      <c r="I3857" s="146"/>
      <c r="J3857" s="146"/>
      <c r="K3857" s="146"/>
      <c r="L3857" s="146"/>
    </row>
    <row r="3858" spans="9:12" x14ac:dyDescent="0.25">
      <c r="I3858" s="146"/>
      <c r="J3858" s="146"/>
      <c r="K3858" s="146"/>
      <c r="L3858" s="146"/>
    </row>
    <row r="3859" spans="9:12" x14ac:dyDescent="0.25">
      <c r="I3859" s="146"/>
      <c r="J3859" s="146"/>
      <c r="K3859" s="146"/>
      <c r="L3859" s="146"/>
    </row>
    <row r="3860" spans="9:12" x14ac:dyDescent="0.25">
      <c r="I3860" s="146"/>
      <c r="J3860" s="146"/>
      <c r="K3860" s="146"/>
      <c r="L3860" s="146"/>
    </row>
    <row r="3861" spans="9:12" x14ac:dyDescent="0.25">
      <c r="I3861" s="146"/>
      <c r="J3861" s="146"/>
      <c r="K3861" s="146"/>
      <c r="L3861" s="146"/>
    </row>
    <row r="3862" spans="9:12" x14ac:dyDescent="0.25">
      <c r="I3862" s="146"/>
      <c r="J3862" s="146"/>
      <c r="K3862" s="146"/>
      <c r="L3862" s="146"/>
    </row>
    <row r="3863" spans="9:12" x14ac:dyDescent="0.25">
      <c r="I3863" s="146"/>
      <c r="J3863" s="146"/>
      <c r="K3863" s="146"/>
      <c r="L3863" s="146"/>
    </row>
    <row r="3864" spans="9:12" x14ac:dyDescent="0.25">
      <c r="I3864" s="146"/>
      <c r="J3864" s="146"/>
      <c r="K3864" s="146"/>
      <c r="L3864" s="146"/>
    </row>
    <row r="3865" spans="9:12" x14ac:dyDescent="0.25">
      <c r="I3865" s="146"/>
      <c r="J3865" s="146"/>
      <c r="K3865" s="146"/>
      <c r="L3865" s="146"/>
    </row>
    <row r="3866" spans="9:12" x14ac:dyDescent="0.25">
      <c r="I3866" s="146"/>
      <c r="J3866" s="146"/>
      <c r="K3866" s="146"/>
      <c r="L3866" s="146"/>
    </row>
    <row r="3867" spans="9:12" x14ac:dyDescent="0.25">
      <c r="I3867" s="146"/>
      <c r="J3867" s="146"/>
      <c r="K3867" s="146"/>
      <c r="L3867" s="146"/>
    </row>
    <row r="3868" spans="9:12" x14ac:dyDescent="0.25">
      <c r="I3868" s="146"/>
      <c r="J3868" s="146"/>
      <c r="K3868" s="146"/>
      <c r="L3868" s="146"/>
    </row>
    <row r="3869" spans="9:12" x14ac:dyDescent="0.25">
      <c r="I3869" s="146"/>
      <c r="J3869" s="146"/>
      <c r="K3869" s="146"/>
      <c r="L3869" s="146"/>
    </row>
    <row r="3870" spans="9:12" x14ac:dyDescent="0.25">
      <c r="I3870" s="146"/>
      <c r="J3870" s="146"/>
      <c r="K3870" s="146"/>
      <c r="L3870" s="146"/>
    </row>
    <row r="3871" spans="9:12" x14ac:dyDescent="0.25">
      <c r="I3871" s="146"/>
      <c r="J3871" s="146"/>
      <c r="K3871" s="146"/>
      <c r="L3871" s="146"/>
    </row>
    <row r="3872" spans="9:12" x14ac:dyDescent="0.25">
      <c r="I3872" s="146"/>
      <c r="J3872" s="146"/>
      <c r="K3872" s="146"/>
      <c r="L3872" s="146"/>
    </row>
    <row r="3873" spans="9:12" x14ac:dyDescent="0.25">
      <c r="I3873" s="146"/>
      <c r="J3873" s="146"/>
      <c r="K3873" s="146"/>
      <c r="L3873" s="146"/>
    </row>
    <row r="3874" spans="9:12" x14ac:dyDescent="0.25">
      <c r="I3874" s="146"/>
      <c r="J3874" s="146"/>
      <c r="K3874" s="146"/>
      <c r="L3874" s="146"/>
    </row>
    <row r="3875" spans="9:12" x14ac:dyDescent="0.25">
      <c r="I3875" s="146"/>
      <c r="J3875" s="146"/>
      <c r="K3875" s="146"/>
      <c r="L3875" s="146"/>
    </row>
    <row r="3876" spans="9:12" x14ac:dyDescent="0.25">
      <c r="I3876" s="146"/>
      <c r="J3876" s="146"/>
      <c r="K3876" s="146"/>
      <c r="L3876" s="146"/>
    </row>
    <row r="3877" spans="9:12" x14ac:dyDescent="0.25">
      <c r="I3877" s="146"/>
      <c r="J3877" s="146"/>
      <c r="K3877" s="146"/>
      <c r="L3877" s="146"/>
    </row>
    <row r="3878" spans="9:12" x14ac:dyDescent="0.25">
      <c r="I3878" s="146"/>
      <c r="J3878" s="146"/>
      <c r="K3878" s="146"/>
      <c r="L3878" s="146"/>
    </row>
    <row r="3879" spans="9:12" x14ac:dyDescent="0.25">
      <c r="I3879" s="146"/>
      <c r="J3879" s="146"/>
      <c r="K3879" s="146"/>
      <c r="L3879" s="146"/>
    </row>
    <row r="3880" spans="9:12" x14ac:dyDescent="0.25">
      <c r="I3880" s="146"/>
      <c r="J3880" s="146"/>
      <c r="K3880" s="146"/>
      <c r="L3880" s="146"/>
    </row>
    <row r="3881" spans="9:12" x14ac:dyDescent="0.25">
      <c r="I3881" s="146"/>
      <c r="J3881" s="146"/>
      <c r="K3881" s="146"/>
      <c r="L3881" s="146"/>
    </row>
    <row r="3882" spans="9:12" x14ac:dyDescent="0.25">
      <c r="I3882" s="146"/>
      <c r="J3882" s="146"/>
      <c r="K3882" s="146"/>
      <c r="L3882" s="146"/>
    </row>
    <row r="3883" spans="9:12" x14ac:dyDescent="0.25">
      <c r="I3883" s="146"/>
      <c r="J3883" s="146"/>
      <c r="K3883" s="146"/>
      <c r="L3883" s="146"/>
    </row>
    <row r="3884" spans="9:12" x14ac:dyDescent="0.25">
      <c r="I3884" s="146"/>
      <c r="J3884" s="146"/>
      <c r="K3884" s="146"/>
      <c r="L3884" s="146"/>
    </row>
    <row r="3885" spans="9:12" x14ac:dyDescent="0.25">
      <c r="I3885" s="146"/>
      <c r="J3885" s="146"/>
      <c r="K3885" s="146"/>
      <c r="L3885" s="146"/>
    </row>
    <row r="3886" spans="9:12" x14ac:dyDescent="0.25">
      <c r="I3886" s="146"/>
      <c r="J3886" s="146"/>
      <c r="K3886" s="146"/>
      <c r="L3886" s="146"/>
    </row>
    <row r="3887" spans="9:12" x14ac:dyDescent="0.25">
      <c r="I3887" s="146"/>
      <c r="J3887" s="146"/>
      <c r="K3887" s="146"/>
      <c r="L3887" s="146"/>
    </row>
    <row r="3888" spans="9:12" x14ac:dyDescent="0.25">
      <c r="I3888" s="146"/>
      <c r="J3888" s="146"/>
      <c r="K3888" s="146"/>
      <c r="L3888" s="146"/>
    </row>
    <row r="3889" spans="9:12" x14ac:dyDescent="0.25">
      <c r="I3889" s="146"/>
      <c r="J3889" s="146"/>
      <c r="K3889" s="146"/>
      <c r="L3889" s="146"/>
    </row>
    <row r="3890" spans="9:12" x14ac:dyDescent="0.25">
      <c r="I3890" s="146"/>
      <c r="J3890" s="146"/>
      <c r="K3890" s="146"/>
      <c r="L3890" s="146"/>
    </row>
    <row r="3891" spans="9:12" x14ac:dyDescent="0.25">
      <c r="I3891" s="146"/>
      <c r="J3891" s="146"/>
      <c r="K3891" s="146"/>
      <c r="L3891" s="146"/>
    </row>
    <row r="3892" spans="9:12" x14ac:dyDescent="0.25">
      <c r="I3892" s="146"/>
      <c r="J3892" s="146"/>
      <c r="K3892" s="146"/>
      <c r="L3892" s="146"/>
    </row>
    <row r="3893" spans="9:12" x14ac:dyDescent="0.25">
      <c r="I3893" s="146"/>
      <c r="J3893" s="146"/>
      <c r="K3893" s="146"/>
      <c r="L3893" s="146"/>
    </row>
    <row r="3894" spans="9:12" x14ac:dyDescent="0.25">
      <c r="I3894" s="146"/>
      <c r="J3894" s="146"/>
      <c r="K3894" s="146"/>
      <c r="L3894" s="146"/>
    </row>
    <row r="3895" spans="9:12" x14ac:dyDescent="0.25">
      <c r="I3895" s="146"/>
      <c r="J3895" s="146"/>
      <c r="K3895" s="146"/>
      <c r="L3895" s="146"/>
    </row>
    <row r="3896" spans="9:12" x14ac:dyDescent="0.25">
      <c r="I3896" s="146"/>
      <c r="J3896" s="146"/>
      <c r="K3896" s="146"/>
      <c r="L3896" s="146"/>
    </row>
    <row r="3897" spans="9:12" x14ac:dyDescent="0.25">
      <c r="I3897" s="146"/>
      <c r="J3897" s="146"/>
      <c r="K3897" s="146"/>
      <c r="L3897" s="146"/>
    </row>
    <row r="3898" spans="9:12" x14ac:dyDescent="0.25">
      <c r="I3898" s="146"/>
      <c r="J3898" s="146"/>
      <c r="K3898" s="146"/>
      <c r="L3898" s="146"/>
    </row>
    <row r="3899" spans="9:12" x14ac:dyDescent="0.25">
      <c r="I3899" s="146"/>
      <c r="J3899" s="146"/>
      <c r="K3899" s="146"/>
      <c r="L3899" s="146"/>
    </row>
    <row r="3900" spans="9:12" x14ac:dyDescent="0.25">
      <c r="I3900" s="146"/>
      <c r="J3900" s="146"/>
      <c r="K3900" s="146"/>
      <c r="L3900" s="146"/>
    </row>
    <row r="3901" spans="9:12" x14ac:dyDescent="0.25">
      <c r="I3901" s="146"/>
      <c r="J3901" s="146"/>
      <c r="K3901" s="146"/>
      <c r="L3901" s="146"/>
    </row>
    <row r="3902" spans="9:12" x14ac:dyDescent="0.25">
      <c r="I3902" s="146"/>
      <c r="J3902" s="146"/>
      <c r="K3902" s="146"/>
      <c r="L3902" s="146"/>
    </row>
    <row r="3903" spans="9:12" x14ac:dyDescent="0.25">
      <c r="I3903" s="146"/>
      <c r="J3903" s="146"/>
      <c r="K3903" s="146"/>
      <c r="L3903" s="146"/>
    </row>
    <row r="3904" spans="9:12" x14ac:dyDescent="0.25">
      <c r="I3904" s="146"/>
      <c r="J3904" s="146"/>
      <c r="K3904" s="146"/>
      <c r="L3904" s="146"/>
    </row>
    <row r="3905" spans="9:12" x14ac:dyDescent="0.25">
      <c r="I3905" s="146"/>
      <c r="J3905" s="146"/>
      <c r="K3905" s="146"/>
      <c r="L3905" s="146"/>
    </row>
    <row r="3906" spans="9:12" x14ac:dyDescent="0.25">
      <c r="I3906" s="146"/>
      <c r="J3906" s="146"/>
      <c r="K3906" s="146"/>
      <c r="L3906" s="146"/>
    </row>
    <row r="3907" spans="9:12" x14ac:dyDescent="0.25">
      <c r="I3907" s="146"/>
      <c r="J3907" s="146"/>
      <c r="K3907" s="146"/>
      <c r="L3907" s="146"/>
    </row>
    <row r="3908" spans="9:12" x14ac:dyDescent="0.25">
      <c r="I3908" s="146"/>
      <c r="J3908" s="146"/>
      <c r="K3908" s="146"/>
      <c r="L3908" s="146"/>
    </row>
    <row r="3909" spans="9:12" x14ac:dyDescent="0.25">
      <c r="I3909" s="146"/>
      <c r="J3909" s="146"/>
      <c r="K3909" s="146"/>
      <c r="L3909" s="146"/>
    </row>
    <row r="3910" spans="9:12" x14ac:dyDescent="0.25">
      <c r="I3910" s="146"/>
      <c r="J3910" s="146"/>
      <c r="K3910" s="146"/>
      <c r="L3910" s="146"/>
    </row>
    <row r="3911" spans="9:12" x14ac:dyDescent="0.25">
      <c r="I3911" s="146"/>
      <c r="J3911" s="146"/>
      <c r="K3911" s="146"/>
      <c r="L3911" s="146"/>
    </row>
    <row r="3912" spans="9:12" x14ac:dyDescent="0.25">
      <c r="I3912" s="146"/>
      <c r="J3912" s="146"/>
      <c r="K3912" s="146"/>
      <c r="L3912" s="146"/>
    </row>
    <row r="3913" spans="9:12" x14ac:dyDescent="0.25">
      <c r="I3913" s="146"/>
      <c r="J3913" s="146"/>
      <c r="K3913" s="146"/>
      <c r="L3913" s="146"/>
    </row>
    <row r="3914" spans="9:12" x14ac:dyDescent="0.25">
      <c r="I3914" s="146"/>
      <c r="J3914" s="146"/>
      <c r="K3914" s="146"/>
      <c r="L3914" s="146"/>
    </row>
    <row r="3915" spans="9:12" x14ac:dyDescent="0.25">
      <c r="I3915" s="146"/>
      <c r="J3915" s="146"/>
      <c r="K3915" s="146"/>
      <c r="L3915" s="146"/>
    </row>
    <row r="3916" spans="9:12" x14ac:dyDescent="0.25">
      <c r="I3916" s="146"/>
      <c r="J3916" s="146"/>
      <c r="K3916" s="146"/>
      <c r="L3916" s="146"/>
    </row>
    <row r="3917" spans="9:12" x14ac:dyDescent="0.25">
      <c r="I3917" s="146"/>
      <c r="J3917" s="146"/>
      <c r="K3917" s="146"/>
      <c r="L3917" s="146"/>
    </row>
    <row r="3918" spans="9:12" x14ac:dyDescent="0.25">
      <c r="I3918" s="146"/>
      <c r="J3918" s="146"/>
      <c r="K3918" s="146"/>
      <c r="L3918" s="146"/>
    </row>
    <row r="3919" spans="9:12" x14ac:dyDescent="0.25">
      <c r="I3919" s="146"/>
      <c r="J3919" s="146"/>
      <c r="K3919" s="146"/>
      <c r="L3919" s="146"/>
    </row>
    <row r="3920" spans="9:12" x14ac:dyDescent="0.25">
      <c r="I3920" s="146"/>
      <c r="J3920" s="146"/>
      <c r="K3920" s="146"/>
      <c r="L3920" s="146"/>
    </row>
    <row r="3921" spans="9:12" x14ac:dyDescent="0.25">
      <c r="I3921" s="146"/>
      <c r="J3921" s="146"/>
      <c r="K3921" s="146"/>
      <c r="L3921" s="146"/>
    </row>
    <row r="3922" spans="9:12" x14ac:dyDescent="0.25">
      <c r="I3922" s="146"/>
      <c r="J3922" s="146"/>
      <c r="K3922" s="146"/>
      <c r="L3922" s="146"/>
    </row>
    <row r="3923" spans="9:12" x14ac:dyDescent="0.25">
      <c r="I3923" s="146"/>
      <c r="J3923" s="146"/>
      <c r="K3923" s="146"/>
      <c r="L3923" s="146"/>
    </row>
    <row r="3924" spans="9:12" x14ac:dyDescent="0.25">
      <c r="I3924" s="146"/>
      <c r="J3924" s="146"/>
      <c r="K3924" s="146"/>
      <c r="L3924" s="146"/>
    </row>
    <row r="3925" spans="9:12" x14ac:dyDescent="0.25">
      <c r="I3925" s="146"/>
      <c r="J3925" s="146"/>
      <c r="K3925" s="146"/>
      <c r="L3925" s="146"/>
    </row>
    <row r="3926" spans="9:12" x14ac:dyDescent="0.25">
      <c r="I3926" s="146"/>
      <c r="J3926" s="146"/>
      <c r="K3926" s="146"/>
      <c r="L3926" s="146"/>
    </row>
    <row r="3927" spans="9:12" x14ac:dyDescent="0.25">
      <c r="I3927" s="146"/>
      <c r="J3927" s="146"/>
      <c r="K3927" s="146"/>
      <c r="L3927" s="146"/>
    </row>
    <row r="3928" spans="9:12" x14ac:dyDescent="0.25">
      <c r="I3928" s="146"/>
      <c r="J3928" s="146"/>
      <c r="K3928" s="146"/>
      <c r="L3928" s="146"/>
    </row>
    <row r="3929" spans="9:12" x14ac:dyDescent="0.25">
      <c r="I3929" s="146"/>
      <c r="J3929" s="146"/>
      <c r="K3929" s="146"/>
      <c r="L3929" s="146"/>
    </row>
    <row r="3930" spans="9:12" x14ac:dyDescent="0.25">
      <c r="I3930" s="146"/>
      <c r="J3930" s="146"/>
      <c r="K3930" s="146"/>
      <c r="L3930" s="146"/>
    </row>
    <row r="3931" spans="9:12" x14ac:dyDescent="0.25">
      <c r="I3931" s="146"/>
      <c r="J3931" s="146"/>
      <c r="K3931" s="146"/>
      <c r="L3931" s="146"/>
    </row>
    <row r="3932" spans="9:12" x14ac:dyDescent="0.25">
      <c r="I3932" s="146"/>
      <c r="J3932" s="146"/>
      <c r="K3932" s="146"/>
      <c r="L3932" s="146"/>
    </row>
    <row r="3933" spans="9:12" x14ac:dyDescent="0.25">
      <c r="I3933" s="146"/>
      <c r="J3933" s="146"/>
      <c r="K3933" s="146"/>
      <c r="L3933" s="146"/>
    </row>
    <row r="3934" spans="9:12" x14ac:dyDescent="0.25">
      <c r="I3934" s="146"/>
      <c r="J3934" s="146"/>
      <c r="K3934" s="146"/>
      <c r="L3934" s="146"/>
    </row>
    <row r="3935" spans="9:12" x14ac:dyDescent="0.25">
      <c r="I3935" s="146"/>
      <c r="J3935" s="146"/>
      <c r="K3935" s="146"/>
      <c r="L3935" s="146"/>
    </row>
    <row r="3936" spans="9:12" x14ac:dyDescent="0.25">
      <c r="I3936" s="146"/>
      <c r="J3936" s="146"/>
      <c r="K3936" s="146"/>
      <c r="L3936" s="146"/>
    </row>
    <row r="3937" spans="9:12" x14ac:dyDescent="0.25">
      <c r="I3937" s="146"/>
      <c r="J3937" s="146"/>
      <c r="K3937" s="146"/>
      <c r="L3937" s="146"/>
    </row>
    <row r="3938" spans="9:12" x14ac:dyDescent="0.25">
      <c r="I3938" s="146"/>
      <c r="J3938" s="146"/>
      <c r="K3938" s="146"/>
      <c r="L3938" s="146"/>
    </row>
    <row r="3939" spans="9:12" x14ac:dyDescent="0.25">
      <c r="I3939" s="146"/>
      <c r="J3939" s="146"/>
      <c r="K3939" s="146"/>
      <c r="L3939" s="146"/>
    </row>
    <row r="3940" spans="9:12" x14ac:dyDescent="0.25">
      <c r="I3940" s="146"/>
      <c r="J3940" s="146"/>
      <c r="K3940" s="146"/>
      <c r="L3940" s="146"/>
    </row>
    <row r="3941" spans="9:12" x14ac:dyDescent="0.25">
      <c r="I3941" s="146"/>
      <c r="J3941" s="146"/>
      <c r="K3941" s="146"/>
      <c r="L3941" s="146"/>
    </row>
    <row r="3942" spans="9:12" x14ac:dyDescent="0.25">
      <c r="I3942" s="146"/>
      <c r="J3942" s="146"/>
      <c r="K3942" s="146"/>
      <c r="L3942" s="146"/>
    </row>
    <row r="3943" spans="9:12" x14ac:dyDescent="0.25">
      <c r="I3943" s="146"/>
      <c r="J3943" s="146"/>
      <c r="K3943" s="146"/>
      <c r="L3943" s="146"/>
    </row>
    <row r="3944" spans="9:12" x14ac:dyDescent="0.25">
      <c r="I3944" s="146"/>
      <c r="J3944" s="146"/>
      <c r="K3944" s="146"/>
      <c r="L3944" s="146"/>
    </row>
    <row r="3945" spans="9:12" x14ac:dyDescent="0.25">
      <c r="I3945" s="146"/>
      <c r="J3945" s="146"/>
      <c r="K3945" s="146"/>
      <c r="L3945" s="146"/>
    </row>
    <row r="3946" spans="9:12" x14ac:dyDescent="0.25">
      <c r="I3946" s="146"/>
      <c r="J3946" s="146"/>
      <c r="K3946" s="146"/>
      <c r="L3946" s="146"/>
    </row>
    <row r="3947" spans="9:12" x14ac:dyDescent="0.25">
      <c r="I3947" s="146"/>
      <c r="J3947" s="146"/>
      <c r="K3947" s="146"/>
      <c r="L3947" s="146"/>
    </row>
    <row r="3948" spans="9:12" x14ac:dyDescent="0.25">
      <c r="I3948" s="146"/>
      <c r="J3948" s="146"/>
      <c r="K3948" s="146"/>
      <c r="L3948" s="146"/>
    </row>
    <row r="3949" spans="9:12" x14ac:dyDescent="0.25">
      <c r="I3949" s="146"/>
      <c r="J3949" s="146"/>
      <c r="K3949" s="146"/>
      <c r="L3949" s="146"/>
    </row>
    <row r="3950" spans="9:12" x14ac:dyDescent="0.25">
      <c r="I3950" s="146"/>
      <c r="J3950" s="146"/>
      <c r="K3950" s="146"/>
      <c r="L3950" s="146"/>
    </row>
    <row r="3951" spans="9:12" x14ac:dyDescent="0.25">
      <c r="I3951" s="146"/>
      <c r="J3951" s="146"/>
      <c r="K3951" s="146"/>
      <c r="L3951" s="146"/>
    </row>
    <row r="3952" spans="9:12" x14ac:dyDescent="0.25">
      <c r="I3952" s="146"/>
      <c r="J3952" s="146"/>
      <c r="K3952" s="146"/>
      <c r="L3952" s="146"/>
    </row>
    <row r="3953" spans="9:12" x14ac:dyDescent="0.25">
      <c r="I3953" s="146"/>
      <c r="J3953" s="146"/>
      <c r="K3953" s="146"/>
      <c r="L3953" s="146"/>
    </row>
    <row r="3954" spans="9:12" x14ac:dyDescent="0.25">
      <c r="I3954" s="146"/>
      <c r="J3954" s="146"/>
      <c r="K3954" s="146"/>
      <c r="L3954" s="146"/>
    </row>
    <row r="3955" spans="9:12" x14ac:dyDescent="0.25">
      <c r="I3955" s="146"/>
      <c r="J3955" s="146"/>
      <c r="K3955" s="146"/>
      <c r="L3955" s="146"/>
    </row>
    <row r="3956" spans="9:12" x14ac:dyDescent="0.25">
      <c r="I3956" s="146"/>
      <c r="J3956" s="146"/>
      <c r="K3956" s="146"/>
      <c r="L3956" s="146"/>
    </row>
    <row r="3957" spans="9:12" x14ac:dyDescent="0.25">
      <c r="I3957" s="146"/>
      <c r="J3957" s="146"/>
      <c r="K3957" s="146"/>
      <c r="L3957" s="146"/>
    </row>
    <row r="3958" spans="9:12" x14ac:dyDescent="0.25">
      <c r="I3958" s="146"/>
      <c r="J3958" s="146"/>
      <c r="K3958" s="146"/>
      <c r="L3958" s="146"/>
    </row>
    <row r="3959" spans="9:12" x14ac:dyDescent="0.25">
      <c r="I3959" s="146"/>
      <c r="J3959" s="146"/>
      <c r="K3959" s="146"/>
      <c r="L3959" s="146"/>
    </row>
    <row r="3960" spans="9:12" x14ac:dyDescent="0.25">
      <c r="I3960" s="146"/>
      <c r="J3960" s="146"/>
      <c r="K3960" s="146"/>
      <c r="L3960" s="146"/>
    </row>
    <row r="3961" spans="9:12" x14ac:dyDescent="0.25">
      <c r="I3961" s="146"/>
      <c r="J3961" s="146"/>
      <c r="K3961" s="146"/>
      <c r="L3961" s="146"/>
    </row>
    <row r="3962" spans="9:12" x14ac:dyDescent="0.25">
      <c r="I3962" s="146"/>
      <c r="J3962" s="146"/>
      <c r="K3962" s="146"/>
      <c r="L3962" s="146"/>
    </row>
    <row r="3963" spans="9:12" x14ac:dyDescent="0.25">
      <c r="I3963" s="146"/>
      <c r="J3963" s="146"/>
      <c r="K3963" s="146"/>
      <c r="L3963" s="146"/>
    </row>
    <row r="3964" spans="9:12" x14ac:dyDescent="0.25">
      <c r="I3964" s="146"/>
      <c r="J3964" s="146"/>
      <c r="K3964" s="146"/>
      <c r="L3964" s="146"/>
    </row>
    <row r="3965" spans="9:12" x14ac:dyDescent="0.25">
      <c r="I3965" s="146"/>
      <c r="J3965" s="146"/>
      <c r="K3965" s="146"/>
      <c r="L3965" s="146"/>
    </row>
    <row r="3966" spans="9:12" x14ac:dyDescent="0.25">
      <c r="I3966" s="146"/>
      <c r="J3966" s="146"/>
      <c r="K3966" s="146"/>
      <c r="L3966" s="146"/>
    </row>
    <row r="3967" spans="9:12" x14ac:dyDescent="0.25">
      <c r="I3967" s="146"/>
      <c r="J3967" s="146"/>
      <c r="K3967" s="146"/>
      <c r="L3967" s="146"/>
    </row>
    <row r="3968" spans="9:12" x14ac:dyDescent="0.25">
      <c r="I3968" s="146"/>
      <c r="J3968" s="146"/>
      <c r="K3968" s="146"/>
      <c r="L3968" s="146"/>
    </row>
    <row r="3969" spans="9:12" x14ac:dyDescent="0.25">
      <c r="I3969" s="146"/>
      <c r="J3969" s="146"/>
      <c r="K3969" s="146"/>
      <c r="L3969" s="146"/>
    </row>
    <row r="3970" spans="9:12" x14ac:dyDescent="0.25">
      <c r="I3970" s="146"/>
      <c r="J3970" s="146"/>
      <c r="K3970" s="146"/>
      <c r="L3970" s="146"/>
    </row>
    <row r="3971" spans="9:12" x14ac:dyDescent="0.25">
      <c r="I3971" s="146"/>
      <c r="J3971" s="146"/>
      <c r="K3971" s="146"/>
      <c r="L3971" s="146"/>
    </row>
    <row r="3972" spans="9:12" x14ac:dyDescent="0.25">
      <c r="I3972" s="146"/>
      <c r="J3972" s="146"/>
      <c r="K3972" s="146"/>
      <c r="L3972" s="146"/>
    </row>
    <row r="3973" spans="9:12" x14ac:dyDescent="0.25">
      <c r="I3973" s="146"/>
      <c r="J3973" s="146"/>
      <c r="K3973" s="146"/>
      <c r="L3973" s="146"/>
    </row>
    <row r="3974" spans="9:12" x14ac:dyDescent="0.25">
      <c r="I3974" s="146"/>
      <c r="J3974" s="146"/>
      <c r="K3974" s="146"/>
      <c r="L3974" s="146"/>
    </row>
    <row r="3975" spans="9:12" x14ac:dyDescent="0.25">
      <c r="I3975" s="146"/>
      <c r="J3975" s="146"/>
      <c r="K3975" s="146"/>
      <c r="L3975" s="146"/>
    </row>
    <row r="3976" spans="9:12" x14ac:dyDescent="0.25">
      <c r="I3976" s="146"/>
      <c r="J3976" s="146"/>
      <c r="K3976" s="146"/>
      <c r="L3976" s="146"/>
    </row>
    <row r="3977" spans="9:12" x14ac:dyDescent="0.25">
      <c r="I3977" s="146"/>
      <c r="J3977" s="146"/>
      <c r="K3977" s="146"/>
      <c r="L3977" s="146"/>
    </row>
    <row r="3978" spans="9:12" x14ac:dyDescent="0.25">
      <c r="I3978" s="146"/>
      <c r="J3978" s="146"/>
      <c r="K3978" s="146"/>
      <c r="L3978" s="146"/>
    </row>
    <row r="3979" spans="9:12" x14ac:dyDescent="0.25">
      <c r="I3979" s="146"/>
      <c r="J3979" s="146"/>
      <c r="K3979" s="146"/>
      <c r="L3979" s="146"/>
    </row>
    <row r="3980" spans="9:12" x14ac:dyDescent="0.25">
      <c r="I3980" s="146"/>
      <c r="J3980" s="146"/>
      <c r="K3980" s="146"/>
      <c r="L3980" s="146"/>
    </row>
    <row r="3981" spans="9:12" x14ac:dyDescent="0.25">
      <c r="I3981" s="146"/>
      <c r="J3981" s="146"/>
      <c r="K3981" s="146"/>
      <c r="L3981" s="146"/>
    </row>
    <row r="3982" spans="9:12" x14ac:dyDescent="0.25">
      <c r="I3982" s="146"/>
      <c r="J3982" s="146"/>
      <c r="K3982" s="146"/>
      <c r="L3982" s="146"/>
    </row>
    <row r="3983" spans="9:12" x14ac:dyDescent="0.25">
      <c r="I3983" s="146"/>
      <c r="J3983" s="146"/>
      <c r="K3983" s="146"/>
      <c r="L3983" s="146"/>
    </row>
    <row r="3984" spans="9:12" x14ac:dyDescent="0.25">
      <c r="I3984" s="146"/>
      <c r="J3984" s="146"/>
      <c r="K3984" s="146"/>
      <c r="L3984" s="146"/>
    </row>
    <row r="3985" spans="9:12" x14ac:dyDescent="0.25">
      <c r="I3985" s="146"/>
      <c r="J3985" s="146"/>
      <c r="K3985" s="146"/>
      <c r="L3985" s="146"/>
    </row>
    <row r="3986" spans="9:12" x14ac:dyDescent="0.25">
      <c r="I3986" s="146"/>
      <c r="J3986" s="146"/>
      <c r="K3986" s="146"/>
      <c r="L3986" s="146"/>
    </row>
    <row r="3987" spans="9:12" x14ac:dyDescent="0.25">
      <c r="I3987" s="146"/>
      <c r="J3987" s="146"/>
      <c r="K3987" s="146"/>
      <c r="L3987" s="146"/>
    </row>
    <row r="3988" spans="9:12" x14ac:dyDescent="0.25">
      <c r="I3988" s="146"/>
      <c r="J3988" s="146"/>
      <c r="K3988" s="146"/>
      <c r="L3988" s="146"/>
    </row>
    <row r="3989" spans="9:12" x14ac:dyDescent="0.25">
      <c r="I3989" s="146"/>
      <c r="J3989" s="146"/>
      <c r="K3989" s="146"/>
      <c r="L3989" s="146"/>
    </row>
    <row r="3990" spans="9:12" x14ac:dyDescent="0.25">
      <c r="I3990" s="146"/>
      <c r="J3990" s="146"/>
      <c r="K3990" s="146"/>
      <c r="L3990" s="146"/>
    </row>
    <row r="3991" spans="9:12" x14ac:dyDescent="0.25">
      <c r="I3991" s="146"/>
      <c r="J3991" s="146"/>
      <c r="K3991" s="146"/>
      <c r="L3991" s="146"/>
    </row>
    <row r="3992" spans="9:12" x14ac:dyDescent="0.25">
      <c r="I3992" s="146"/>
      <c r="J3992" s="146"/>
      <c r="K3992" s="146"/>
      <c r="L3992" s="146"/>
    </row>
    <row r="3993" spans="9:12" x14ac:dyDescent="0.25">
      <c r="I3993" s="146"/>
      <c r="J3993" s="146"/>
      <c r="K3993" s="146"/>
      <c r="L3993" s="146"/>
    </row>
    <row r="3994" spans="9:12" x14ac:dyDescent="0.25">
      <c r="I3994" s="146"/>
      <c r="J3994" s="146"/>
      <c r="K3994" s="146"/>
      <c r="L3994" s="146"/>
    </row>
    <row r="3995" spans="9:12" x14ac:dyDescent="0.25">
      <c r="I3995" s="146"/>
      <c r="J3995" s="146"/>
      <c r="K3995" s="146"/>
      <c r="L3995" s="146"/>
    </row>
    <row r="3996" spans="9:12" x14ac:dyDescent="0.25">
      <c r="I3996" s="146"/>
      <c r="J3996" s="146"/>
      <c r="K3996" s="146"/>
      <c r="L3996" s="146"/>
    </row>
    <row r="3997" spans="9:12" x14ac:dyDescent="0.25">
      <c r="I3997" s="146"/>
      <c r="J3997" s="146"/>
      <c r="K3997" s="146"/>
      <c r="L3997" s="146"/>
    </row>
    <row r="3998" spans="9:12" x14ac:dyDescent="0.25">
      <c r="I3998" s="146"/>
      <c r="J3998" s="146"/>
      <c r="K3998" s="146"/>
      <c r="L3998" s="146"/>
    </row>
    <row r="3999" spans="9:12" x14ac:dyDescent="0.25">
      <c r="I3999" s="146"/>
      <c r="J3999" s="146"/>
      <c r="K3999" s="146"/>
      <c r="L3999" s="146"/>
    </row>
    <row r="4000" spans="9:12" x14ac:dyDescent="0.25">
      <c r="I4000" s="146"/>
      <c r="J4000" s="146"/>
      <c r="K4000" s="146"/>
      <c r="L4000" s="146"/>
    </row>
    <row r="4001" spans="9:12" x14ac:dyDescent="0.25">
      <c r="I4001" s="146"/>
      <c r="J4001" s="146"/>
      <c r="K4001" s="146"/>
      <c r="L4001" s="146"/>
    </row>
    <row r="4002" spans="9:12" x14ac:dyDescent="0.25">
      <c r="I4002" s="146"/>
      <c r="J4002" s="146"/>
      <c r="K4002" s="146"/>
      <c r="L4002" s="146"/>
    </row>
    <row r="4003" spans="9:12" x14ac:dyDescent="0.25">
      <c r="I4003" s="146"/>
      <c r="J4003" s="146"/>
      <c r="K4003" s="146"/>
      <c r="L4003" s="146"/>
    </row>
    <row r="4004" spans="9:12" x14ac:dyDescent="0.25">
      <c r="I4004" s="146"/>
      <c r="J4004" s="146"/>
      <c r="K4004" s="146"/>
      <c r="L4004" s="146"/>
    </row>
    <row r="4005" spans="9:12" x14ac:dyDescent="0.25">
      <c r="I4005" s="146"/>
      <c r="J4005" s="146"/>
      <c r="K4005" s="146"/>
      <c r="L4005" s="146"/>
    </row>
    <row r="4006" spans="9:12" x14ac:dyDescent="0.25">
      <c r="I4006" s="146"/>
      <c r="J4006" s="146"/>
      <c r="K4006" s="146"/>
      <c r="L4006" s="146"/>
    </row>
    <row r="4007" spans="9:12" x14ac:dyDescent="0.25">
      <c r="I4007" s="146"/>
      <c r="J4007" s="146"/>
      <c r="K4007" s="146"/>
      <c r="L4007" s="146"/>
    </row>
    <row r="4008" spans="9:12" x14ac:dyDescent="0.25">
      <c r="I4008" s="146"/>
      <c r="J4008" s="146"/>
      <c r="K4008" s="146"/>
      <c r="L4008" s="146"/>
    </row>
    <row r="4009" spans="9:12" x14ac:dyDescent="0.25">
      <c r="I4009" s="146"/>
      <c r="J4009" s="146"/>
      <c r="K4009" s="146"/>
      <c r="L4009" s="146"/>
    </row>
    <row r="4010" spans="9:12" x14ac:dyDescent="0.25">
      <c r="I4010" s="146"/>
      <c r="J4010" s="146"/>
      <c r="K4010" s="146"/>
      <c r="L4010" s="146"/>
    </row>
    <row r="4011" spans="9:12" x14ac:dyDescent="0.25">
      <c r="I4011" s="146"/>
      <c r="J4011" s="146"/>
      <c r="K4011" s="146"/>
      <c r="L4011" s="146"/>
    </row>
    <row r="4012" spans="9:12" x14ac:dyDescent="0.25">
      <c r="I4012" s="146"/>
      <c r="J4012" s="146"/>
      <c r="K4012" s="146"/>
      <c r="L4012" s="146"/>
    </row>
    <row r="4013" spans="9:12" x14ac:dyDescent="0.25">
      <c r="I4013" s="146"/>
      <c r="J4013" s="146"/>
      <c r="K4013" s="146"/>
      <c r="L4013" s="146"/>
    </row>
    <row r="4014" spans="9:12" x14ac:dyDescent="0.25">
      <c r="I4014" s="146"/>
      <c r="J4014" s="146"/>
      <c r="K4014" s="146"/>
      <c r="L4014" s="146"/>
    </row>
    <row r="4015" spans="9:12" x14ac:dyDescent="0.25">
      <c r="I4015" s="146"/>
      <c r="J4015" s="146"/>
      <c r="K4015" s="146"/>
      <c r="L4015" s="146"/>
    </row>
    <row r="4016" spans="9:12" x14ac:dyDescent="0.25">
      <c r="I4016" s="146"/>
      <c r="J4016" s="146"/>
      <c r="K4016" s="146"/>
      <c r="L4016" s="146"/>
    </row>
    <row r="4017" spans="9:12" x14ac:dyDescent="0.25">
      <c r="I4017" s="146"/>
      <c r="J4017" s="146"/>
      <c r="K4017" s="146"/>
      <c r="L4017" s="146"/>
    </row>
    <row r="4018" spans="9:12" x14ac:dyDescent="0.25">
      <c r="I4018" s="146"/>
      <c r="J4018" s="146"/>
      <c r="K4018" s="146"/>
      <c r="L4018" s="146"/>
    </row>
    <row r="4019" spans="9:12" x14ac:dyDescent="0.25">
      <c r="I4019" s="146"/>
      <c r="J4019" s="146"/>
      <c r="K4019" s="146"/>
      <c r="L4019" s="146"/>
    </row>
    <row r="4020" spans="9:12" x14ac:dyDescent="0.25">
      <c r="I4020" s="146"/>
      <c r="J4020" s="146"/>
      <c r="K4020" s="146"/>
      <c r="L4020" s="146"/>
    </row>
    <row r="4021" spans="9:12" x14ac:dyDescent="0.25">
      <c r="I4021" s="146"/>
      <c r="J4021" s="146"/>
      <c r="K4021" s="146"/>
      <c r="L4021" s="146"/>
    </row>
    <row r="4022" spans="9:12" x14ac:dyDescent="0.25">
      <c r="I4022" s="146"/>
      <c r="J4022" s="146"/>
      <c r="K4022" s="146"/>
      <c r="L4022" s="146"/>
    </row>
    <row r="4023" spans="9:12" x14ac:dyDescent="0.25">
      <c r="I4023" s="146"/>
      <c r="J4023" s="146"/>
      <c r="K4023" s="146"/>
      <c r="L4023" s="146"/>
    </row>
    <row r="4024" spans="9:12" x14ac:dyDescent="0.25">
      <c r="I4024" s="146"/>
      <c r="J4024" s="146"/>
      <c r="K4024" s="146"/>
      <c r="L4024" s="146"/>
    </row>
    <row r="4025" spans="9:12" x14ac:dyDescent="0.25">
      <c r="I4025" s="146"/>
      <c r="J4025" s="146"/>
      <c r="K4025" s="146"/>
      <c r="L4025" s="146"/>
    </row>
    <row r="4026" spans="9:12" x14ac:dyDescent="0.25">
      <c r="I4026" s="146"/>
      <c r="J4026" s="146"/>
      <c r="K4026" s="146"/>
      <c r="L4026" s="146"/>
    </row>
    <row r="4027" spans="9:12" x14ac:dyDescent="0.25">
      <c r="I4027" s="146"/>
      <c r="J4027" s="146"/>
      <c r="K4027" s="146"/>
      <c r="L4027" s="146"/>
    </row>
    <row r="4028" spans="9:12" x14ac:dyDescent="0.25">
      <c r="I4028" s="146"/>
      <c r="J4028" s="146"/>
      <c r="K4028" s="146"/>
      <c r="L4028" s="146"/>
    </row>
    <row r="4029" spans="9:12" x14ac:dyDescent="0.25">
      <c r="I4029" s="146"/>
      <c r="J4029" s="146"/>
      <c r="K4029" s="146"/>
      <c r="L4029" s="146"/>
    </row>
    <row r="4030" spans="9:12" x14ac:dyDescent="0.25">
      <c r="I4030" s="146"/>
      <c r="J4030" s="146"/>
      <c r="K4030" s="146"/>
      <c r="L4030" s="146"/>
    </row>
    <row r="4031" spans="9:12" x14ac:dyDescent="0.25">
      <c r="I4031" s="146"/>
      <c r="J4031" s="146"/>
      <c r="K4031" s="146"/>
      <c r="L4031" s="146"/>
    </row>
    <row r="4032" spans="9:12" x14ac:dyDescent="0.25">
      <c r="I4032" s="146"/>
      <c r="J4032" s="146"/>
      <c r="K4032" s="146"/>
      <c r="L4032" s="146"/>
    </row>
    <row r="4033" spans="9:12" x14ac:dyDescent="0.25">
      <c r="I4033" s="146"/>
      <c r="J4033" s="146"/>
      <c r="K4033" s="146"/>
      <c r="L4033" s="146"/>
    </row>
    <row r="4034" spans="9:12" x14ac:dyDescent="0.25">
      <c r="I4034" s="146"/>
      <c r="J4034" s="146"/>
      <c r="K4034" s="146"/>
      <c r="L4034" s="146"/>
    </row>
    <row r="4035" spans="9:12" x14ac:dyDescent="0.25">
      <c r="I4035" s="146"/>
      <c r="J4035" s="146"/>
      <c r="K4035" s="146"/>
      <c r="L4035" s="146"/>
    </row>
    <row r="4036" spans="9:12" x14ac:dyDescent="0.25">
      <c r="I4036" s="146"/>
      <c r="J4036" s="146"/>
      <c r="K4036" s="146"/>
      <c r="L4036" s="146"/>
    </row>
    <row r="4037" spans="9:12" x14ac:dyDescent="0.25">
      <c r="I4037" s="146"/>
      <c r="J4037" s="146"/>
      <c r="K4037" s="146"/>
      <c r="L4037" s="146"/>
    </row>
    <row r="4038" spans="9:12" x14ac:dyDescent="0.25">
      <c r="I4038" s="146"/>
      <c r="J4038" s="146"/>
      <c r="K4038" s="146"/>
      <c r="L4038" s="146"/>
    </row>
    <row r="4039" spans="9:12" x14ac:dyDescent="0.25">
      <c r="I4039" s="146"/>
      <c r="J4039" s="146"/>
      <c r="K4039" s="146"/>
      <c r="L4039" s="146"/>
    </row>
    <row r="4040" spans="9:12" x14ac:dyDescent="0.25">
      <c r="I4040" s="146"/>
      <c r="J4040" s="146"/>
      <c r="K4040" s="146"/>
      <c r="L4040" s="146"/>
    </row>
    <row r="4041" spans="9:12" x14ac:dyDescent="0.25">
      <c r="I4041" s="146"/>
      <c r="J4041" s="146"/>
      <c r="K4041" s="146"/>
      <c r="L4041" s="146"/>
    </row>
    <row r="4042" spans="9:12" x14ac:dyDescent="0.25">
      <c r="I4042" s="146"/>
      <c r="J4042" s="146"/>
      <c r="K4042" s="146"/>
      <c r="L4042" s="146"/>
    </row>
    <row r="4043" spans="9:12" x14ac:dyDescent="0.25">
      <c r="I4043" s="146"/>
      <c r="J4043" s="146"/>
      <c r="K4043" s="146"/>
      <c r="L4043" s="146"/>
    </row>
    <row r="4044" spans="9:12" x14ac:dyDescent="0.25">
      <c r="I4044" s="146"/>
      <c r="J4044" s="146"/>
      <c r="K4044" s="146"/>
      <c r="L4044" s="146"/>
    </row>
    <row r="4045" spans="9:12" x14ac:dyDescent="0.25">
      <c r="I4045" s="146"/>
      <c r="J4045" s="146"/>
      <c r="K4045" s="146"/>
      <c r="L4045" s="146"/>
    </row>
    <row r="4046" spans="9:12" x14ac:dyDescent="0.25">
      <c r="I4046" s="146"/>
      <c r="J4046" s="146"/>
      <c r="K4046" s="146"/>
      <c r="L4046" s="146"/>
    </row>
    <row r="4047" spans="9:12" x14ac:dyDescent="0.25">
      <c r="I4047" s="146"/>
      <c r="J4047" s="146"/>
      <c r="K4047" s="146"/>
      <c r="L4047" s="146"/>
    </row>
    <row r="4048" spans="9:12" x14ac:dyDescent="0.25">
      <c r="I4048" s="146"/>
      <c r="J4048" s="146"/>
      <c r="K4048" s="146"/>
      <c r="L4048" s="146"/>
    </row>
    <row r="4049" spans="9:12" x14ac:dyDescent="0.25">
      <c r="I4049" s="146"/>
      <c r="J4049" s="146"/>
      <c r="K4049" s="146"/>
      <c r="L4049" s="146"/>
    </row>
    <row r="4050" spans="9:12" x14ac:dyDescent="0.25">
      <c r="I4050" s="146"/>
      <c r="J4050" s="146"/>
      <c r="K4050" s="146"/>
      <c r="L4050" s="146"/>
    </row>
    <row r="4051" spans="9:12" x14ac:dyDescent="0.25">
      <c r="I4051" s="146"/>
      <c r="J4051" s="146"/>
      <c r="K4051" s="146"/>
      <c r="L4051" s="146"/>
    </row>
    <row r="4052" spans="9:12" x14ac:dyDescent="0.25">
      <c r="I4052" s="146"/>
      <c r="J4052" s="146"/>
      <c r="K4052" s="146"/>
      <c r="L4052" s="146"/>
    </row>
    <row r="4053" spans="9:12" x14ac:dyDescent="0.25">
      <c r="I4053" s="146"/>
      <c r="J4053" s="146"/>
      <c r="K4053" s="146"/>
      <c r="L4053" s="146"/>
    </row>
    <row r="4054" spans="9:12" x14ac:dyDescent="0.25">
      <c r="I4054" s="146"/>
      <c r="J4054" s="146"/>
      <c r="K4054" s="146"/>
      <c r="L4054" s="146"/>
    </row>
    <row r="4055" spans="9:12" x14ac:dyDescent="0.25">
      <c r="I4055" s="146"/>
      <c r="J4055" s="146"/>
      <c r="K4055" s="146"/>
      <c r="L4055" s="146"/>
    </row>
    <row r="4056" spans="9:12" x14ac:dyDescent="0.25">
      <c r="I4056" s="146"/>
      <c r="J4056" s="146"/>
      <c r="K4056" s="146"/>
      <c r="L4056" s="146"/>
    </row>
    <row r="4057" spans="9:12" x14ac:dyDescent="0.25">
      <c r="I4057" s="146"/>
      <c r="J4057" s="146"/>
      <c r="K4057" s="146"/>
      <c r="L4057" s="146"/>
    </row>
    <row r="4058" spans="9:12" x14ac:dyDescent="0.25">
      <c r="I4058" s="146"/>
      <c r="J4058" s="146"/>
      <c r="K4058" s="146"/>
      <c r="L4058" s="146"/>
    </row>
    <row r="4059" spans="9:12" x14ac:dyDescent="0.25">
      <c r="I4059" s="146"/>
      <c r="J4059" s="146"/>
      <c r="K4059" s="146"/>
      <c r="L4059" s="146"/>
    </row>
    <row r="4060" spans="9:12" x14ac:dyDescent="0.25">
      <c r="I4060" s="146"/>
      <c r="J4060" s="146"/>
      <c r="K4060" s="146"/>
      <c r="L4060" s="146"/>
    </row>
    <row r="4061" spans="9:12" x14ac:dyDescent="0.25">
      <c r="I4061" s="146"/>
      <c r="J4061" s="146"/>
      <c r="K4061" s="146"/>
      <c r="L4061" s="146"/>
    </row>
    <row r="4062" spans="9:12" x14ac:dyDescent="0.25">
      <c r="I4062" s="146"/>
      <c r="J4062" s="146"/>
      <c r="K4062" s="146"/>
      <c r="L4062" s="146"/>
    </row>
    <row r="4063" spans="9:12" x14ac:dyDescent="0.25">
      <c r="I4063" s="146"/>
      <c r="J4063" s="146"/>
      <c r="K4063" s="146"/>
      <c r="L4063" s="146"/>
    </row>
    <row r="4064" spans="9:12" x14ac:dyDescent="0.25">
      <c r="I4064" s="146"/>
      <c r="J4064" s="146"/>
      <c r="K4064" s="146"/>
      <c r="L4064" s="146"/>
    </row>
    <row r="4065" spans="9:12" x14ac:dyDescent="0.25">
      <c r="I4065" s="146"/>
      <c r="J4065" s="146"/>
      <c r="K4065" s="146"/>
      <c r="L4065" s="146"/>
    </row>
    <row r="4066" spans="9:12" x14ac:dyDescent="0.25">
      <c r="I4066" s="146"/>
      <c r="J4066" s="146"/>
      <c r="K4066" s="146"/>
      <c r="L4066" s="146"/>
    </row>
    <row r="4067" spans="9:12" x14ac:dyDescent="0.25">
      <c r="I4067" s="146"/>
      <c r="J4067" s="146"/>
      <c r="K4067" s="146"/>
      <c r="L4067" s="146"/>
    </row>
    <row r="4068" spans="9:12" x14ac:dyDescent="0.25">
      <c r="I4068" s="146"/>
      <c r="J4068" s="146"/>
      <c r="K4068" s="146"/>
      <c r="L4068" s="146"/>
    </row>
    <row r="4069" spans="9:12" x14ac:dyDescent="0.25">
      <c r="I4069" s="146"/>
      <c r="J4069" s="146"/>
      <c r="K4069" s="146"/>
      <c r="L4069" s="146"/>
    </row>
    <row r="4070" spans="9:12" x14ac:dyDescent="0.25">
      <c r="I4070" s="146"/>
      <c r="J4070" s="146"/>
      <c r="K4070" s="146"/>
      <c r="L4070" s="146"/>
    </row>
    <row r="4071" spans="9:12" x14ac:dyDescent="0.25">
      <c r="I4071" s="146"/>
      <c r="J4071" s="146"/>
      <c r="K4071" s="146"/>
      <c r="L4071" s="146"/>
    </row>
    <row r="4072" spans="9:12" x14ac:dyDescent="0.25">
      <c r="I4072" s="146"/>
      <c r="J4072" s="146"/>
      <c r="K4072" s="146"/>
      <c r="L4072" s="146"/>
    </row>
    <row r="4073" spans="9:12" x14ac:dyDescent="0.25">
      <c r="I4073" s="146"/>
      <c r="J4073" s="146"/>
      <c r="K4073" s="146"/>
      <c r="L4073" s="146"/>
    </row>
    <row r="4074" spans="9:12" x14ac:dyDescent="0.25">
      <c r="I4074" s="146"/>
      <c r="J4074" s="146"/>
      <c r="K4074" s="146"/>
      <c r="L4074" s="146"/>
    </row>
    <row r="4075" spans="9:12" x14ac:dyDescent="0.25">
      <c r="I4075" s="146"/>
      <c r="J4075" s="146"/>
      <c r="K4075" s="146"/>
      <c r="L4075" s="146"/>
    </row>
    <row r="4076" spans="9:12" x14ac:dyDescent="0.25">
      <c r="I4076" s="146"/>
      <c r="J4076" s="146"/>
      <c r="K4076" s="146"/>
      <c r="L4076" s="146"/>
    </row>
    <row r="4077" spans="9:12" x14ac:dyDescent="0.25">
      <c r="I4077" s="146"/>
      <c r="J4077" s="146"/>
      <c r="K4077" s="146"/>
      <c r="L4077" s="146"/>
    </row>
    <row r="4078" spans="9:12" x14ac:dyDescent="0.25">
      <c r="I4078" s="146"/>
      <c r="J4078" s="146"/>
      <c r="K4078" s="146"/>
      <c r="L4078" s="146"/>
    </row>
    <row r="4079" spans="9:12" x14ac:dyDescent="0.25">
      <c r="I4079" s="146"/>
      <c r="J4079" s="146"/>
      <c r="K4079" s="146"/>
      <c r="L4079" s="146"/>
    </row>
    <row r="4080" spans="9:12" x14ac:dyDescent="0.25">
      <c r="I4080" s="146"/>
      <c r="J4080" s="146"/>
      <c r="K4080" s="146"/>
      <c r="L4080" s="146"/>
    </row>
    <row r="4081" spans="9:12" x14ac:dyDescent="0.25">
      <c r="I4081" s="146"/>
      <c r="J4081" s="146"/>
      <c r="K4081" s="146"/>
      <c r="L4081" s="146"/>
    </row>
    <row r="4082" spans="9:12" x14ac:dyDescent="0.25">
      <c r="I4082" s="146"/>
      <c r="J4082" s="146"/>
      <c r="K4082" s="146"/>
      <c r="L4082" s="146"/>
    </row>
    <row r="4083" spans="9:12" x14ac:dyDescent="0.25">
      <c r="I4083" s="146"/>
      <c r="J4083" s="146"/>
      <c r="K4083" s="146"/>
      <c r="L4083" s="146"/>
    </row>
    <row r="4084" spans="9:12" x14ac:dyDescent="0.25">
      <c r="I4084" s="146"/>
      <c r="J4084" s="146"/>
      <c r="K4084" s="146"/>
      <c r="L4084" s="146"/>
    </row>
    <row r="4085" spans="9:12" x14ac:dyDescent="0.25">
      <c r="I4085" s="146"/>
      <c r="J4085" s="146"/>
      <c r="K4085" s="146"/>
      <c r="L4085" s="146"/>
    </row>
    <row r="4086" spans="9:12" x14ac:dyDescent="0.25">
      <c r="I4086" s="146"/>
      <c r="J4086" s="146"/>
      <c r="K4086" s="146"/>
      <c r="L4086" s="146"/>
    </row>
    <row r="4087" spans="9:12" x14ac:dyDescent="0.25">
      <c r="I4087" s="146"/>
      <c r="J4087" s="146"/>
      <c r="K4087" s="146"/>
      <c r="L4087" s="146"/>
    </row>
    <row r="4088" spans="9:12" x14ac:dyDescent="0.25">
      <c r="I4088" s="146"/>
      <c r="J4088" s="146"/>
      <c r="K4088" s="146"/>
      <c r="L4088" s="146"/>
    </row>
    <row r="4089" spans="9:12" x14ac:dyDescent="0.25">
      <c r="I4089" s="146"/>
      <c r="J4089" s="146"/>
      <c r="K4089" s="146"/>
      <c r="L4089" s="146"/>
    </row>
    <row r="4090" spans="9:12" x14ac:dyDescent="0.25">
      <c r="I4090" s="146"/>
      <c r="J4090" s="146"/>
      <c r="K4090" s="146"/>
      <c r="L4090" s="146"/>
    </row>
    <row r="4091" spans="9:12" x14ac:dyDescent="0.25">
      <c r="I4091" s="146"/>
      <c r="J4091" s="146"/>
      <c r="K4091" s="146"/>
      <c r="L4091" s="146"/>
    </row>
    <row r="4092" spans="9:12" x14ac:dyDescent="0.25">
      <c r="I4092" s="146"/>
      <c r="J4092" s="146"/>
      <c r="K4092" s="146"/>
      <c r="L4092" s="146"/>
    </row>
    <row r="4093" spans="9:12" x14ac:dyDescent="0.25">
      <c r="I4093" s="146"/>
      <c r="J4093" s="146"/>
      <c r="K4093" s="146"/>
      <c r="L4093" s="146"/>
    </row>
    <row r="4094" spans="9:12" x14ac:dyDescent="0.25">
      <c r="I4094" s="146"/>
      <c r="J4094" s="146"/>
      <c r="K4094" s="146"/>
      <c r="L4094" s="146"/>
    </row>
    <row r="4095" spans="9:12" x14ac:dyDescent="0.25">
      <c r="I4095" s="146"/>
      <c r="J4095" s="146"/>
      <c r="K4095" s="146"/>
      <c r="L4095" s="146"/>
    </row>
    <row r="4096" spans="9:12" x14ac:dyDescent="0.25">
      <c r="I4096" s="146"/>
      <c r="J4096" s="146"/>
      <c r="K4096" s="146"/>
      <c r="L4096" s="146"/>
    </row>
    <row r="4097" spans="9:12" x14ac:dyDescent="0.25">
      <c r="I4097" s="146"/>
      <c r="J4097" s="146"/>
      <c r="K4097" s="146"/>
      <c r="L4097" s="146"/>
    </row>
    <row r="4098" spans="9:12" x14ac:dyDescent="0.25">
      <c r="I4098" s="146"/>
      <c r="J4098" s="146"/>
      <c r="K4098" s="146"/>
      <c r="L4098" s="146"/>
    </row>
    <row r="4099" spans="9:12" x14ac:dyDescent="0.25">
      <c r="I4099" s="146"/>
      <c r="J4099" s="146"/>
      <c r="K4099" s="146"/>
      <c r="L4099" s="146"/>
    </row>
    <row r="4100" spans="9:12" x14ac:dyDescent="0.25">
      <c r="I4100" s="146"/>
      <c r="J4100" s="146"/>
      <c r="K4100" s="146"/>
      <c r="L4100" s="146"/>
    </row>
    <row r="4101" spans="9:12" x14ac:dyDescent="0.25">
      <c r="I4101" s="146"/>
      <c r="J4101" s="146"/>
      <c r="K4101" s="146"/>
      <c r="L4101" s="146"/>
    </row>
    <row r="4102" spans="9:12" x14ac:dyDescent="0.25">
      <c r="I4102" s="146"/>
      <c r="J4102" s="146"/>
      <c r="K4102" s="146"/>
      <c r="L4102" s="146"/>
    </row>
    <row r="4103" spans="9:12" x14ac:dyDescent="0.25">
      <c r="I4103" s="146"/>
      <c r="J4103" s="146"/>
      <c r="K4103" s="146"/>
      <c r="L4103" s="146"/>
    </row>
    <row r="4104" spans="9:12" x14ac:dyDescent="0.25">
      <c r="I4104" s="146"/>
      <c r="J4104" s="146"/>
      <c r="K4104" s="146"/>
      <c r="L4104" s="146"/>
    </row>
    <row r="4105" spans="9:12" x14ac:dyDescent="0.25">
      <c r="I4105" s="146"/>
      <c r="J4105" s="146"/>
      <c r="K4105" s="146"/>
      <c r="L4105" s="146"/>
    </row>
    <row r="4106" spans="9:12" x14ac:dyDescent="0.25">
      <c r="I4106" s="146"/>
      <c r="J4106" s="146"/>
      <c r="K4106" s="146"/>
      <c r="L4106" s="146"/>
    </row>
    <row r="4107" spans="9:12" x14ac:dyDescent="0.25">
      <c r="I4107" s="146"/>
      <c r="J4107" s="146"/>
      <c r="K4107" s="146"/>
      <c r="L4107" s="146"/>
    </row>
    <row r="4108" spans="9:12" x14ac:dyDescent="0.25">
      <c r="I4108" s="146"/>
      <c r="J4108" s="146"/>
      <c r="K4108" s="146"/>
      <c r="L4108" s="146"/>
    </row>
    <row r="4109" spans="9:12" x14ac:dyDescent="0.25">
      <c r="I4109" s="146"/>
      <c r="J4109" s="146"/>
      <c r="K4109" s="146"/>
      <c r="L4109" s="146"/>
    </row>
    <row r="4110" spans="9:12" x14ac:dyDescent="0.25">
      <c r="I4110" s="146"/>
      <c r="J4110" s="146"/>
      <c r="K4110" s="146"/>
      <c r="L4110" s="146"/>
    </row>
    <row r="4111" spans="9:12" x14ac:dyDescent="0.25">
      <c r="I4111" s="146"/>
      <c r="J4111" s="146"/>
      <c r="K4111" s="146"/>
      <c r="L4111" s="146"/>
    </row>
    <row r="4112" spans="9:12" x14ac:dyDescent="0.25">
      <c r="I4112" s="146"/>
      <c r="J4112" s="146"/>
      <c r="K4112" s="146"/>
      <c r="L4112" s="146"/>
    </row>
    <row r="4113" spans="9:12" x14ac:dyDescent="0.25">
      <c r="I4113" s="146"/>
      <c r="J4113" s="146"/>
      <c r="K4113" s="146"/>
      <c r="L4113" s="146"/>
    </row>
    <row r="4114" spans="9:12" x14ac:dyDescent="0.25">
      <c r="I4114" s="146"/>
      <c r="J4114" s="146"/>
      <c r="K4114" s="146"/>
      <c r="L4114" s="146"/>
    </row>
    <row r="4115" spans="9:12" x14ac:dyDescent="0.25">
      <c r="I4115" s="146"/>
      <c r="J4115" s="146"/>
      <c r="K4115" s="146"/>
      <c r="L4115" s="146"/>
    </row>
    <row r="4116" spans="9:12" x14ac:dyDescent="0.25">
      <c r="I4116" s="146"/>
      <c r="J4116" s="146"/>
      <c r="K4116" s="146"/>
      <c r="L4116" s="146"/>
    </row>
    <row r="4117" spans="9:12" x14ac:dyDescent="0.25">
      <c r="I4117" s="146"/>
      <c r="J4117" s="146"/>
      <c r="K4117" s="146"/>
      <c r="L4117" s="146"/>
    </row>
    <row r="4118" spans="9:12" x14ac:dyDescent="0.25">
      <c r="I4118" s="146"/>
      <c r="J4118" s="146"/>
      <c r="K4118" s="146"/>
      <c r="L4118" s="146"/>
    </row>
    <row r="4119" spans="9:12" x14ac:dyDescent="0.25">
      <c r="I4119" s="146"/>
      <c r="J4119" s="146"/>
      <c r="K4119" s="146"/>
      <c r="L4119" s="146"/>
    </row>
    <row r="4120" spans="9:12" x14ac:dyDescent="0.25">
      <c r="I4120" s="146"/>
      <c r="J4120" s="146"/>
      <c r="K4120" s="146"/>
      <c r="L4120" s="146"/>
    </row>
    <row r="4121" spans="9:12" x14ac:dyDescent="0.25">
      <c r="I4121" s="146"/>
      <c r="J4121" s="146"/>
      <c r="K4121" s="146"/>
      <c r="L4121" s="146"/>
    </row>
    <row r="4122" spans="9:12" x14ac:dyDescent="0.25">
      <c r="I4122" s="146"/>
      <c r="J4122" s="146"/>
      <c r="K4122" s="146"/>
      <c r="L4122" s="146"/>
    </row>
    <row r="4123" spans="9:12" x14ac:dyDescent="0.25">
      <c r="I4123" s="146"/>
      <c r="J4123" s="146"/>
      <c r="K4123" s="146"/>
      <c r="L4123" s="146"/>
    </row>
    <row r="4124" spans="9:12" x14ac:dyDescent="0.25">
      <c r="I4124" s="146"/>
      <c r="J4124" s="146"/>
      <c r="K4124" s="146"/>
      <c r="L4124" s="146"/>
    </row>
    <row r="4125" spans="9:12" x14ac:dyDescent="0.25">
      <c r="I4125" s="146"/>
      <c r="J4125" s="146"/>
      <c r="K4125" s="146"/>
      <c r="L4125" s="146"/>
    </row>
    <row r="4126" spans="9:12" x14ac:dyDescent="0.25">
      <c r="I4126" s="146"/>
      <c r="J4126" s="146"/>
      <c r="K4126" s="146"/>
      <c r="L4126" s="146"/>
    </row>
    <row r="4127" spans="9:12" x14ac:dyDescent="0.25">
      <c r="I4127" s="146"/>
      <c r="J4127" s="146"/>
      <c r="K4127" s="146"/>
      <c r="L4127" s="146"/>
    </row>
    <row r="4128" spans="9:12" x14ac:dyDescent="0.25">
      <c r="I4128" s="146"/>
      <c r="J4128" s="146"/>
      <c r="K4128" s="146"/>
      <c r="L4128" s="146"/>
    </row>
    <row r="4129" spans="9:12" x14ac:dyDescent="0.25">
      <c r="I4129" s="146"/>
      <c r="J4129" s="146"/>
      <c r="K4129" s="146"/>
      <c r="L4129" s="146"/>
    </row>
    <row r="4130" spans="9:12" x14ac:dyDescent="0.25">
      <c r="I4130" s="146"/>
      <c r="J4130" s="146"/>
      <c r="K4130" s="146"/>
      <c r="L4130" s="146"/>
    </row>
    <row r="4131" spans="9:12" x14ac:dyDescent="0.25">
      <c r="I4131" s="146"/>
      <c r="J4131" s="146"/>
      <c r="K4131" s="146"/>
      <c r="L4131" s="146"/>
    </row>
    <row r="4132" spans="9:12" x14ac:dyDescent="0.25">
      <c r="I4132" s="146"/>
      <c r="J4132" s="146"/>
      <c r="K4132" s="146"/>
      <c r="L4132" s="146"/>
    </row>
    <row r="4133" spans="9:12" x14ac:dyDescent="0.25">
      <c r="I4133" s="146"/>
      <c r="J4133" s="146"/>
      <c r="K4133" s="146"/>
      <c r="L4133" s="146"/>
    </row>
    <row r="4134" spans="9:12" x14ac:dyDescent="0.25">
      <c r="I4134" s="146"/>
      <c r="J4134" s="146"/>
      <c r="K4134" s="146"/>
      <c r="L4134" s="146"/>
    </row>
    <row r="4135" spans="9:12" x14ac:dyDescent="0.25">
      <c r="I4135" s="146"/>
      <c r="J4135" s="146"/>
      <c r="K4135" s="146"/>
      <c r="L4135" s="146"/>
    </row>
    <row r="4136" spans="9:12" x14ac:dyDescent="0.25">
      <c r="I4136" s="146"/>
      <c r="J4136" s="146"/>
      <c r="K4136" s="146"/>
      <c r="L4136" s="146"/>
    </row>
    <row r="4137" spans="9:12" x14ac:dyDescent="0.25">
      <c r="I4137" s="146"/>
      <c r="J4137" s="146"/>
      <c r="K4137" s="146"/>
      <c r="L4137" s="146"/>
    </row>
    <row r="4138" spans="9:12" x14ac:dyDescent="0.25">
      <c r="I4138" s="146"/>
      <c r="J4138" s="146"/>
      <c r="K4138" s="146"/>
      <c r="L4138" s="146"/>
    </row>
    <row r="4139" spans="9:12" x14ac:dyDescent="0.25">
      <c r="I4139" s="146"/>
      <c r="J4139" s="146"/>
      <c r="K4139" s="146"/>
      <c r="L4139" s="146"/>
    </row>
    <row r="4140" spans="9:12" x14ac:dyDescent="0.25">
      <c r="I4140" s="146"/>
      <c r="J4140" s="146"/>
      <c r="K4140" s="146"/>
      <c r="L4140" s="146"/>
    </row>
    <row r="4141" spans="9:12" x14ac:dyDescent="0.25">
      <c r="I4141" s="146"/>
      <c r="J4141" s="146"/>
      <c r="K4141" s="146"/>
      <c r="L4141" s="146"/>
    </row>
    <row r="4142" spans="9:12" x14ac:dyDescent="0.25">
      <c r="I4142" s="146"/>
      <c r="J4142" s="146"/>
      <c r="K4142" s="146"/>
      <c r="L4142" s="146"/>
    </row>
    <row r="4143" spans="9:12" x14ac:dyDescent="0.25">
      <c r="I4143" s="146"/>
      <c r="J4143" s="146"/>
      <c r="K4143" s="146"/>
      <c r="L4143" s="146"/>
    </row>
    <row r="4144" spans="9:12" x14ac:dyDescent="0.25">
      <c r="I4144" s="146"/>
      <c r="J4144" s="146"/>
      <c r="K4144" s="146"/>
      <c r="L4144" s="146"/>
    </row>
    <row r="4145" spans="9:12" x14ac:dyDescent="0.25">
      <c r="I4145" s="146"/>
      <c r="J4145" s="146"/>
      <c r="K4145" s="146"/>
      <c r="L4145" s="146"/>
    </row>
    <row r="4146" spans="9:12" x14ac:dyDescent="0.25">
      <c r="I4146" s="146"/>
      <c r="J4146" s="146"/>
      <c r="K4146" s="146"/>
      <c r="L4146" s="146"/>
    </row>
    <row r="4147" spans="9:12" x14ac:dyDescent="0.25">
      <c r="I4147" s="146"/>
      <c r="J4147" s="146"/>
      <c r="K4147" s="146"/>
      <c r="L4147" s="146"/>
    </row>
    <row r="4148" spans="9:12" x14ac:dyDescent="0.25">
      <c r="I4148" s="146"/>
      <c r="J4148" s="146"/>
      <c r="K4148" s="146"/>
      <c r="L4148" s="146"/>
    </row>
    <row r="4149" spans="9:12" x14ac:dyDescent="0.25">
      <c r="I4149" s="146"/>
      <c r="J4149" s="146"/>
      <c r="K4149" s="146"/>
      <c r="L4149" s="146"/>
    </row>
    <row r="4150" spans="9:12" x14ac:dyDescent="0.25">
      <c r="I4150" s="146"/>
      <c r="J4150" s="146"/>
      <c r="K4150" s="146"/>
      <c r="L4150" s="146"/>
    </row>
    <row r="4151" spans="9:12" x14ac:dyDescent="0.25">
      <c r="I4151" s="146"/>
      <c r="J4151" s="146"/>
      <c r="K4151" s="146"/>
      <c r="L4151" s="146"/>
    </row>
    <row r="4152" spans="9:12" x14ac:dyDescent="0.25">
      <c r="I4152" s="146"/>
      <c r="J4152" s="146"/>
      <c r="K4152" s="146"/>
      <c r="L4152" s="146"/>
    </row>
    <row r="4153" spans="9:12" x14ac:dyDescent="0.25">
      <c r="I4153" s="146"/>
      <c r="J4153" s="146"/>
      <c r="K4153" s="146"/>
      <c r="L4153" s="146"/>
    </row>
    <row r="4154" spans="9:12" x14ac:dyDescent="0.25">
      <c r="I4154" s="146"/>
      <c r="J4154" s="146"/>
      <c r="K4154" s="146"/>
      <c r="L4154" s="146"/>
    </row>
    <row r="4155" spans="9:12" x14ac:dyDescent="0.25">
      <c r="I4155" s="146"/>
      <c r="J4155" s="146"/>
      <c r="K4155" s="146"/>
      <c r="L4155" s="146"/>
    </row>
    <row r="4156" spans="9:12" x14ac:dyDescent="0.25">
      <c r="I4156" s="146"/>
      <c r="J4156" s="146"/>
      <c r="K4156" s="146"/>
      <c r="L4156" s="146"/>
    </row>
    <row r="4157" spans="9:12" x14ac:dyDescent="0.25">
      <c r="I4157" s="146"/>
      <c r="J4157" s="146"/>
      <c r="K4157" s="146"/>
      <c r="L4157" s="146"/>
    </row>
    <row r="4158" spans="9:12" x14ac:dyDescent="0.25">
      <c r="I4158" s="146"/>
      <c r="J4158" s="146"/>
      <c r="K4158" s="146"/>
      <c r="L4158" s="146"/>
    </row>
    <row r="4159" spans="9:12" x14ac:dyDescent="0.25">
      <c r="I4159" s="146"/>
      <c r="J4159" s="146"/>
      <c r="K4159" s="146"/>
      <c r="L4159" s="146"/>
    </row>
    <row r="4160" spans="9:12" x14ac:dyDescent="0.25">
      <c r="I4160" s="146"/>
      <c r="J4160" s="146"/>
      <c r="K4160" s="146"/>
      <c r="L4160" s="146"/>
    </row>
    <row r="4161" spans="9:12" x14ac:dyDescent="0.25">
      <c r="I4161" s="146"/>
      <c r="J4161" s="146"/>
      <c r="K4161" s="146"/>
      <c r="L4161" s="146"/>
    </row>
    <row r="4162" spans="9:12" x14ac:dyDescent="0.25">
      <c r="I4162" s="146"/>
      <c r="J4162" s="146"/>
      <c r="K4162" s="146"/>
      <c r="L4162" s="146"/>
    </row>
    <row r="4163" spans="9:12" x14ac:dyDescent="0.25">
      <c r="I4163" s="146"/>
      <c r="J4163" s="146"/>
      <c r="K4163" s="146"/>
      <c r="L4163" s="146"/>
    </row>
    <row r="4164" spans="9:12" x14ac:dyDescent="0.25">
      <c r="I4164" s="146"/>
      <c r="J4164" s="146"/>
      <c r="K4164" s="146"/>
      <c r="L4164" s="146"/>
    </row>
    <row r="4165" spans="9:12" x14ac:dyDescent="0.25">
      <c r="I4165" s="146"/>
      <c r="J4165" s="146"/>
      <c r="K4165" s="146"/>
      <c r="L4165" s="146"/>
    </row>
    <row r="4166" spans="9:12" x14ac:dyDescent="0.25">
      <c r="I4166" s="146"/>
      <c r="J4166" s="146"/>
      <c r="K4166" s="146"/>
      <c r="L4166" s="146"/>
    </row>
    <row r="4167" spans="9:12" x14ac:dyDescent="0.25">
      <c r="I4167" s="146"/>
      <c r="J4167" s="146"/>
      <c r="K4167" s="146"/>
      <c r="L4167" s="146"/>
    </row>
    <row r="4168" spans="9:12" x14ac:dyDescent="0.25">
      <c r="I4168" s="146"/>
      <c r="J4168" s="146"/>
      <c r="K4168" s="146"/>
      <c r="L4168" s="146"/>
    </row>
    <row r="4169" spans="9:12" x14ac:dyDescent="0.25">
      <c r="I4169" s="146"/>
      <c r="J4169" s="146"/>
      <c r="K4169" s="146"/>
      <c r="L4169" s="146"/>
    </row>
    <row r="4170" spans="9:12" x14ac:dyDescent="0.25">
      <c r="I4170" s="146"/>
      <c r="J4170" s="146"/>
      <c r="K4170" s="146"/>
      <c r="L4170" s="146"/>
    </row>
    <row r="4171" spans="9:12" x14ac:dyDescent="0.25">
      <c r="I4171" s="146"/>
      <c r="J4171" s="146"/>
      <c r="K4171" s="146"/>
      <c r="L4171" s="146"/>
    </row>
    <row r="4172" spans="9:12" x14ac:dyDescent="0.25">
      <c r="I4172" s="146"/>
      <c r="J4172" s="146"/>
      <c r="K4172" s="146"/>
      <c r="L4172" s="146"/>
    </row>
    <row r="4173" spans="9:12" x14ac:dyDescent="0.25">
      <c r="I4173" s="146"/>
      <c r="J4173" s="146"/>
      <c r="K4173" s="146"/>
      <c r="L4173" s="146"/>
    </row>
    <row r="4174" spans="9:12" x14ac:dyDescent="0.25">
      <c r="I4174" s="146"/>
      <c r="J4174" s="146"/>
      <c r="K4174" s="146"/>
      <c r="L4174" s="146"/>
    </row>
    <row r="4175" spans="9:12" x14ac:dyDescent="0.25">
      <c r="I4175" s="146"/>
      <c r="J4175" s="146"/>
      <c r="K4175" s="146"/>
      <c r="L4175" s="146"/>
    </row>
    <row r="4176" spans="9:12" x14ac:dyDescent="0.25">
      <c r="I4176" s="146"/>
      <c r="J4176" s="146"/>
      <c r="K4176" s="146"/>
      <c r="L4176" s="146"/>
    </row>
    <row r="4177" spans="9:12" x14ac:dyDescent="0.25">
      <c r="I4177" s="146"/>
      <c r="J4177" s="146"/>
      <c r="K4177" s="146"/>
      <c r="L4177" s="146"/>
    </row>
    <row r="4178" spans="9:12" x14ac:dyDescent="0.25">
      <c r="I4178" s="146"/>
      <c r="J4178" s="146"/>
      <c r="K4178" s="146"/>
      <c r="L4178" s="146"/>
    </row>
    <row r="4179" spans="9:12" x14ac:dyDescent="0.25">
      <c r="I4179" s="146"/>
      <c r="J4179" s="146"/>
      <c r="K4179" s="146"/>
      <c r="L4179" s="146"/>
    </row>
    <row r="4180" spans="9:12" x14ac:dyDescent="0.25">
      <c r="I4180" s="146"/>
      <c r="J4180" s="146"/>
      <c r="K4180" s="146"/>
      <c r="L4180" s="146"/>
    </row>
    <row r="4181" spans="9:12" x14ac:dyDescent="0.25">
      <c r="I4181" s="146"/>
      <c r="J4181" s="146"/>
      <c r="K4181" s="146"/>
      <c r="L4181" s="146"/>
    </row>
    <row r="4182" spans="9:12" x14ac:dyDescent="0.25">
      <c r="I4182" s="146"/>
      <c r="J4182" s="146"/>
      <c r="K4182" s="146"/>
      <c r="L4182" s="146"/>
    </row>
    <row r="4183" spans="9:12" x14ac:dyDescent="0.25">
      <c r="I4183" s="146"/>
      <c r="J4183" s="146"/>
      <c r="K4183" s="146"/>
      <c r="L4183" s="146"/>
    </row>
    <row r="4184" spans="9:12" x14ac:dyDescent="0.25">
      <c r="I4184" s="146"/>
      <c r="J4184" s="146"/>
      <c r="K4184" s="146"/>
      <c r="L4184" s="146"/>
    </row>
    <row r="4185" spans="9:12" x14ac:dyDescent="0.25">
      <c r="I4185" s="146"/>
      <c r="J4185" s="146"/>
      <c r="K4185" s="146"/>
      <c r="L4185" s="146"/>
    </row>
    <row r="4186" spans="9:12" x14ac:dyDescent="0.25">
      <c r="I4186" s="146"/>
      <c r="J4186" s="146"/>
      <c r="K4186" s="146"/>
      <c r="L4186" s="146"/>
    </row>
    <row r="4187" spans="9:12" x14ac:dyDescent="0.25">
      <c r="I4187" s="146"/>
      <c r="J4187" s="146"/>
      <c r="K4187" s="146"/>
      <c r="L4187" s="146"/>
    </row>
    <row r="4188" spans="9:12" x14ac:dyDescent="0.25">
      <c r="I4188" s="146"/>
      <c r="J4188" s="146"/>
      <c r="K4188" s="146"/>
      <c r="L4188" s="146"/>
    </row>
    <row r="4189" spans="9:12" x14ac:dyDescent="0.25">
      <c r="I4189" s="146"/>
      <c r="J4189" s="146"/>
      <c r="K4189" s="146"/>
      <c r="L4189" s="146"/>
    </row>
    <row r="4190" spans="9:12" x14ac:dyDescent="0.25">
      <c r="I4190" s="146"/>
      <c r="J4190" s="146"/>
      <c r="K4190" s="146"/>
      <c r="L4190" s="146"/>
    </row>
    <row r="4191" spans="9:12" x14ac:dyDescent="0.25">
      <c r="I4191" s="146"/>
      <c r="J4191" s="146"/>
      <c r="K4191" s="146"/>
      <c r="L4191" s="146"/>
    </row>
    <row r="4192" spans="9:12" x14ac:dyDescent="0.25">
      <c r="I4192" s="146"/>
      <c r="J4192" s="146"/>
      <c r="K4192" s="146"/>
      <c r="L4192" s="146"/>
    </row>
    <row r="4193" spans="9:12" x14ac:dyDescent="0.25">
      <c r="I4193" s="146"/>
      <c r="J4193" s="146"/>
      <c r="K4193" s="146"/>
      <c r="L4193" s="146"/>
    </row>
    <row r="4194" spans="9:12" x14ac:dyDescent="0.25">
      <c r="I4194" s="146"/>
      <c r="J4194" s="146"/>
      <c r="K4194" s="146"/>
      <c r="L4194" s="146"/>
    </row>
    <row r="4195" spans="9:12" x14ac:dyDescent="0.25">
      <c r="I4195" s="146"/>
      <c r="J4195" s="146"/>
      <c r="K4195" s="146"/>
      <c r="L4195" s="146"/>
    </row>
    <row r="4196" spans="9:12" x14ac:dyDescent="0.25">
      <c r="I4196" s="146"/>
      <c r="J4196" s="146"/>
      <c r="K4196" s="146"/>
      <c r="L4196" s="146"/>
    </row>
    <row r="4197" spans="9:12" x14ac:dyDescent="0.25">
      <c r="I4197" s="146"/>
      <c r="J4197" s="146"/>
      <c r="K4197" s="146"/>
      <c r="L4197" s="146"/>
    </row>
    <row r="4198" spans="9:12" x14ac:dyDescent="0.25">
      <c r="I4198" s="146"/>
      <c r="J4198" s="146"/>
      <c r="K4198" s="146"/>
      <c r="L4198" s="146"/>
    </row>
    <row r="4199" spans="9:12" x14ac:dyDescent="0.25">
      <c r="I4199" s="146"/>
      <c r="J4199" s="146"/>
      <c r="K4199" s="146"/>
      <c r="L4199" s="146"/>
    </row>
    <row r="4200" spans="9:12" x14ac:dyDescent="0.25">
      <c r="I4200" s="146"/>
      <c r="J4200" s="146"/>
      <c r="K4200" s="146"/>
      <c r="L4200" s="146"/>
    </row>
    <row r="4201" spans="9:12" x14ac:dyDescent="0.25">
      <c r="I4201" s="146"/>
      <c r="J4201" s="146"/>
      <c r="K4201" s="146"/>
      <c r="L4201" s="146"/>
    </row>
    <row r="4202" spans="9:12" x14ac:dyDescent="0.25">
      <c r="I4202" s="146"/>
      <c r="J4202" s="146"/>
      <c r="K4202" s="146"/>
      <c r="L4202" s="146"/>
    </row>
    <row r="4203" spans="9:12" x14ac:dyDescent="0.25">
      <c r="I4203" s="146"/>
      <c r="J4203" s="146"/>
      <c r="K4203" s="146"/>
      <c r="L4203" s="146"/>
    </row>
    <row r="4204" spans="9:12" x14ac:dyDescent="0.25">
      <c r="I4204" s="146"/>
      <c r="J4204" s="146"/>
      <c r="K4204" s="146"/>
      <c r="L4204" s="146"/>
    </row>
    <row r="4205" spans="9:12" x14ac:dyDescent="0.25">
      <c r="I4205" s="146"/>
      <c r="J4205" s="146"/>
      <c r="K4205" s="146"/>
      <c r="L4205" s="146"/>
    </row>
    <row r="4206" spans="9:12" x14ac:dyDescent="0.25">
      <c r="I4206" s="146"/>
      <c r="J4206" s="146"/>
      <c r="K4206" s="146"/>
      <c r="L4206" s="146"/>
    </row>
    <row r="4207" spans="9:12" x14ac:dyDescent="0.25">
      <c r="I4207" s="146"/>
      <c r="J4207" s="146"/>
      <c r="K4207" s="146"/>
      <c r="L4207" s="146"/>
    </row>
    <row r="4208" spans="9:12" x14ac:dyDescent="0.25">
      <c r="I4208" s="146"/>
      <c r="J4208" s="146"/>
      <c r="K4208" s="146"/>
      <c r="L4208" s="146"/>
    </row>
    <row r="4209" spans="9:12" x14ac:dyDescent="0.25">
      <c r="I4209" s="146"/>
      <c r="J4209" s="146"/>
      <c r="K4209" s="146"/>
      <c r="L4209" s="146"/>
    </row>
    <row r="4210" spans="9:12" x14ac:dyDescent="0.25">
      <c r="I4210" s="146"/>
      <c r="J4210" s="146"/>
      <c r="K4210" s="146"/>
      <c r="L4210" s="146"/>
    </row>
    <row r="4211" spans="9:12" x14ac:dyDescent="0.25">
      <c r="I4211" s="146"/>
      <c r="J4211" s="146"/>
      <c r="K4211" s="146"/>
      <c r="L4211" s="146"/>
    </row>
    <row r="4212" spans="9:12" x14ac:dyDescent="0.25">
      <c r="I4212" s="146"/>
      <c r="J4212" s="146"/>
      <c r="K4212" s="146"/>
      <c r="L4212" s="146"/>
    </row>
    <row r="4213" spans="9:12" x14ac:dyDescent="0.25">
      <c r="I4213" s="146"/>
      <c r="J4213" s="146"/>
      <c r="K4213" s="146"/>
      <c r="L4213" s="146"/>
    </row>
    <row r="4214" spans="9:12" x14ac:dyDescent="0.25">
      <c r="I4214" s="146"/>
      <c r="J4214" s="146"/>
      <c r="K4214" s="146"/>
      <c r="L4214" s="146"/>
    </row>
    <row r="4215" spans="9:12" x14ac:dyDescent="0.25">
      <c r="I4215" s="146"/>
      <c r="J4215" s="146"/>
      <c r="K4215" s="146"/>
      <c r="L4215" s="146"/>
    </row>
    <row r="4216" spans="9:12" x14ac:dyDescent="0.25">
      <c r="I4216" s="146"/>
      <c r="J4216" s="146"/>
      <c r="K4216" s="146"/>
      <c r="L4216" s="146"/>
    </row>
    <row r="4217" spans="9:12" x14ac:dyDescent="0.25">
      <c r="I4217" s="146"/>
      <c r="J4217" s="146"/>
      <c r="K4217" s="146"/>
      <c r="L4217" s="146"/>
    </row>
    <row r="4218" spans="9:12" x14ac:dyDescent="0.25">
      <c r="I4218" s="146"/>
      <c r="J4218" s="146"/>
      <c r="K4218" s="146"/>
      <c r="L4218" s="146"/>
    </row>
    <row r="4219" spans="9:12" x14ac:dyDescent="0.25">
      <c r="I4219" s="146"/>
      <c r="J4219" s="146"/>
      <c r="K4219" s="146"/>
      <c r="L4219" s="146"/>
    </row>
    <row r="4220" spans="9:12" x14ac:dyDescent="0.25">
      <c r="I4220" s="146"/>
      <c r="J4220" s="146"/>
      <c r="K4220" s="146"/>
      <c r="L4220" s="146"/>
    </row>
    <row r="4221" spans="9:12" x14ac:dyDescent="0.25">
      <c r="I4221" s="146"/>
      <c r="J4221" s="146"/>
      <c r="K4221" s="146"/>
      <c r="L4221" s="146"/>
    </row>
    <row r="4222" spans="9:12" x14ac:dyDescent="0.25">
      <c r="I4222" s="146"/>
      <c r="J4222" s="146"/>
      <c r="K4222" s="146"/>
      <c r="L4222" s="146"/>
    </row>
    <row r="4223" spans="9:12" x14ac:dyDescent="0.25">
      <c r="I4223" s="146"/>
      <c r="J4223" s="146"/>
      <c r="K4223" s="146"/>
      <c r="L4223" s="146"/>
    </row>
    <row r="4224" spans="9:12" x14ac:dyDescent="0.25">
      <c r="I4224" s="146"/>
      <c r="J4224" s="146"/>
      <c r="K4224" s="146"/>
      <c r="L4224" s="146"/>
    </row>
    <row r="4225" spans="9:12" x14ac:dyDescent="0.25">
      <c r="I4225" s="146"/>
      <c r="J4225" s="146"/>
      <c r="K4225" s="146"/>
      <c r="L4225" s="146"/>
    </row>
    <row r="4226" spans="9:12" x14ac:dyDescent="0.25">
      <c r="I4226" s="146"/>
      <c r="J4226" s="146"/>
      <c r="K4226" s="146"/>
      <c r="L4226" s="146"/>
    </row>
    <row r="4227" spans="9:12" x14ac:dyDescent="0.25">
      <c r="I4227" s="146"/>
      <c r="J4227" s="146"/>
      <c r="K4227" s="146"/>
      <c r="L4227" s="146"/>
    </row>
    <row r="4228" spans="9:12" x14ac:dyDescent="0.25">
      <c r="I4228" s="146"/>
      <c r="J4228" s="146"/>
      <c r="K4228" s="146"/>
      <c r="L4228" s="146"/>
    </row>
    <row r="4229" spans="9:12" x14ac:dyDescent="0.25">
      <c r="I4229" s="146"/>
      <c r="J4229" s="146"/>
      <c r="K4229" s="146"/>
      <c r="L4229" s="146"/>
    </row>
    <row r="4230" spans="9:12" x14ac:dyDescent="0.25">
      <c r="I4230" s="146"/>
      <c r="J4230" s="146"/>
      <c r="K4230" s="146"/>
      <c r="L4230" s="146"/>
    </row>
    <row r="4231" spans="9:12" x14ac:dyDescent="0.25">
      <c r="I4231" s="146"/>
      <c r="J4231" s="146"/>
      <c r="K4231" s="146"/>
      <c r="L4231" s="146"/>
    </row>
    <row r="4232" spans="9:12" x14ac:dyDescent="0.25">
      <c r="I4232" s="146"/>
      <c r="J4232" s="146"/>
      <c r="K4232" s="146"/>
      <c r="L4232" s="146"/>
    </row>
    <row r="4233" spans="9:12" x14ac:dyDescent="0.25">
      <c r="I4233" s="146"/>
      <c r="J4233" s="146"/>
      <c r="K4233" s="146"/>
      <c r="L4233" s="146"/>
    </row>
    <row r="4234" spans="9:12" x14ac:dyDescent="0.25">
      <c r="I4234" s="146"/>
      <c r="J4234" s="146"/>
      <c r="K4234" s="146"/>
      <c r="L4234" s="146"/>
    </row>
    <row r="4235" spans="9:12" x14ac:dyDescent="0.25">
      <c r="I4235" s="146"/>
      <c r="J4235" s="146"/>
      <c r="K4235" s="146"/>
      <c r="L4235" s="146"/>
    </row>
    <row r="4236" spans="9:12" x14ac:dyDescent="0.25">
      <c r="I4236" s="146"/>
      <c r="J4236" s="146"/>
      <c r="K4236" s="146"/>
      <c r="L4236" s="146"/>
    </row>
    <row r="4237" spans="9:12" x14ac:dyDescent="0.25">
      <c r="I4237" s="146"/>
      <c r="J4237" s="146"/>
      <c r="K4237" s="146"/>
      <c r="L4237" s="146"/>
    </row>
    <row r="4238" spans="9:12" x14ac:dyDescent="0.25">
      <c r="I4238" s="146"/>
      <c r="J4238" s="146"/>
      <c r="K4238" s="146"/>
      <c r="L4238" s="146"/>
    </row>
    <row r="4239" spans="9:12" x14ac:dyDescent="0.25">
      <c r="I4239" s="146"/>
      <c r="J4239" s="146"/>
      <c r="K4239" s="146"/>
      <c r="L4239" s="146"/>
    </row>
    <row r="4240" spans="9:12" x14ac:dyDescent="0.25">
      <c r="I4240" s="146"/>
      <c r="J4240" s="146"/>
      <c r="K4240" s="146"/>
      <c r="L4240" s="146"/>
    </row>
    <row r="4241" spans="9:12" x14ac:dyDescent="0.25">
      <c r="I4241" s="146"/>
      <c r="J4241" s="146"/>
      <c r="K4241" s="146"/>
      <c r="L4241" s="146"/>
    </row>
    <row r="4242" spans="9:12" x14ac:dyDescent="0.25">
      <c r="I4242" s="146"/>
      <c r="J4242" s="146"/>
      <c r="K4242" s="146"/>
      <c r="L4242" s="146"/>
    </row>
    <row r="4243" spans="9:12" x14ac:dyDescent="0.25">
      <c r="I4243" s="146"/>
      <c r="J4243" s="146"/>
      <c r="K4243" s="146"/>
      <c r="L4243" s="146"/>
    </row>
    <row r="4244" spans="9:12" x14ac:dyDescent="0.25">
      <c r="I4244" s="146"/>
      <c r="J4244" s="146"/>
      <c r="K4244" s="146"/>
      <c r="L4244" s="146"/>
    </row>
    <row r="4245" spans="9:12" x14ac:dyDescent="0.25">
      <c r="I4245" s="146"/>
      <c r="J4245" s="146"/>
      <c r="K4245" s="146"/>
      <c r="L4245" s="146"/>
    </row>
    <row r="4246" spans="9:12" x14ac:dyDescent="0.25">
      <c r="I4246" s="146"/>
      <c r="J4246" s="146"/>
      <c r="K4246" s="146"/>
      <c r="L4246" s="146"/>
    </row>
    <row r="4247" spans="9:12" x14ac:dyDescent="0.25">
      <c r="I4247" s="146"/>
      <c r="J4247" s="146"/>
      <c r="K4247" s="146"/>
      <c r="L4247" s="146"/>
    </row>
    <row r="4248" spans="9:12" x14ac:dyDescent="0.25">
      <c r="I4248" s="146"/>
      <c r="J4248" s="146"/>
      <c r="K4248" s="146"/>
      <c r="L4248" s="146"/>
    </row>
    <row r="4249" spans="9:12" x14ac:dyDescent="0.25">
      <c r="I4249" s="146"/>
      <c r="J4249" s="146"/>
      <c r="K4249" s="146"/>
      <c r="L4249" s="146"/>
    </row>
    <row r="4250" spans="9:12" x14ac:dyDescent="0.25">
      <c r="I4250" s="146"/>
      <c r="J4250" s="146"/>
      <c r="K4250" s="146"/>
      <c r="L4250" s="146"/>
    </row>
    <row r="4251" spans="9:12" x14ac:dyDescent="0.25">
      <c r="I4251" s="146"/>
      <c r="J4251" s="146"/>
      <c r="K4251" s="146"/>
      <c r="L4251" s="146"/>
    </row>
    <row r="4252" spans="9:12" x14ac:dyDescent="0.25">
      <c r="I4252" s="146"/>
      <c r="J4252" s="146"/>
      <c r="K4252" s="146"/>
      <c r="L4252" s="146"/>
    </row>
    <row r="4253" spans="9:12" x14ac:dyDescent="0.25">
      <c r="I4253" s="146"/>
      <c r="J4253" s="146"/>
      <c r="K4253" s="146"/>
      <c r="L4253" s="146"/>
    </row>
    <row r="4254" spans="9:12" x14ac:dyDescent="0.25">
      <c r="I4254" s="146"/>
      <c r="J4254" s="146"/>
      <c r="K4254" s="146"/>
      <c r="L4254" s="146"/>
    </row>
    <row r="4255" spans="9:12" x14ac:dyDescent="0.25">
      <c r="I4255" s="146"/>
      <c r="J4255" s="146"/>
      <c r="K4255" s="146"/>
      <c r="L4255" s="146"/>
    </row>
    <row r="4256" spans="9:12" x14ac:dyDescent="0.25">
      <c r="I4256" s="146"/>
      <c r="J4256" s="146"/>
      <c r="K4256" s="146"/>
      <c r="L4256" s="146"/>
    </row>
    <row r="4257" spans="9:12" x14ac:dyDescent="0.25">
      <c r="I4257" s="146"/>
      <c r="J4257" s="146"/>
      <c r="K4257" s="146"/>
      <c r="L4257" s="146"/>
    </row>
    <row r="4258" spans="9:12" x14ac:dyDescent="0.25">
      <c r="I4258" s="146"/>
      <c r="J4258" s="146"/>
      <c r="K4258" s="146"/>
      <c r="L4258" s="146"/>
    </row>
    <row r="4259" spans="9:12" x14ac:dyDescent="0.25">
      <c r="I4259" s="146"/>
      <c r="J4259" s="146"/>
      <c r="K4259" s="146"/>
      <c r="L4259" s="146"/>
    </row>
    <row r="4260" spans="9:12" x14ac:dyDescent="0.25">
      <c r="I4260" s="146"/>
      <c r="J4260" s="146"/>
      <c r="K4260" s="146"/>
      <c r="L4260" s="146"/>
    </row>
    <row r="4261" spans="9:12" x14ac:dyDescent="0.25">
      <c r="I4261" s="146"/>
      <c r="J4261" s="146"/>
      <c r="K4261" s="146"/>
      <c r="L4261" s="146"/>
    </row>
    <row r="4262" spans="9:12" x14ac:dyDescent="0.25">
      <c r="I4262" s="146"/>
      <c r="J4262" s="146"/>
      <c r="K4262" s="146"/>
      <c r="L4262" s="146"/>
    </row>
    <row r="4263" spans="9:12" x14ac:dyDescent="0.25">
      <c r="I4263" s="146"/>
      <c r="J4263" s="146"/>
      <c r="K4263" s="146"/>
      <c r="L4263" s="146"/>
    </row>
    <row r="4264" spans="9:12" x14ac:dyDescent="0.25">
      <c r="I4264" s="146"/>
      <c r="J4264" s="146"/>
      <c r="K4264" s="146"/>
      <c r="L4264" s="146"/>
    </row>
    <row r="4265" spans="9:12" x14ac:dyDescent="0.25">
      <c r="I4265" s="146"/>
      <c r="J4265" s="146"/>
      <c r="K4265" s="146"/>
      <c r="L4265" s="146"/>
    </row>
    <row r="4266" spans="9:12" x14ac:dyDescent="0.25">
      <c r="I4266" s="146"/>
      <c r="J4266" s="146"/>
      <c r="K4266" s="146"/>
      <c r="L4266" s="146"/>
    </row>
    <row r="4267" spans="9:12" x14ac:dyDescent="0.25">
      <c r="I4267" s="146"/>
      <c r="J4267" s="146"/>
      <c r="K4267" s="146"/>
      <c r="L4267" s="146"/>
    </row>
    <row r="4268" spans="9:12" x14ac:dyDescent="0.25">
      <c r="I4268" s="146"/>
      <c r="J4268" s="146"/>
      <c r="K4268" s="146"/>
      <c r="L4268" s="146"/>
    </row>
    <row r="4269" spans="9:12" x14ac:dyDescent="0.25">
      <c r="I4269" s="146"/>
      <c r="J4269" s="146"/>
      <c r="K4269" s="146"/>
      <c r="L4269" s="146"/>
    </row>
    <row r="4270" spans="9:12" x14ac:dyDescent="0.25">
      <c r="I4270" s="146"/>
      <c r="J4270" s="146"/>
      <c r="K4270" s="146"/>
      <c r="L4270" s="146"/>
    </row>
    <row r="4271" spans="9:12" x14ac:dyDescent="0.25">
      <c r="I4271" s="146"/>
      <c r="J4271" s="146"/>
      <c r="K4271" s="146"/>
      <c r="L4271" s="146"/>
    </row>
    <row r="4272" spans="9:12" x14ac:dyDescent="0.25">
      <c r="I4272" s="146"/>
      <c r="J4272" s="146"/>
      <c r="K4272" s="146"/>
      <c r="L4272" s="146"/>
    </row>
    <row r="4273" spans="9:12" x14ac:dyDescent="0.25">
      <c r="I4273" s="146"/>
      <c r="J4273" s="146"/>
      <c r="K4273" s="146"/>
      <c r="L4273" s="146"/>
    </row>
    <row r="4274" spans="9:12" x14ac:dyDescent="0.25">
      <c r="I4274" s="146"/>
      <c r="J4274" s="146"/>
      <c r="K4274" s="146"/>
      <c r="L4274" s="146"/>
    </row>
    <row r="4275" spans="9:12" x14ac:dyDescent="0.25">
      <c r="I4275" s="146"/>
      <c r="J4275" s="146"/>
      <c r="K4275" s="146"/>
      <c r="L4275" s="146"/>
    </row>
    <row r="4276" spans="9:12" x14ac:dyDescent="0.25">
      <c r="I4276" s="146"/>
      <c r="J4276" s="146"/>
      <c r="K4276" s="146"/>
      <c r="L4276" s="146"/>
    </row>
    <row r="4277" spans="9:12" x14ac:dyDescent="0.25">
      <c r="I4277" s="146"/>
      <c r="J4277" s="146"/>
      <c r="K4277" s="146"/>
      <c r="L4277" s="146"/>
    </row>
    <row r="4278" spans="9:12" x14ac:dyDescent="0.25">
      <c r="I4278" s="146"/>
      <c r="J4278" s="146"/>
      <c r="K4278" s="146"/>
      <c r="L4278" s="146"/>
    </row>
    <row r="4279" spans="9:12" x14ac:dyDescent="0.25">
      <c r="I4279" s="146"/>
      <c r="J4279" s="146"/>
      <c r="K4279" s="146"/>
      <c r="L4279" s="146"/>
    </row>
    <row r="4280" spans="9:12" x14ac:dyDescent="0.25">
      <c r="I4280" s="146"/>
      <c r="J4280" s="146"/>
      <c r="K4280" s="146"/>
      <c r="L4280" s="146"/>
    </row>
    <row r="4281" spans="9:12" x14ac:dyDescent="0.25">
      <c r="I4281" s="146"/>
      <c r="J4281" s="146"/>
      <c r="K4281" s="146"/>
      <c r="L4281" s="146"/>
    </row>
    <row r="4282" spans="9:12" x14ac:dyDescent="0.25">
      <c r="I4282" s="146"/>
      <c r="J4282" s="146"/>
      <c r="K4282" s="146"/>
      <c r="L4282" s="146"/>
    </row>
    <row r="4283" spans="9:12" x14ac:dyDescent="0.25">
      <c r="I4283" s="146"/>
      <c r="J4283" s="146"/>
      <c r="K4283" s="146"/>
      <c r="L4283" s="146"/>
    </row>
    <row r="4284" spans="9:12" x14ac:dyDescent="0.25">
      <c r="I4284" s="146"/>
      <c r="J4284" s="146"/>
      <c r="K4284" s="146"/>
      <c r="L4284" s="146"/>
    </row>
    <row r="4285" spans="9:12" x14ac:dyDescent="0.25">
      <c r="I4285" s="146"/>
      <c r="J4285" s="146"/>
      <c r="K4285" s="146"/>
      <c r="L4285" s="146"/>
    </row>
    <row r="4286" spans="9:12" x14ac:dyDescent="0.25">
      <c r="I4286" s="146"/>
      <c r="J4286" s="146"/>
      <c r="K4286" s="146"/>
      <c r="L4286" s="146"/>
    </row>
    <row r="4287" spans="9:12" x14ac:dyDescent="0.25">
      <c r="I4287" s="146"/>
      <c r="J4287" s="146"/>
      <c r="K4287" s="146"/>
      <c r="L4287" s="146"/>
    </row>
    <row r="4288" spans="9:12" x14ac:dyDescent="0.25">
      <c r="I4288" s="146"/>
      <c r="J4288" s="146"/>
      <c r="K4288" s="146"/>
      <c r="L4288" s="146"/>
    </row>
    <row r="4289" spans="9:12" x14ac:dyDescent="0.25">
      <c r="I4289" s="146"/>
      <c r="J4289" s="146"/>
      <c r="K4289" s="146"/>
      <c r="L4289" s="146"/>
    </row>
    <row r="4290" spans="9:12" x14ac:dyDescent="0.25">
      <c r="I4290" s="146"/>
      <c r="J4290" s="146"/>
      <c r="K4290" s="146"/>
      <c r="L4290" s="146"/>
    </row>
    <row r="4291" spans="9:12" x14ac:dyDescent="0.25">
      <c r="I4291" s="146"/>
      <c r="J4291" s="146"/>
      <c r="K4291" s="146"/>
      <c r="L4291" s="146"/>
    </row>
    <row r="4292" spans="9:12" x14ac:dyDescent="0.25">
      <c r="I4292" s="146"/>
      <c r="J4292" s="146"/>
      <c r="K4292" s="146"/>
      <c r="L4292" s="146"/>
    </row>
    <row r="4293" spans="9:12" x14ac:dyDescent="0.25">
      <c r="I4293" s="146"/>
      <c r="J4293" s="146"/>
      <c r="K4293" s="146"/>
      <c r="L4293" s="146"/>
    </row>
    <row r="4294" spans="9:12" x14ac:dyDescent="0.25">
      <c r="I4294" s="146"/>
      <c r="J4294" s="146"/>
      <c r="K4294" s="146"/>
      <c r="L4294" s="146"/>
    </row>
    <row r="4295" spans="9:12" x14ac:dyDescent="0.25">
      <c r="I4295" s="146"/>
      <c r="J4295" s="146"/>
      <c r="K4295" s="146"/>
      <c r="L4295" s="146"/>
    </row>
    <row r="4296" spans="9:12" x14ac:dyDescent="0.25">
      <c r="I4296" s="146"/>
      <c r="J4296" s="146"/>
      <c r="K4296" s="146"/>
      <c r="L4296" s="146"/>
    </row>
    <row r="4297" spans="9:12" x14ac:dyDescent="0.25">
      <c r="I4297" s="146"/>
      <c r="J4297" s="146"/>
      <c r="K4297" s="146"/>
      <c r="L4297" s="146"/>
    </row>
    <row r="4298" spans="9:12" x14ac:dyDescent="0.25">
      <c r="I4298" s="146"/>
      <c r="J4298" s="146"/>
      <c r="K4298" s="146"/>
      <c r="L4298" s="146"/>
    </row>
    <row r="4299" spans="9:12" x14ac:dyDescent="0.25">
      <c r="I4299" s="146"/>
      <c r="J4299" s="146"/>
      <c r="K4299" s="146"/>
      <c r="L4299" s="146"/>
    </row>
    <row r="4300" spans="9:12" x14ac:dyDescent="0.25">
      <c r="I4300" s="146"/>
      <c r="J4300" s="146"/>
      <c r="K4300" s="146"/>
      <c r="L4300" s="146"/>
    </row>
    <row r="4301" spans="9:12" x14ac:dyDescent="0.25">
      <c r="I4301" s="146"/>
      <c r="J4301" s="146"/>
      <c r="K4301" s="146"/>
      <c r="L4301" s="146"/>
    </row>
    <row r="4302" spans="9:12" x14ac:dyDescent="0.25">
      <c r="I4302" s="146"/>
      <c r="J4302" s="146"/>
      <c r="K4302" s="146"/>
      <c r="L4302" s="146"/>
    </row>
    <row r="4303" spans="9:12" x14ac:dyDescent="0.25">
      <c r="I4303" s="146"/>
      <c r="J4303" s="146"/>
      <c r="K4303" s="146"/>
      <c r="L4303" s="146"/>
    </row>
    <row r="4304" spans="9:12" x14ac:dyDescent="0.25">
      <c r="I4304" s="146"/>
      <c r="J4304" s="146"/>
      <c r="K4304" s="146"/>
      <c r="L4304" s="146"/>
    </row>
    <row r="4305" spans="9:12" x14ac:dyDescent="0.25">
      <c r="I4305" s="146"/>
      <c r="J4305" s="146"/>
      <c r="K4305" s="146"/>
      <c r="L4305" s="146"/>
    </row>
    <row r="4306" spans="9:12" x14ac:dyDescent="0.25">
      <c r="I4306" s="146"/>
      <c r="J4306" s="146"/>
      <c r="K4306" s="146"/>
      <c r="L4306" s="146"/>
    </row>
    <row r="4307" spans="9:12" x14ac:dyDescent="0.25">
      <c r="I4307" s="146"/>
      <c r="J4307" s="146"/>
      <c r="K4307" s="146"/>
      <c r="L4307" s="146"/>
    </row>
    <row r="4308" spans="9:12" x14ac:dyDescent="0.25">
      <c r="I4308" s="146"/>
      <c r="J4308" s="146"/>
      <c r="K4308" s="146"/>
      <c r="L4308" s="146"/>
    </row>
    <row r="4309" spans="9:12" x14ac:dyDescent="0.25">
      <c r="I4309" s="146"/>
      <c r="J4309" s="146"/>
      <c r="K4309" s="146"/>
      <c r="L4309" s="146"/>
    </row>
    <row r="4310" spans="9:12" x14ac:dyDescent="0.25">
      <c r="I4310" s="146"/>
      <c r="J4310" s="146"/>
      <c r="K4310" s="146"/>
      <c r="L4310" s="146"/>
    </row>
    <row r="4311" spans="9:12" x14ac:dyDescent="0.25">
      <c r="I4311" s="146"/>
      <c r="J4311" s="146"/>
      <c r="K4311" s="146"/>
      <c r="L4311" s="146"/>
    </row>
    <row r="4312" spans="9:12" x14ac:dyDescent="0.25">
      <c r="I4312" s="146"/>
      <c r="J4312" s="146"/>
      <c r="K4312" s="146"/>
      <c r="L4312" s="146"/>
    </row>
    <row r="4313" spans="9:12" x14ac:dyDescent="0.25">
      <c r="I4313" s="146"/>
      <c r="J4313" s="146"/>
      <c r="K4313" s="146"/>
      <c r="L4313" s="146"/>
    </row>
    <row r="4314" spans="9:12" x14ac:dyDescent="0.25">
      <c r="I4314" s="146"/>
      <c r="J4314" s="146"/>
      <c r="K4314" s="146"/>
      <c r="L4314" s="146"/>
    </row>
    <row r="4315" spans="9:12" x14ac:dyDescent="0.25">
      <c r="I4315" s="146"/>
      <c r="J4315" s="146"/>
      <c r="K4315" s="146"/>
      <c r="L4315" s="146"/>
    </row>
    <row r="4316" spans="9:12" x14ac:dyDescent="0.25">
      <c r="I4316" s="146"/>
      <c r="J4316" s="146"/>
      <c r="K4316" s="146"/>
      <c r="L4316" s="146"/>
    </row>
    <row r="4317" spans="9:12" x14ac:dyDescent="0.25">
      <c r="I4317" s="146"/>
      <c r="J4317" s="146"/>
      <c r="K4317" s="146"/>
      <c r="L4317" s="146"/>
    </row>
    <row r="4318" spans="9:12" x14ac:dyDescent="0.25">
      <c r="I4318" s="146"/>
      <c r="J4318" s="146"/>
      <c r="K4318" s="146"/>
      <c r="L4318" s="146"/>
    </row>
    <row r="4319" spans="9:12" x14ac:dyDescent="0.25">
      <c r="I4319" s="146"/>
      <c r="J4319" s="146"/>
      <c r="K4319" s="146"/>
      <c r="L4319" s="146"/>
    </row>
    <row r="4320" spans="9:12" x14ac:dyDescent="0.25">
      <c r="I4320" s="146"/>
      <c r="J4320" s="146"/>
      <c r="K4320" s="146"/>
      <c r="L4320" s="146"/>
    </row>
    <row r="4321" spans="9:12" x14ac:dyDescent="0.25">
      <c r="I4321" s="146"/>
      <c r="J4321" s="146"/>
      <c r="K4321" s="146"/>
      <c r="L4321" s="146"/>
    </row>
    <row r="4322" spans="9:12" x14ac:dyDescent="0.25">
      <c r="I4322" s="146"/>
      <c r="J4322" s="146"/>
      <c r="K4322" s="146"/>
      <c r="L4322" s="146"/>
    </row>
    <row r="4323" spans="9:12" x14ac:dyDescent="0.25">
      <c r="I4323" s="146"/>
      <c r="J4323" s="146"/>
      <c r="K4323" s="146"/>
      <c r="L4323" s="146"/>
    </row>
    <row r="4324" spans="9:12" x14ac:dyDescent="0.25">
      <c r="I4324" s="146"/>
      <c r="J4324" s="146"/>
      <c r="K4324" s="146"/>
      <c r="L4324" s="146"/>
    </row>
    <row r="4325" spans="9:12" x14ac:dyDescent="0.25">
      <c r="I4325" s="146"/>
      <c r="J4325" s="146"/>
      <c r="K4325" s="146"/>
      <c r="L4325" s="146"/>
    </row>
    <row r="4326" spans="9:12" x14ac:dyDescent="0.25">
      <c r="I4326" s="146"/>
      <c r="J4326" s="146"/>
      <c r="K4326" s="146"/>
      <c r="L4326" s="146"/>
    </row>
    <row r="4327" spans="9:12" x14ac:dyDescent="0.25">
      <c r="I4327" s="146"/>
      <c r="J4327" s="146"/>
      <c r="K4327" s="146"/>
      <c r="L4327" s="146"/>
    </row>
    <row r="4328" spans="9:12" x14ac:dyDescent="0.25">
      <c r="I4328" s="146"/>
      <c r="J4328" s="146"/>
      <c r="K4328" s="146"/>
      <c r="L4328" s="146"/>
    </row>
    <row r="4329" spans="9:12" x14ac:dyDescent="0.25">
      <c r="I4329" s="146"/>
      <c r="J4329" s="146"/>
      <c r="K4329" s="146"/>
      <c r="L4329" s="146"/>
    </row>
    <row r="4330" spans="9:12" x14ac:dyDescent="0.25">
      <c r="I4330" s="146"/>
      <c r="J4330" s="146"/>
      <c r="K4330" s="146"/>
      <c r="L4330" s="146"/>
    </row>
    <row r="4331" spans="9:12" x14ac:dyDescent="0.25">
      <c r="I4331" s="146"/>
      <c r="J4331" s="146"/>
      <c r="K4331" s="146"/>
      <c r="L4331" s="146"/>
    </row>
    <row r="4332" spans="9:12" x14ac:dyDescent="0.25">
      <c r="I4332" s="146"/>
      <c r="J4332" s="146"/>
      <c r="K4332" s="146"/>
      <c r="L4332" s="146"/>
    </row>
    <row r="4333" spans="9:12" x14ac:dyDescent="0.25">
      <c r="I4333" s="146"/>
      <c r="J4333" s="146"/>
      <c r="K4333" s="146"/>
      <c r="L4333" s="146"/>
    </row>
    <row r="4334" spans="9:12" x14ac:dyDescent="0.25">
      <c r="I4334" s="146"/>
      <c r="J4334" s="146"/>
      <c r="K4334" s="146"/>
      <c r="L4334" s="146"/>
    </row>
    <row r="4335" spans="9:12" x14ac:dyDescent="0.25">
      <c r="I4335" s="146"/>
      <c r="J4335" s="146"/>
      <c r="K4335" s="146"/>
      <c r="L4335" s="146"/>
    </row>
    <row r="4336" spans="9:12" x14ac:dyDescent="0.25">
      <c r="I4336" s="146"/>
      <c r="J4336" s="146"/>
      <c r="K4336" s="146"/>
      <c r="L4336" s="146"/>
    </row>
    <row r="4337" spans="9:12" x14ac:dyDescent="0.25">
      <c r="I4337" s="146"/>
      <c r="J4337" s="146"/>
      <c r="K4337" s="146"/>
      <c r="L4337" s="146"/>
    </row>
    <row r="4338" spans="9:12" x14ac:dyDescent="0.25">
      <c r="I4338" s="146"/>
      <c r="J4338" s="146"/>
      <c r="K4338" s="146"/>
      <c r="L4338" s="146"/>
    </row>
    <row r="4339" spans="9:12" x14ac:dyDescent="0.25">
      <c r="I4339" s="146"/>
      <c r="J4339" s="146"/>
      <c r="K4339" s="146"/>
      <c r="L4339" s="146"/>
    </row>
    <row r="4340" spans="9:12" x14ac:dyDescent="0.25">
      <c r="I4340" s="146"/>
      <c r="J4340" s="146"/>
      <c r="K4340" s="146"/>
      <c r="L4340" s="146"/>
    </row>
    <row r="4341" spans="9:12" x14ac:dyDescent="0.25">
      <c r="I4341" s="146"/>
      <c r="J4341" s="146"/>
      <c r="K4341" s="146"/>
      <c r="L4341" s="146"/>
    </row>
    <row r="4342" spans="9:12" x14ac:dyDescent="0.25">
      <c r="I4342" s="146"/>
      <c r="J4342" s="146"/>
      <c r="K4342" s="146"/>
      <c r="L4342" s="146"/>
    </row>
    <row r="4343" spans="9:12" x14ac:dyDescent="0.25">
      <c r="I4343" s="146"/>
      <c r="J4343" s="146"/>
      <c r="K4343" s="146"/>
      <c r="L4343" s="146"/>
    </row>
    <row r="4344" spans="9:12" x14ac:dyDescent="0.25">
      <c r="I4344" s="146"/>
      <c r="J4344" s="146"/>
      <c r="K4344" s="146"/>
      <c r="L4344" s="146"/>
    </row>
    <row r="4345" spans="9:12" x14ac:dyDescent="0.25">
      <c r="I4345" s="146"/>
      <c r="J4345" s="146"/>
      <c r="K4345" s="146"/>
      <c r="L4345" s="146"/>
    </row>
    <row r="4346" spans="9:12" x14ac:dyDescent="0.25">
      <c r="I4346" s="146"/>
      <c r="J4346" s="146"/>
      <c r="K4346" s="146"/>
      <c r="L4346" s="146"/>
    </row>
    <row r="4347" spans="9:12" x14ac:dyDescent="0.25">
      <c r="I4347" s="146"/>
      <c r="J4347" s="146"/>
      <c r="K4347" s="146"/>
      <c r="L4347" s="146"/>
    </row>
    <row r="4348" spans="9:12" x14ac:dyDescent="0.25">
      <c r="I4348" s="146"/>
      <c r="J4348" s="146"/>
      <c r="K4348" s="146"/>
      <c r="L4348" s="146"/>
    </row>
    <row r="4349" spans="9:12" x14ac:dyDescent="0.25">
      <c r="I4349" s="146"/>
      <c r="J4349" s="146"/>
      <c r="K4349" s="146"/>
      <c r="L4349" s="146"/>
    </row>
    <row r="4350" spans="9:12" x14ac:dyDescent="0.25">
      <c r="I4350" s="146"/>
      <c r="J4350" s="146"/>
      <c r="K4350" s="146"/>
      <c r="L4350" s="146"/>
    </row>
    <row r="4351" spans="9:12" x14ac:dyDescent="0.25">
      <c r="I4351" s="146"/>
      <c r="J4351" s="146"/>
      <c r="K4351" s="146"/>
      <c r="L4351" s="146"/>
    </row>
    <row r="4352" spans="9:12" x14ac:dyDescent="0.25">
      <c r="I4352" s="146"/>
      <c r="J4352" s="146"/>
      <c r="K4352" s="146"/>
      <c r="L4352" s="146"/>
    </row>
    <row r="4353" spans="9:12" x14ac:dyDescent="0.25">
      <c r="I4353" s="146"/>
      <c r="J4353" s="146"/>
      <c r="K4353" s="146"/>
      <c r="L4353" s="146"/>
    </row>
    <row r="4354" spans="9:12" x14ac:dyDescent="0.25">
      <c r="I4354" s="146"/>
      <c r="J4354" s="146"/>
      <c r="K4354" s="146"/>
      <c r="L4354" s="146"/>
    </row>
    <row r="4355" spans="9:12" x14ac:dyDescent="0.25">
      <c r="I4355" s="146"/>
      <c r="J4355" s="146"/>
      <c r="K4355" s="146"/>
      <c r="L4355" s="146"/>
    </row>
    <row r="4356" spans="9:12" x14ac:dyDescent="0.25">
      <c r="I4356" s="146"/>
      <c r="J4356" s="146"/>
      <c r="K4356" s="146"/>
      <c r="L4356" s="146"/>
    </row>
    <row r="4357" spans="9:12" x14ac:dyDescent="0.25">
      <c r="I4357" s="146"/>
      <c r="J4357" s="146"/>
      <c r="K4357" s="146"/>
      <c r="L4357" s="146"/>
    </row>
    <row r="4358" spans="9:12" x14ac:dyDescent="0.25">
      <c r="I4358" s="146"/>
      <c r="J4358" s="146"/>
      <c r="K4358" s="146"/>
      <c r="L4358" s="146"/>
    </row>
    <row r="4359" spans="9:12" x14ac:dyDescent="0.25">
      <c r="I4359" s="146"/>
      <c r="J4359" s="146"/>
      <c r="K4359" s="146"/>
      <c r="L4359" s="146"/>
    </row>
    <row r="4360" spans="9:12" x14ac:dyDescent="0.25">
      <c r="I4360" s="146"/>
      <c r="J4360" s="146"/>
      <c r="K4360" s="146"/>
      <c r="L4360" s="146"/>
    </row>
    <row r="4361" spans="9:12" x14ac:dyDescent="0.25">
      <c r="I4361" s="146"/>
      <c r="J4361" s="146"/>
      <c r="K4361" s="146"/>
      <c r="L4361" s="146"/>
    </row>
    <row r="4362" spans="9:12" x14ac:dyDescent="0.25">
      <c r="I4362" s="146"/>
      <c r="J4362" s="146"/>
      <c r="K4362" s="146"/>
      <c r="L4362" s="146"/>
    </row>
    <row r="4363" spans="9:12" x14ac:dyDescent="0.25">
      <c r="I4363" s="146"/>
      <c r="J4363" s="146"/>
      <c r="K4363" s="146"/>
      <c r="L4363" s="146"/>
    </row>
    <row r="4364" spans="9:12" x14ac:dyDescent="0.25">
      <c r="I4364" s="146"/>
      <c r="J4364" s="146"/>
      <c r="K4364" s="146"/>
      <c r="L4364" s="146"/>
    </row>
    <row r="4365" spans="9:12" x14ac:dyDescent="0.25">
      <c r="I4365" s="146"/>
      <c r="J4365" s="146"/>
      <c r="K4365" s="146"/>
      <c r="L4365" s="146"/>
    </row>
    <row r="4366" spans="9:12" x14ac:dyDescent="0.25">
      <c r="I4366" s="146"/>
      <c r="J4366" s="146"/>
      <c r="K4366" s="146"/>
      <c r="L4366" s="146"/>
    </row>
    <row r="4367" spans="9:12" x14ac:dyDescent="0.25">
      <c r="I4367" s="146"/>
      <c r="J4367" s="146"/>
      <c r="K4367" s="146"/>
      <c r="L4367" s="146"/>
    </row>
    <row r="4368" spans="9:12" x14ac:dyDescent="0.25">
      <c r="I4368" s="146"/>
      <c r="J4368" s="146"/>
      <c r="K4368" s="146"/>
      <c r="L4368" s="146"/>
    </row>
    <row r="4369" spans="9:12" x14ac:dyDescent="0.25">
      <c r="I4369" s="146"/>
      <c r="J4369" s="146"/>
      <c r="K4369" s="146"/>
      <c r="L4369" s="146"/>
    </row>
    <row r="4370" spans="9:12" x14ac:dyDescent="0.25">
      <c r="I4370" s="146"/>
      <c r="J4370" s="146"/>
      <c r="K4370" s="146"/>
      <c r="L4370" s="146"/>
    </row>
    <row r="4371" spans="9:12" x14ac:dyDescent="0.25">
      <c r="I4371" s="146"/>
      <c r="J4371" s="146"/>
      <c r="K4371" s="146"/>
      <c r="L4371" s="146"/>
    </row>
    <row r="4372" spans="9:12" x14ac:dyDescent="0.25">
      <c r="I4372" s="146"/>
      <c r="J4372" s="146"/>
      <c r="K4372" s="146"/>
      <c r="L4372" s="146"/>
    </row>
    <row r="4373" spans="9:12" x14ac:dyDescent="0.25">
      <c r="I4373" s="146"/>
      <c r="J4373" s="146"/>
      <c r="K4373" s="146"/>
      <c r="L4373" s="146"/>
    </row>
    <row r="4374" spans="9:12" x14ac:dyDescent="0.25">
      <c r="I4374" s="146"/>
      <c r="J4374" s="146"/>
      <c r="K4374" s="146"/>
      <c r="L4374" s="146"/>
    </row>
    <row r="4375" spans="9:12" x14ac:dyDescent="0.25">
      <c r="I4375" s="146"/>
      <c r="J4375" s="146"/>
      <c r="K4375" s="146"/>
      <c r="L4375" s="146"/>
    </row>
    <row r="4376" spans="9:12" x14ac:dyDescent="0.25">
      <c r="I4376" s="146"/>
      <c r="J4376" s="146"/>
      <c r="K4376" s="146"/>
      <c r="L4376" s="146"/>
    </row>
    <row r="4377" spans="9:12" x14ac:dyDescent="0.25">
      <c r="I4377" s="146"/>
      <c r="J4377" s="146"/>
      <c r="K4377" s="146"/>
      <c r="L4377" s="146"/>
    </row>
    <row r="4378" spans="9:12" x14ac:dyDescent="0.25">
      <c r="I4378" s="146"/>
      <c r="J4378" s="146"/>
      <c r="K4378" s="146"/>
      <c r="L4378" s="146"/>
    </row>
    <row r="4379" spans="9:12" x14ac:dyDescent="0.25">
      <c r="I4379" s="146"/>
      <c r="J4379" s="146"/>
      <c r="K4379" s="146"/>
      <c r="L4379" s="146"/>
    </row>
    <row r="4380" spans="9:12" x14ac:dyDescent="0.25">
      <c r="I4380" s="146"/>
      <c r="J4380" s="146"/>
      <c r="K4380" s="146"/>
      <c r="L4380" s="146"/>
    </row>
    <row r="4381" spans="9:12" x14ac:dyDescent="0.25">
      <c r="I4381" s="146"/>
      <c r="J4381" s="146"/>
      <c r="K4381" s="146"/>
      <c r="L4381" s="146"/>
    </row>
    <row r="4382" spans="9:12" x14ac:dyDescent="0.25">
      <c r="I4382" s="146"/>
      <c r="J4382" s="146"/>
      <c r="K4382" s="146"/>
      <c r="L4382" s="146"/>
    </row>
    <row r="4383" spans="9:12" x14ac:dyDescent="0.25">
      <c r="I4383" s="146"/>
      <c r="J4383" s="146"/>
      <c r="K4383" s="146"/>
      <c r="L4383" s="146"/>
    </row>
    <row r="4384" spans="9:12" x14ac:dyDescent="0.25">
      <c r="I4384" s="146"/>
      <c r="J4384" s="146"/>
      <c r="K4384" s="146"/>
      <c r="L4384" s="146"/>
    </row>
    <row r="4385" spans="9:12" x14ac:dyDescent="0.25">
      <c r="I4385" s="146"/>
      <c r="J4385" s="146"/>
      <c r="K4385" s="146"/>
      <c r="L4385" s="146"/>
    </row>
    <row r="4386" spans="9:12" x14ac:dyDescent="0.25">
      <c r="I4386" s="146"/>
      <c r="J4386" s="146"/>
      <c r="K4386" s="146"/>
      <c r="L4386" s="146"/>
    </row>
    <row r="4387" spans="9:12" x14ac:dyDescent="0.25">
      <c r="I4387" s="146"/>
      <c r="J4387" s="146"/>
      <c r="K4387" s="146"/>
      <c r="L4387" s="146"/>
    </row>
    <row r="4388" spans="9:12" x14ac:dyDescent="0.25">
      <c r="I4388" s="146"/>
      <c r="J4388" s="146"/>
      <c r="K4388" s="146"/>
      <c r="L4388" s="146"/>
    </row>
    <row r="4389" spans="9:12" x14ac:dyDescent="0.25">
      <c r="I4389" s="146"/>
      <c r="J4389" s="146"/>
      <c r="K4389" s="146"/>
      <c r="L4389" s="146"/>
    </row>
    <row r="4390" spans="9:12" x14ac:dyDescent="0.25">
      <c r="I4390" s="146"/>
      <c r="J4390" s="146"/>
      <c r="K4390" s="146"/>
      <c r="L4390" s="146"/>
    </row>
    <row r="4391" spans="9:12" x14ac:dyDescent="0.25">
      <c r="I4391" s="146"/>
      <c r="J4391" s="146"/>
      <c r="K4391" s="146"/>
      <c r="L4391" s="146"/>
    </row>
    <row r="4392" spans="9:12" x14ac:dyDescent="0.25">
      <c r="I4392" s="146"/>
      <c r="J4392" s="146"/>
      <c r="K4392" s="146"/>
      <c r="L4392" s="146"/>
    </row>
    <row r="4393" spans="9:12" x14ac:dyDescent="0.25">
      <c r="I4393" s="146"/>
      <c r="J4393" s="146"/>
      <c r="K4393" s="146"/>
      <c r="L4393" s="146"/>
    </row>
    <row r="4394" spans="9:12" x14ac:dyDescent="0.25">
      <c r="I4394" s="146"/>
      <c r="J4394" s="146"/>
      <c r="K4394" s="146"/>
      <c r="L4394" s="146"/>
    </row>
    <row r="4395" spans="9:12" x14ac:dyDescent="0.25">
      <c r="I4395" s="146"/>
      <c r="J4395" s="146"/>
      <c r="K4395" s="146"/>
      <c r="L4395" s="146"/>
    </row>
    <row r="4396" spans="9:12" x14ac:dyDescent="0.25">
      <c r="I4396" s="146"/>
      <c r="J4396" s="146"/>
      <c r="K4396" s="146"/>
      <c r="L4396" s="146"/>
    </row>
    <row r="4397" spans="9:12" x14ac:dyDescent="0.25">
      <c r="I4397" s="146"/>
      <c r="J4397" s="146"/>
      <c r="K4397" s="146"/>
      <c r="L4397" s="146"/>
    </row>
    <row r="4398" spans="9:12" x14ac:dyDescent="0.25">
      <c r="I4398" s="146"/>
      <c r="J4398" s="146"/>
      <c r="K4398" s="146"/>
      <c r="L4398" s="146"/>
    </row>
    <row r="4399" spans="9:12" x14ac:dyDescent="0.25">
      <c r="I4399" s="146"/>
      <c r="J4399" s="146"/>
      <c r="K4399" s="146"/>
      <c r="L4399" s="146"/>
    </row>
    <row r="4400" spans="9:12" x14ac:dyDescent="0.25">
      <c r="I4400" s="146"/>
      <c r="J4400" s="146"/>
      <c r="K4400" s="146"/>
      <c r="L4400" s="146"/>
    </row>
    <row r="4401" spans="9:12" x14ac:dyDescent="0.25">
      <c r="I4401" s="146"/>
      <c r="J4401" s="146"/>
      <c r="K4401" s="146"/>
      <c r="L4401" s="146"/>
    </row>
    <row r="4402" spans="9:12" x14ac:dyDescent="0.25">
      <c r="I4402" s="146"/>
      <c r="J4402" s="146"/>
      <c r="K4402" s="146"/>
      <c r="L4402" s="146"/>
    </row>
    <row r="4403" spans="9:12" x14ac:dyDescent="0.25">
      <c r="I4403" s="146"/>
      <c r="J4403" s="146"/>
      <c r="K4403" s="146"/>
      <c r="L4403" s="146"/>
    </row>
    <row r="4404" spans="9:12" x14ac:dyDescent="0.25">
      <c r="I4404" s="146"/>
      <c r="J4404" s="146"/>
      <c r="K4404" s="146"/>
      <c r="L4404" s="146"/>
    </row>
    <row r="4405" spans="9:12" x14ac:dyDescent="0.25">
      <c r="I4405" s="146"/>
      <c r="J4405" s="146"/>
      <c r="K4405" s="146"/>
      <c r="L4405" s="146"/>
    </row>
    <row r="4406" spans="9:12" x14ac:dyDescent="0.25">
      <c r="I4406" s="146"/>
      <c r="J4406" s="146"/>
      <c r="K4406" s="146"/>
      <c r="L4406" s="146"/>
    </row>
    <row r="4407" spans="9:12" x14ac:dyDescent="0.25">
      <c r="I4407" s="146"/>
      <c r="J4407" s="146"/>
      <c r="K4407" s="146"/>
      <c r="L4407" s="146"/>
    </row>
    <row r="4408" spans="9:12" x14ac:dyDescent="0.25">
      <c r="I4408" s="146"/>
      <c r="J4408" s="146"/>
      <c r="K4408" s="146"/>
      <c r="L4408" s="146"/>
    </row>
    <row r="4409" spans="9:12" x14ac:dyDescent="0.25">
      <c r="I4409" s="146"/>
      <c r="J4409" s="146"/>
      <c r="K4409" s="146"/>
      <c r="L4409" s="146"/>
    </row>
    <row r="4410" spans="9:12" x14ac:dyDescent="0.25">
      <c r="I4410" s="146"/>
      <c r="J4410" s="146"/>
      <c r="K4410" s="146"/>
      <c r="L4410" s="146"/>
    </row>
    <row r="4411" spans="9:12" x14ac:dyDescent="0.25">
      <c r="I4411" s="146"/>
      <c r="J4411" s="146"/>
      <c r="K4411" s="146"/>
      <c r="L4411" s="146"/>
    </row>
    <row r="4412" spans="9:12" x14ac:dyDescent="0.25">
      <c r="I4412" s="146"/>
      <c r="J4412" s="146"/>
      <c r="K4412" s="146"/>
      <c r="L4412" s="146"/>
    </row>
    <row r="4413" spans="9:12" x14ac:dyDescent="0.25">
      <c r="I4413" s="146"/>
      <c r="J4413" s="146"/>
      <c r="K4413" s="146"/>
      <c r="L4413" s="146"/>
    </row>
    <row r="4414" spans="9:12" x14ac:dyDescent="0.25">
      <c r="I4414" s="146"/>
      <c r="J4414" s="146"/>
      <c r="K4414" s="146"/>
      <c r="L4414" s="146"/>
    </row>
    <row r="4415" spans="9:12" x14ac:dyDescent="0.25">
      <c r="I4415" s="146"/>
      <c r="J4415" s="146"/>
      <c r="K4415" s="146"/>
      <c r="L4415" s="146"/>
    </row>
    <row r="4416" spans="9:12" x14ac:dyDescent="0.25">
      <c r="I4416" s="146"/>
      <c r="J4416" s="146"/>
      <c r="K4416" s="146"/>
      <c r="L4416" s="146"/>
    </row>
    <row r="4417" spans="9:12" x14ac:dyDescent="0.25">
      <c r="I4417" s="146"/>
      <c r="J4417" s="146"/>
      <c r="K4417" s="146"/>
      <c r="L4417" s="146"/>
    </row>
    <row r="4418" spans="9:12" x14ac:dyDescent="0.25">
      <c r="I4418" s="146"/>
      <c r="J4418" s="146"/>
      <c r="K4418" s="146"/>
      <c r="L4418" s="146"/>
    </row>
    <row r="4419" spans="9:12" x14ac:dyDescent="0.25">
      <c r="I4419" s="146"/>
      <c r="J4419" s="146"/>
      <c r="K4419" s="146"/>
      <c r="L4419" s="146"/>
    </row>
    <row r="4420" spans="9:12" x14ac:dyDescent="0.25">
      <c r="I4420" s="146"/>
      <c r="J4420" s="146"/>
      <c r="K4420" s="146"/>
      <c r="L4420" s="146"/>
    </row>
    <row r="4421" spans="9:12" x14ac:dyDescent="0.25">
      <c r="I4421" s="146"/>
      <c r="J4421" s="146"/>
      <c r="K4421" s="146"/>
      <c r="L4421" s="146"/>
    </row>
    <row r="4422" spans="9:12" x14ac:dyDescent="0.25">
      <c r="I4422" s="146"/>
      <c r="J4422" s="146"/>
      <c r="K4422" s="146"/>
      <c r="L4422" s="146"/>
    </row>
    <row r="4423" spans="9:12" x14ac:dyDescent="0.25">
      <c r="I4423" s="146"/>
      <c r="J4423" s="146"/>
      <c r="K4423" s="146"/>
      <c r="L4423" s="146"/>
    </row>
    <row r="4424" spans="9:12" x14ac:dyDescent="0.25">
      <c r="I4424" s="146"/>
      <c r="J4424" s="146"/>
      <c r="K4424" s="146"/>
      <c r="L4424" s="146"/>
    </row>
    <row r="4425" spans="9:12" x14ac:dyDescent="0.25">
      <c r="I4425" s="146"/>
      <c r="J4425" s="146"/>
      <c r="K4425" s="146"/>
      <c r="L4425" s="146"/>
    </row>
    <row r="4426" spans="9:12" x14ac:dyDescent="0.25">
      <c r="I4426" s="146"/>
      <c r="J4426" s="146"/>
      <c r="K4426" s="146"/>
      <c r="L4426" s="146"/>
    </row>
    <row r="4427" spans="9:12" x14ac:dyDescent="0.25">
      <c r="I4427" s="146"/>
      <c r="J4427" s="146"/>
      <c r="K4427" s="146"/>
      <c r="L4427" s="146"/>
    </row>
    <row r="4428" spans="9:12" x14ac:dyDescent="0.25">
      <c r="I4428" s="146"/>
      <c r="J4428" s="146"/>
      <c r="K4428" s="146"/>
      <c r="L4428" s="146"/>
    </row>
    <row r="4429" spans="9:12" x14ac:dyDescent="0.25">
      <c r="I4429" s="146"/>
      <c r="J4429" s="146"/>
      <c r="K4429" s="146"/>
      <c r="L4429" s="146"/>
    </row>
    <row r="4430" spans="9:12" x14ac:dyDescent="0.25">
      <c r="I4430" s="146"/>
      <c r="J4430" s="146"/>
      <c r="K4430" s="146"/>
      <c r="L4430" s="146"/>
    </row>
    <row r="4431" spans="9:12" x14ac:dyDescent="0.25">
      <c r="I4431" s="146"/>
      <c r="J4431" s="146"/>
      <c r="K4431" s="146"/>
      <c r="L4431" s="146"/>
    </row>
    <row r="4432" spans="9:12" x14ac:dyDescent="0.25">
      <c r="I4432" s="146"/>
      <c r="J4432" s="146"/>
      <c r="K4432" s="146"/>
      <c r="L4432" s="146"/>
    </row>
    <row r="4433" spans="9:12" x14ac:dyDescent="0.25">
      <c r="I4433" s="146"/>
      <c r="J4433" s="146"/>
      <c r="K4433" s="146"/>
      <c r="L4433" s="146"/>
    </row>
    <row r="4434" spans="9:12" x14ac:dyDescent="0.25">
      <c r="I4434" s="146"/>
      <c r="J4434" s="146"/>
      <c r="K4434" s="146"/>
      <c r="L4434" s="146"/>
    </row>
    <row r="4435" spans="9:12" x14ac:dyDescent="0.25">
      <c r="I4435" s="146"/>
      <c r="J4435" s="146"/>
      <c r="K4435" s="146"/>
      <c r="L4435" s="146"/>
    </row>
    <row r="4436" spans="9:12" x14ac:dyDescent="0.25">
      <c r="I4436" s="146"/>
      <c r="J4436" s="146"/>
      <c r="K4436" s="146"/>
      <c r="L4436" s="146"/>
    </row>
    <row r="4437" spans="9:12" x14ac:dyDescent="0.25">
      <c r="I4437" s="146"/>
      <c r="J4437" s="146"/>
      <c r="K4437" s="146"/>
      <c r="L4437" s="146"/>
    </row>
    <row r="4438" spans="9:12" x14ac:dyDescent="0.25">
      <c r="I4438" s="146"/>
      <c r="J4438" s="146"/>
      <c r="K4438" s="146"/>
      <c r="L4438" s="146"/>
    </row>
    <row r="4439" spans="9:12" x14ac:dyDescent="0.25">
      <c r="I4439" s="146"/>
      <c r="J4439" s="146"/>
      <c r="K4439" s="146"/>
      <c r="L4439" s="146"/>
    </row>
    <row r="4440" spans="9:12" x14ac:dyDescent="0.25">
      <c r="I4440" s="146"/>
      <c r="J4440" s="146"/>
      <c r="K4440" s="146"/>
      <c r="L4440" s="146"/>
    </row>
    <row r="4441" spans="9:12" x14ac:dyDescent="0.25">
      <c r="I4441" s="146"/>
      <c r="J4441" s="146"/>
      <c r="K4441" s="146"/>
      <c r="L4441" s="146"/>
    </row>
    <row r="4442" spans="9:12" x14ac:dyDescent="0.25">
      <c r="I4442" s="146"/>
      <c r="J4442" s="146"/>
      <c r="K4442" s="146"/>
      <c r="L4442" s="146"/>
    </row>
    <row r="4443" spans="9:12" x14ac:dyDescent="0.25">
      <c r="I4443" s="146"/>
      <c r="J4443" s="146"/>
      <c r="K4443" s="146"/>
      <c r="L4443" s="146"/>
    </row>
    <row r="4444" spans="9:12" x14ac:dyDescent="0.25">
      <c r="I4444" s="146"/>
      <c r="J4444" s="146"/>
      <c r="K4444" s="146"/>
      <c r="L4444" s="146"/>
    </row>
    <row r="4445" spans="9:12" x14ac:dyDescent="0.25">
      <c r="I4445" s="146"/>
      <c r="J4445" s="146"/>
      <c r="K4445" s="146"/>
      <c r="L4445" s="146"/>
    </row>
    <row r="4446" spans="9:12" x14ac:dyDescent="0.25">
      <c r="I4446" s="146"/>
      <c r="J4446" s="146"/>
      <c r="K4446" s="146"/>
      <c r="L4446" s="146"/>
    </row>
    <row r="4447" spans="9:12" x14ac:dyDescent="0.25">
      <c r="I4447" s="146"/>
      <c r="J4447" s="146"/>
      <c r="K4447" s="146"/>
      <c r="L4447" s="146"/>
    </row>
    <row r="4448" spans="9:12" x14ac:dyDescent="0.25">
      <c r="I4448" s="146"/>
      <c r="J4448" s="146"/>
      <c r="K4448" s="146"/>
      <c r="L4448" s="146"/>
    </row>
    <row r="4449" spans="9:12" x14ac:dyDescent="0.25">
      <c r="I4449" s="146"/>
      <c r="J4449" s="146"/>
      <c r="K4449" s="146"/>
      <c r="L4449" s="146"/>
    </row>
    <row r="4450" spans="9:12" x14ac:dyDescent="0.25">
      <c r="I4450" s="146"/>
      <c r="J4450" s="146"/>
      <c r="K4450" s="146"/>
      <c r="L4450" s="146"/>
    </row>
    <row r="4451" spans="9:12" x14ac:dyDescent="0.25">
      <c r="I4451" s="146"/>
      <c r="J4451" s="146"/>
      <c r="K4451" s="146"/>
      <c r="L4451" s="146"/>
    </row>
    <row r="4452" spans="9:12" x14ac:dyDescent="0.25">
      <c r="I4452" s="146"/>
      <c r="J4452" s="146"/>
      <c r="K4452" s="146"/>
      <c r="L4452" s="146"/>
    </row>
    <row r="4453" spans="9:12" x14ac:dyDescent="0.25">
      <c r="I4453" s="146"/>
      <c r="J4453" s="146"/>
      <c r="K4453" s="146"/>
      <c r="L4453" s="146"/>
    </row>
    <row r="4454" spans="9:12" x14ac:dyDescent="0.25">
      <c r="I4454" s="146"/>
      <c r="J4454" s="146"/>
      <c r="K4454" s="146"/>
      <c r="L4454" s="146"/>
    </row>
    <row r="4455" spans="9:12" x14ac:dyDescent="0.25">
      <c r="I4455" s="146"/>
      <c r="J4455" s="146"/>
      <c r="K4455" s="146"/>
      <c r="L4455" s="146"/>
    </row>
    <row r="4456" spans="9:12" x14ac:dyDescent="0.25">
      <c r="I4456" s="146"/>
      <c r="J4456" s="146"/>
      <c r="K4456" s="146"/>
      <c r="L4456" s="146"/>
    </row>
    <row r="4457" spans="9:12" x14ac:dyDescent="0.25">
      <c r="I4457" s="146"/>
      <c r="J4457" s="146"/>
      <c r="K4457" s="146"/>
      <c r="L4457" s="146"/>
    </row>
    <row r="4458" spans="9:12" x14ac:dyDescent="0.25">
      <c r="I4458" s="146"/>
      <c r="J4458" s="146"/>
      <c r="K4458" s="146"/>
      <c r="L4458" s="146"/>
    </row>
    <row r="4459" spans="9:12" x14ac:dyDescent="0.25">
      <c r="I4459" s="146"/>
      <c r="J4459" s="146"/>
      <c r="K4459" s="146"/>
      <c r="L4459" s="146"/>
    </row>
    <row r="4460" spans="9:12" x14ac:dyDescent="0.25">
      <c r="I4460" s="146"/>
      <c r="J4460" s="146"/>
      <c r="K4460" s="146"/>
      <c r="L4460" s="146"/>
    </row>
    <row r="4461" spans="9:12" x14ac:dyDescent="0.25">
      <c r="I4461" s="146"/>
      <c r="J4461" s="146"/>
      <c r="K4461" s="146"/>
      <c r="L4461" s="146"/>
    </row>
    <row r="4462" spans="9:12" x14ac:dyDescent="0.25">
      <c r="I4462" s="146"/>
      <c r="J4462" s="146"/>
      <c r="K4462" s="146"/>
      <c r="L4462" s="146"/>
    </row>
    <row r="4463" spans="9:12" x14ac:dyDescent="0.25">
      <c r="I4463" s="146"/>
      <c r="J4463" s="146"/>
      <c r="K4463" s="146"/>
      <c r="L4463" s="146"/>
    </row>
    <row r="4464" spans="9:12" x14ac:dyDescent="0.25">
      <c r="I4464" s="146"/>
      <c r="J4464" s="146"/>
      <c r="K4464" s="146"/>
      <c r="L4464" s="146"/>
    </row>
    <row r="4465" spans="9:12" x14ac:dyDescent="0.25">
      <c r="I4465" s="146"/>
      <c r="J4465" s="146"/>
      <c r="K4465" s="146"/>
      <c r="L4465" s="146"/>
    </row>
    <row r="4466" spans="9:12" x14ac:dyDescent="0.25">
      <c r="I4466" s="146"/>
      <c r="J4466" s="146"/>
      <c r="K4466" s="146"/>
      <c r="L4466" s="146"/>
    </row>
    <row r="4467" spans="9:12" x14ac:dyDescent="0.25">
      <c r="I4467" s="146"/>
      <c r="J4467" s="146"/>
      <c r="K4467" s="146"/>
      <c r="L4467" s="146"/>
    </row>
    <row r="4468" spans="9:12" x14ac:dyDescent="0.25">
      <c r="I4468" s="146"/>
      <c r="J4468" s="146"/>
      <c r="K4468" s="146"/>
      <c r="L4468" s="146"/>
    </row>
    <row r="4469" spans="9:12" x14ac:dyDescent="0.25">
      <c r="I4469" s="146"/>
      <c r="J4469" s="146"/>
      <c r="K4469" s="146"/>
      <c r="L4469" s="146"/>
    </row>
    <row r="4470" spans="9:12" x14ac:dyDescent="0.25">
      <c r="I4470" s="146"/>
      <c r="J4470" s="146"/>
      <c r="K4470" s="146"/>
      <c r="L4470" s="146"/>
    </row>
    <row r="4471" spans="9:12" x14ac:dyDescent="0.25">
      <c r="I4471" s="146"/>
      <c r="J4471" s="146"/>
      <c r="K4471" s="146"/>
      <c r="L4471" s="146"/>
    </row>
    <row r="4472" spans="9:12" x14ac:dyDescent="0.25">
      <c r="I4472" s="146"/>
      <c r="J4472" s="146"/>
      <c r="K4472" s="146"/>
      <c r="L4472" s="146"/>
    </row>
    <row r="4473" spans="9:12" x14ac:dyDescent="0.25">
      <c r="I4473" s="146"/>
      <c r="J4473" s="146"/>
      <c r="K4473" s="146"/>
      <c r="L4473" s="146"/>
    </row>
    <row r="4474" spans="9:12" x14ac:dyDescent="0.25">
      <c r="I4474" s="146"/>
      <c r="J4474" s="146"/>
      <c r="K4474" s="146"/>
      <c r="L4474" s="146"/>
    </row>
    <row r="4475" spans="9:12" x14ac:dyDescent="0.25">
      <c r="I4475" s="146"/>
      <c r="J4475" s="146"/>
      <c r="K4475" s="146"/>
      <c r="L4475" s="146"/>
    </row>
    <row r="4476" spans="9:12" x14ac:dyDescent="0.25">
      <c r="I4476" s="146"/>
      <c r="J4476" s="146"/>
      <c r="K4476" s="146"/>
      <c r="L4476" s="146"/>
    </row>
    <row r="4477" spans="9:12" x14ac:dyDescent="0.25">
      <c r="I4477" s="146"/>
      <c r="J4477" s="146"/>
      <c r="K4477" s="146"/>
      <c r="L4477" s="146"/>
    </row>
    <row r="4478" spans="9:12" x14ac:dyDescent="0.25">
      <c r="I4478" s="146"/>
      <c r="J4478" s="146"/>
      <c r="K4478" s="146"/>
      <c r="L4478" s="146"/>
    </row>
    <row r="4479" spans="9:12" x14ac:dyDescent="0.25">
      <c r="I4479" s="146"/>
      <c r="J4479" s="146"/>
      <c r="K4479" s="146"/>
      <c r="L4479" s="146"/>
    </row>
    <row r="4480" spans="9:12" x14ac:dyDescent="0.25">
      <c r="I4480" s="146"/>
      <c r="J4480" s="146"/>
      <c r="K4480" s="146"/>
      <c r="L4480" s="146"/>
    </row>
    <row r="4481" spans="9:12" x14ac:dyDescent="0.25">
      <c r="I4481" s="146"/>
      <c r="J4481" s="146"/>
      <c r="K4481" s="146"/>
      <c r="L4481" s="146"/>
    </row>
    <row r="4482" spans="9:12" x14ac:dyDescent="0.25">
      <c r="I4482" s="146"/>
      <c r="J4482" s="146"/>
      <c r="K4482" s="146"/>
      <c r="L4482" s="146"/>
    </row>
    <row r="4483" spans="9:12" x14ac:dyDescent="0.25">
      <c r="I4483" s="146"/>
      <c r="J4483" s="146"/>
      <c r="K4483" s="146"/>
      <c r="L4483" s="146"/>
    </row>
    <row r="4484" spans="9:12" x14ac:dyDescent="0.25">
      <c r="I4484" s="146"/>
      <c r="J4484" s="146"/>
      <c r="K4484" s="146"/>
      <c r="L4484" s="146"/>
    </row>
    <row r="4485" spans="9:12" x14ac:dyDescent="0.25">
      <c r="I4485" s="146"/>
      <c r="J4485" s="146"/>
      <c r="K4485" s="146"/>
      <c r="L4485" s="146"/>
    </row>
    <row r="4486" spans="9:12" x14ac:dyDescent="0.25">
      <c r="I4486" s="146"/>
      <c r="J4486" s="146"/>
      <c r="K4486" s="146"/>
      <c r="L4486" s="146"/>
    </row>
    <row r="4487" spans="9:12" x14ac:dyDescent="0.25">
      <c r="I4487" s="146"/>
      <c r="J4487" s="146"/>
      <c r="K4487" s="146"/>
      <c r="L4487" s="146"/>
    </row>
    <row r="4488" spans="9:12" x14ac:dyDescent="0.25">
      <c r="I4488" s="146"/>
      <c r="J4488" s="146"/>
      <c r="K4488" s="146"/>
      <c r="L4488" s="146"/>
    </row>
    <row r="4489" spans="9:12" x14ac:dyDescent="0.25">
      <c r="I4489" s="146"/>
      <c r="J4489" s="146"/>
      <c r="K4489" s="146"/>
      <c r="L4489" s="146"/>
    </row>
    <row r="4490" spans="9:12" x14ac:dyDescent="0.25">
      <c r="I4490" s="146"/>
      <c r="J4490" s="146"/>
      <c r="K4490" s="146"/>
      <c r="L4490" s="146"/>
    </row>
    <row r="4491" spans="9:12" x14ac:dyDescent="0.25">
      <c r="I4491" s="146"/>
      <c r="J4491" s="146"/>
      <c r="K4491" s="146"/>
      <c r="L4491" s="146"/>
    </row>
    <row r="4492" spans="9:12" x14ac:dyDescent="0.25">
      <c r="I4492" s="146"/>
      <c r="J4492" s="146"/>
      <c r="K4492" s="146"/>
      <c r="L4492" s="14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31"/>
  <sheetViews>
    <sheetView topLeftCell="A86" zoomScale="117" zoomScaleNormal="85" workbookViewId="0">
      <selection activeCell="F102" sqref="F102"/>
    </sheetView>
  </sheetViews>
  <sheetFormatPr defaultColWidth="10.85546875" defaultRowHeight="15" x14ac:dyDescent="0.25"/>
  <cols>
    <col min="1" max="1" width="13.140625" style="39" customWidth="1"/>
    <col min="2" max="2" width="40.7109375" style="39" customWidth="1"/>
    <col min="3" max="3" width="18" style="39" customWidth="1"/>
    <col min="4" max="4" width="14.7109375" style="39" customWidth="1"/>
    <col min="5" max="6" width="18.85546875" style="39" bestFit="1" customWidth="1"/>
    <col min="7" max="7" width="18.7109375" style="39" customWidth="1"/>
    <col min="8" max="8" width="12.42578125" style="39" customWidth="1"/>
    <col min="9" max="9" width="18.7109375" style="39" customWidth="1"/>
    <col min="10" max="10" width="15.5703125" style="39" customWidth="1"/>
    <col min="11" max="11" width="15.42578125" style="39" customWidth="1"/>
    <col min="12" max="12" width="17.7109375" style="39" customWidth="1"/>
    <col min="13" max="13" width="15" style="39" customWidth="1"/>
    <col min="14" max="14" width="29.85546875" style="90" customWidth="1"/>
    <col min="15" max="15" width="41.140625" style="39" customWidth="1"/>
    <col min="16" max="16384" width="10.85546875" style="39"/>
  </cols>
  <sheetData>
    <row r="1" spans="1:14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s="105" customFormat="1" ht="18.75" x14ac:dyDescent="0.25">
      <c r="A2" s="989" t="s">
        <v>52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4" s="105" customFormat="1" ht="45.75" thickBot="1" x14ac:dyDescent="0.3">
      <c r="A3" s="239" t="s">
        <v>0</v>
      </c>
      <c r="B3" s="240" t="s">
        <v>5</v>
      </c>
      <c r="C3" s="240" t="s">
        <v>10</v>
      </c>
      <c r="D3" s="241" t="s">
        <v>8</v>
      </c>
      <c r="E3" s="241" t="s">
        <v>13</v>
      </c>
      <c r="F3" s="242" t="s">
        <v>35</v>
      </c>
      <c r="G3" s="241" t="s">
        <v>42</v>
      </c>
      <c r="H3" s="241" t="s">
        <v>2</v>
      </c>
      <c r="I3" s="241" t="s">
        <v>3</v>
      </c>
      <c r="J3" s="240" t="s">
        <v>9</v>
      </c>
      <c r="K3" s="240" t="s">
        <v>1</v>
      </c>
      <c r="L3" s="240" t="s">
        <v>4</v>
      </c>
      <c r="M3" s="240" t="s">
        <v>12</v>
      </c>
      <c r="N3" s="242" t="s">
        <v>11</v>
      </c>
    </row>
    <row r="4" spans="1:14" s="35" customFormat="1" ht="27.95" customHeight="1" thickBot="1" x14ac:dyDescent="0.3">
      <c r="A4" s="402">
        <v>44075</v>
      </c>
      <c r="B4" s="403" t="s">
        <v>155</v>
      </c>
      <c r="C4" s="403"/>
      <c r="D4" s="404"/>
      <c r="E4" s="405"/>
      <c r="F4" s="405"/>
      <c r="G4" s="406">
        <v>-43000</v>
      </c>
      <c r="H4" s="407"/>
      <c r="I4" s="408"/>
      <c r="J4" s="382"/>
      <c r="K4" s="409"/>
      <c r="L4" s="403"/>
      <c r="M4" s="410"/>
      <c r="N4" s="411"/>
    </row>
    <row r="5" spans="1:14" s="35" customFormat="1" ht="13.5" customHeight="1" x14ac:dyDescent="0.25">
      <c r="A5" s="259">
        <v>44075</v>
      </c>
      <c r="B5" s="260" t="s">
        <v>72</v>
      </c>
      <c r="C5" s="361" t="s">
        <v>70</v>
      </c>
      <c r="D5" s="366" t="s">
        <v>14</v>
      </c>
      <c r="E5" s="281">
        <v>5000</v>
      </c>
      <c r="F5" s="300"/>
      <c r="G5" s="300">
        <f>G4-E5+F5</f>
        <v>-48000</v>
      </c>
      <c r="H5" s="396" t="s">
        <v>43</v>
      </c>
      <c r="I5" s="397" t="s">
        <v>46</v>
      </c>
      <c r="J5" s="441" t="s">
        <v>157</v>
      </c>
      <c r="K5" s="398" t="s">
        <v>78</v>
      </c>
      <c r="L5" s="399" t="s">
        <v>47</v>
      </c>
      <c r="M5" s="400"/>
      <c r="N5" s="401" t="s">
        <v>100</v>
      </c>
    </row>
    <row r="6" spans="1:14" x14ac:dyDescent="0.25">
      <c r="A6" s="259">
        <v>44075</v>
      </c>
      <c r="B6" s="260" t="s">
        <v>72</v>
      </c>
      <c r="C6" s="361" t="s">
        <v>70</v>
      </c>
      <c r="D6" s="366" t="s">
        <v>14</v>
      </c>
      <c r="E6" s="363">
        <v>7000</v>
      </c>
      <c r="F6" s="273"/>
      <c r="G6" s="273">
        <f>G5-E6+F6</f>
        <v>-55000</v>
      </c>
      <c r="H6" s="328" t="s">
        <v>43</v>
      </c>
      <c r="I6" s="258" t="s">
        <v>46</v>
      </c>
      <c r="J6" s="441" t="s">
        <v>157</v>
      </c>
      <c r="K6" s="308" t="s">
        <v>78</v>
      </c>
      <c r="L6" s="258" t="s">
        <v>47</v>
      </c>
      <c r="M6" s="258"/>
      <c r="N6" s="329" t="s">
        <v>156</v>
      </c>
    </row>
    <row r="7" spans="1:14" x14ac:dyDescent="0.25">
      <c r="A7" s="259">
        <v>44075</v>
      </c>
      <c r="B7" s="260" t="s">
        <v>72</v>
      </c>
      <c r="C7" s="361" t="s">
        <v>70</v>
      </c>
      <c r="D7" s="366" t="s">
        <v>14</v>
      </c>
      <c r="E7" s="363">
        <v>5000</v>
      </c>
      <c r="F7" s="273"/>
      <c r="G7" s="273">
        <f>G6-E7+F7</f>
        <v>-60000</v>
      </c>
      <c r="H7" s="328" t="s">
        <v>43</v>
      </c>
      <c r="I7" s="258" t="s">
        <v>46</v>
      </c>
      <c r="J7" s="441" t="s">
        <v>157</v>
      </c>
      <c r="K7" s="308" t="s">
        <v>78</v>
      </c>
      <c r="L7" s="258" t="s">
        <v>47</v>
      </c>
      <c r="M7" s="258"/>
      <c r="N7" s="260" t="s">
        <v>128</v>
      </c>
    </row>
    <row r="8" spans="1:14" x14ac:dyDescent="0.25">
      <c r="A8" s="259">
        <v>44075</v>
      </c>
      <c r="B8" s="260" t="s">
        <v>72</v>
      </c>
      <c r="C8" s="361" t="s">
        <v>70</v>
      </c>
      <c r="D8" s="366" t="s">
        <v>14</v>
      </c>
      <c r="E8" s="352">
        <v>5000</v>
      </c>
      <c r="F8" s="273"/>
      <c r="G8" s="273">
        <f>G7-E8+F8</f>
        <v>-65000</v>
      </c>
      <c r="H8" s="552" t="s">
        <v>43</v>
      </c>
      <c r="I8" s="272" t="s">
        <v>46</v>
      </c>
      <c r="J8" s="441" t="s">
        <v>157</v>
      </c>
      <c r="K8" s="543" t="s">
        <v>78</v>
      </c>
      <c r="L8" s="272" t="s">
        <v>47</v>
      </c>
      <c r="M8" s="272"/>
      <c r="N8" s="260" t="s">
        <v>129</v>
      </c>
    </row>
    <row r="9" spans="1:14" x14ac:dyDescent="0.25">
      <c r="A9" s="259">
        <v>44075</v>
      </c>
      <c r="B9" s="260" t="s">
        <v>72</v>
      </c>
      <c r="C9" s="361" t="s">
        <v>70</v>
      </c>
      <c r="D9" s="366" t="s">
        <v>14</v>
      </c>
      <c r="E9" s="338">
        <v>5000</v>
      </c>
      <c r="F9" s="271"/>
      <c r="G9" s="273">
        <f t="shared" ref="G9:G10" si="0">G8-E9+F9</f>
        <v>-70000</v>
      </c>
      <c r="H9" s="552" t="s">
        <v>43</v>
      </c>
      <c r="I9" s="272" t="s">
        <v>46</v>
      </c>
      <c r="J9" s="441" t="s">
        <v>157</v>
      </c>
      <c r="K9" s="308" t="s">
        <v>78</v>
      </c>
      <c r="L9" s="258" t="s">
        <v>47</v>
      </c>
      <c r="M9" s="258"/>
      <c r="N9" s="284" t="s">
        <v>130</v>
      </c>
    </row>
    <row r="10" spans="1:14" ht="15.75" customHeight="1" x14ac:dyDescent="0.25">
      <c r="A10" s="259">
        <v>44075</v>
      </c>
      <c r="B10" s="260" t="s">
        <v>72</v>
      </c>
      <c r="C10" s="361" t="s">
        <v>70</v>
      </c>
      <c r="D10" s="366" t="s">
        <v>14</v>
      </c>
      <c r="E10" s="354">
        <v>15000</v>
      </c>
      <c r="F10" s="549"/>
      <c r="G10" s="270">
        <f t="shared" si="0"/>
        <v>-85000</v>
      </c>
      <c r="H10" s="583" t="s">
        <v>43</v>
      </c>
      <c r="I10" s="584" t="s">
        <v>46</v>
      </c>
      <c r="J10" s="441" t="s">
        <v>157</v>
      </c>
      <c r="K10" s="377" t="s">
        <v>78</v>
      </c>
      <c r="L10" s="378" t="s">
        <v>47</v>
      </c>
      <c r="M10" s="258"/>
      <c r="N10" s="260" t="s">
        <v>131</v>
      </c>
    </row>
    <row r="11" spans="1:14" x14ac:dyDescent="0.25">
      <c r="A11" s="259">
        <v>44076</v>
      </c>
      <c r="B11" s="260" t="s">
        <v>72</v>
      </c>
      <c r="C11" s="361" t="s">
        <v>70</v>
      </c>
      <c r="D11" s="366" t="s">
        <v>14</v>
      </c>
      <c r="E11" s="243">
        <v>10000</v>
      </c>
      <c r="F11" s="422"/>
      <c r="G11" s="273">
        <f>G10-E11+F11</f>
        <v>-95000</v>
      </c>
      <c r="H11" s="552" t="s">
        <v>43</v>
      </c>
      <c r="I11" s="272" t="s">
        <v>46</v>
      </c>
      <c r="J11" s="441" t="s">
        <v>157</v>
      </c>
      <c r="K11" s="308" t="s">
        <v>78</v>
      </c>
      <c r="L11" s="258" t="s">
        <v>47</v>
      </c>
      <c r="M11" s="258"/>
      <c r="N11" s="260"/>
    </row>
    <row r="12" spans="1:14" x14ac:dyDescent="0.25">
      <c r="A12" s="259">
        <v>44076</v>
      </c>
      <c r="B12" s="260" t="s">
        <v>72</v>
      </c>
      <c r="C12" s="361" t="s">
        <v>70</v>
      </c>
      <c r="D12" s="366" t="s">
        <v>14</v>
      </c>
      <c r="E12" s="271">
        <v>7000</v>
      </c>
      <c r="F12" s="549"/>
      <c r="G12" s="273">
        <f t="shared" ref="G12:G47" si="1">G11-E12+F12</f>
        <v>-102000</v>
      </c>
      <c r="H12" s="552" t="s">
        <v>43</v>
      </c>
      <c r="I12" s="272" t="s">
        <v>46</v>
      </c>
      <c r="J12" s="441" t="s">
        <v>157</v>
      </c>
      <c r="K12" s="308" t="s">
        <v>78</v>
      </c>
      <c r="L12" s="258" t="s">
        <v>47</v>
      </c>
      <c r="M12" s="378"/>
      <c r="N12" s="315" t="s">
        <v>133</v>
      </c>
    </row>
    <row r="13" spans="1:14" x14ac:dyDescent="0.25">
      <c r="A13" s="259">
        <v>44076</v>
      </c>
      <c r="B13" s="260" t="s">
        <v>72</v>
      </c>
      <c r="C13" s="361" t="s">
        <v>70</v>
      </c>
      <c r="D13" s="366" t="s">
        <v>14</v>
      </c>
      <c r="E13" s="395">
        <v>5000</v>
      </c>
      <c r="F13" s="577"/>
      <c r="G13" s="273">
        <f t="shared" si="1"/>
        <v>-107000</v>
      </c>
      <c r="H13" s="552" t="s">
        <v>43</v>
      </c>
      <c r="I13" s="272" t="s">
        <v>46</v>
      </c>
      <c r="J13" s="441" t="s">
        <v>157</v>
      </c>
      <c r="K13" s="308" t="s">
        <v>78</v>
      </c>
      <c r="L13" s="258" t="s">
        <v>47</v>
      </c>
      <c r="M13" s="38"/>
      <c r="N13" s="37" t="s">
        <v>134</v>
      </c>
    </row>
    <row r="14" spans="1:14" x14ac:dyDescent="0.25">
      <c r="A14" s="259">
        <v>44076</v>
      </c>
      <c r="B14" s="361" t="s">
        <v>120</v>
      </c>
      <c r="C14" s="361" t="s">
        <v>53</v>
      </c>
      <c r="D14" s="366" t="s">
        <v>14</v>
      </c>
      <c r="E14" s="341"/>
      <c r="F14" s="578">
        <v>107000</v>
      </c>
      <c r="G14" s="273">
        <f t="shared" si="1"/>
        <v>0</v>
      </c>
      <c r="H14" s="552" t="s">
        <v>43</v>
      </c>
      <c r="I14" s="272" t="s">
        <v>46</v>
      </c>
      <c r="J14" s="441" t="s">
        <v>157</v>
      </c>
      <c r="K14" s="308" t="s">
        <v>78</v>
      </c>
      <c r="L14" s="258" t="s">
        <v>47</v>
      </c>
      <c r="M14" s="38"/>
      <c r="N14" s="37" t="s">
        <v>112</v>
      </c>
    </row>
    <row r="15" spans="1:14" x14ac:dyDescent="0.25">
      <c r="A15" s="259">
        <v>44076</v>
      </c>
      <c r="B15" s="260" t="s">
        <v>166</v>
      </c>
      <c r="C15" s="361" t="s">
        <v>121</v>
      </c>
      <c r="D15" s="361" t="s">
        <v>122</v>
      </c>
      <c r="E15" s="300">
        <v>344900</v>
      </c>
      <c r="F15" s="579">
        <v>344900</v>
      </c>
      <c r="G15" s="273">
        <f t="shared" si="1"/>
        <v>0</v>
      </c>
      <c r="H15" s="552" t="s">
        <v>43</v>
      </c>
      <c r="I15" s="272" t="s">
        <v>46</v>
      </c>
      <c r="J15" s="441" t="s">
        <v>145</v>
      </c>
      <c r="K15" s="308" t="s">
        <v>78</v>
      </c>
      <c r="L15" s="258" t="s">
        <v>47</v>
      </c>
      <c r="M15" s="38"/>
      <c r="N15" s="37"/>
    </row>
    <row r="16" spans="1:14" x14ac:dyDescent="0.25">
      <c r="A16" s="259">
        <v>44082</v>
      </c>
      <c r="B16" s="370" t="s">
        <v>72</v>
      </c>
      <c r="C16" s="370" t="s">
        <v>70</v>
      </c>
      <c r="D16" s="782" t="s">
        <v>14</v>
      </c>
      <c r="E16" s="243">
        <v>8000</v>
      </c>
      <c r="F16" s="243"/>
      <c r="G16" s="273">
        <f t="shared" si="1"/>
        <v>-8000</v>
      </c>
      <c r="H16" s="552" t="s">
        <v>43</v>
      </c>
      <c r="I16" s="272" t="s">
        <v>46</v>
      </c>
      <c r="J16" s="441" t="s">
        <v>173</v>
      </c>
      <c r="K16" s="308" t="s">
        <v>78</v>
      </c>
      <c r="L16" s="258" t="s">
        <v>47</v>
      </c>
      <c r="M16" s="38"/>
      <c r="N16" s="37" t="s">
        <v>169</v>
      </c>
    </row>
    <row r="17" spans="1:14" ht="14.25" customHeight="1" x14ac:dyDescent="0.25">
      <c r="A17" s="259">
        <v>44082</v>
      </c>
      <c r="B17" s="370" t="s">
        <v>72</v>
      </c>
      <c r="C17" s="370" t="s">
        <v>70</v>
      </c>
      <c r="D17" s="782" t="s">
        <v>14</v>
      </c>
      <c r="E17" s="672">
        <v>8000</v>
      </c>
      <c r="F17" s="783"/>
      <c r="G17" s="273">
        <f t="shared" si="1"/>
        <v>-16000</v>
      </c>
      <c r="H17" s="552" t="s">
        <v>43</v>
      </c>
      <c r="I17" s="272" t="s">
        <v>46</v>
      </c>
      <c r="J17" s="441" t="s">
        <v>173</v>
      </c>
      <c r="K17" s="308" t="s">
        <v>78</v>
      </c>
      <c r="L17" s="258" t="s">
        <v>47</v>
      </c>
      <c r="M17" s="324"/>
      <c r="N17" s="327" t="s">
        <v>170</v>
      </c>
    </row>
    <row r="18" spans="1:14" ht="16.5" customHeight="1" x14ac:dyDescent="0.25">
      <c r="A18" s="259">
        <v>44082</v>
      </c>
      <c r="B18" s="370" t="s">
        <v>72</v>
      </c>
      <c r="C18" s="370" t="s">
        <v>70</v>
      </c>
      <c r="D18" s="782" t="s">
        <v>14</v>
      </c>
      <c r="E18" s="364">
        <v>7000</v>
      </c>
      <c r="F18" s="579"/>
      <c r="G18" s="273">
        <f t="shared" si="1"/>
        <v>-23000</v>
      </c>
      <c r="H18" s="552" t="s">
        <v>43</v>
      </c>
      <c r="I18" s="272" t="s">
        <v>46</v>
      </c>
      <c r="J18" s="441" t="s">
        <v>173</v>
      </c>
      <c r="K18" s="308" t="s">
        <v>78</v>
      </c>
      <c r="L18" s="258" t="s">
        <v>47</v>
      </c>
      <c r="M18" s="38"/>
      <c r="N18" s="37" t="s">
        <v>171</v>
      </c>
    </row>
    <row r="19" spans="1:14" x14ac:dyDescent="0.25">
      <c r="A19" s="259">
        <v>44082</v>
      </c>
      <c r="B19" s="370" t="s">
        <v>72</v>
      </c>
      <c r="C19" s="370" t="s">
        <v>70</v>
      </c>
      <c r="D19" s="782" t="s">
        <v>14</v>
      </c>
      <c r="E19" s="362">
        <v>5000</v>
      </c>
      <c r="F19" s="381"/>
      <c r="G19" s="273">
        <f t="shared" si="1"/>
        <v>-28000</v>
      </c>
      <c r="H19" s="552" t="s">
        <v>43</v>
      </c>
      <c r="I19" s="272" t="s">
        <v>46</v>
      </c>
      <c r="J19" s="441" t="s">
        <v>173</v>
      </c>
      <c r="K19" s="308" t="s">
        <v>78</v>
      </c>
      <c r="L19" s="258" t="s">
        <v>47</v>
      </c>
      <c r="M19" s="562"/>
      <c r="N19" s="37" t="s">
        <v>172</v>
      </c>
    </row>
    <row r="20" spans="1:14" x14ac:dyDescent="0.25">
      <c r="A20" s="259">
        <v>44084</v>
      </c>
      <c r="B20" s="361" t="s">
        <v>184</v>
      </c>
      <c r="C20" s="361" t="s">
        <v>182</v>
      </c>
      <c r="D20" s="361" t="s">
        <v>101</v>
      </c>
      <c r="E20" s="380">
        <v>50000</v>
      </c>
      <c r="F20" s="918">
        <v>50000</v>
      </c>
      <c r="G20" s="273">
        <f t="shared" si="1"/>
        <v>-28000</v>
      </c>
      <c r="H20" s="552" t="s">
        <v>43</v>
      </c>
      <c r="I20" s="272" t="s">
        <v>46</v>
      </c>
      <c r="J20" s="441"/>
      <c r="K20" s="308" t="s">
        <v>78</v>
      </c>
      <c r="L20" s="258" t="s">
        <v>47</v>
      </c>
      <c r="M20" s="562"/>
      <c r="N20" s="387"/>
    </row>
    <row r="21" spans="1:14" x14ac:dyDescent="0.25">
      <c r="A21" s="259">
        <v>44084</v>
      </c>
      <c r="B21" s="361" t="s">
        <v>120</v>
      </c>
      <c r="C21" s="361" t="s">
        <v>53</v>
      </c>
      <c r="D21" s="129" t="s">
        <v>14</v>
      </c>
      <c r="E21" s="363"/>
      <c r="F21" s="919">
        <v>28000</v>
      </c>
      <c r="G21" s="273">
        <f t="shared" si="1"/>
        <v>0</v>
      </c>
      <c r="H21" s="552" t="s">
        <v>43</v>
      </c>
      <c r="I21" s="272" t="s">
        <v>46</v>
      </c>
      <c r="J21" s="441" t="s">
        <v>173</v>
      </c>
      <c r="K21" s="308" t="s">
        <v>78</v>
      </c>
      <c r="L21" s="258" t="s">
        <v>47</v>
      </c>
      <c r="M21" s="562"/>
      <c r="N21" s="387"/>
    </row>
    <row r="22" spans="1:14" x14ac:dyDescent="0.25">
      <c r="A22" s="259">
        <v>44088</v>
      </c>
      <c r="B22" s="361" t="s">
        <v>207</v>
      </c>
      <c r="C22" s="361" t="s">
        <v>53</v>
      </c>
      <c r="D22" s="361" t="s">
        <v>14</v>
      </c>
      <c r="E22" s="341"/>
      <c r="F22" s="581">
        <v>28000</v>
      </c>
      <c r="G22" s="273">
        <f t="shared" si="1"/>
        <v>28000</v>
      </c>
      <c r="H22" s="552" t="s">
        <v>43</v>
      </c>
      <c r="I22" s="272" t="s">
        <v>46</v>
      </c>
      <c r="J22" s="441" t="s">
        <v>253</v>
      </c>
      <c r="K22" s="308" t="s">
        <v>78</v>
      </c>
      <c r="L22" s="258" t="s">
        <v>47</v>
      </c>
      <c r="M22" s="562"/>
      <c r="N22" s="37"/>
    </row>
    <row r="23" spans="1:14" x14ac:dyDescent="0.25">
      <c r="A23" s="259">
        <v>44088</v>
      </c>
      <c r="B23" s="361" t="s">
        <v>72</v>
      </c>
      <c r="C23" s="361" t="s">
        <v>70</v>
      </c>
      <c r="D23" s="361" t="s">
        <v>14</v>
      </c>
      <c r="E23" s="672">
        <v>11000</v>
      </c>
      <c r="F23" s="783"/>
      <c r="G23" s="273">
        <f t="shared" si="1"/>
        <v>17000</v>
      </c>
      <c r="H23" s="552" t="s">
        <v>43</v>
      </c>
      <c r="I23" s="272" t="s">
        <v>46</v>
      </c>
      <c r="J23" s="441" t="s">
        <v>253</v>
      </c>
      <c r="K23" s="308" t="s">
        <v>78</v>
      </c>
      <c r="L23" s="258" t="s">
        <v>47</v>
      </c>
      <c r="M23" s="562"/>
      <c r="N23" s="37" t="s">
        <v>254</v>
      </c>
    </row>
    <row r="24" spans="1:14" x14ac:dyDescent="0.25">
      <c r="A24" s="259">
        <v>44088</v>
      </c>
      <c r="B24" s="361" t="s">
        <v>72</v>
      </c>
      <c r="C24" s="361" t="s">
        <v>70</v>
      </c>
      <c r="D24" s="361" t="s">
        <v>14</v>
      </c>
      <c r="E24" s="565">
        <v>6000</v>
      </c>
      <c r="F24" s="588"/>
      <c r="G24" s="273">
        <f t="shared" si="1"/>
        <v>11000</v>
      </c>
      <c r="H24" s="552" t="s">
        <v>43</v>
      </c>
      <c r="I24" s="272" t="s">
        <v>46</v>
      </c>
      <c r="J24" s="441" t="s">
        <v>253</v>
      </c>
      <c r="K24" s="308" t="s">
        <v>78</v>
      </c>
      <c r="L24" s="258" t="s">
        <v>47</v>
      </c>
      <c r="M24" s="562"/>
      <c r="N24" s="37" t="s">
        <v>255</v>
      </c>
    </row>
    <row r="25" spans="1:14" x14ac:dyDescent="0.25">
      <c r="A25" s="259">
        <v>44088</v>
      </c>
      <c r="B25" s="361" t="s">
        <v>72</v>
      </c>
      <c r="C25" s="361" t="s">
        <v>70</v>
      </c>
      <c r="D25" s="361" t="s">
        <v>14</v>
      </c>
      <c r="E25" s="565">
        <v>1000</v>
      </c>
      <c r="F25" s="565"/>
      <c r="G25" s="273">
        <f t="shared" si="1"/>
        <v>10000</v>
      </c>
      <c r="H25" s="552" t="s">
        <v>43</v>
      </c>
      <c r="I25" s="272" t="s">
        <v>46</v>
      </c>
      <c r="J25" s="441" t="s">
        <v>253</v>
      </c>
      <c r="K25" s="308" t="s">
        <v>78</v>
      </c>
      <c r="L25" s="258" t="s">
        <v>47</v>
      </c>
      <c r="M25" s="38"/>
      <c r="N25" s="37" t="s">
        <v>256</v>
      </c>
    </row>
    <row r="26" spans="1:14" x14ac:dyDescent="0.25">
      <c r="A26" s="259">
        <v>44088</v>
      </c>
      <c r="B26" s="361" t="s">
        <v>72</v>
      </c>
      <c r="C26" s="361" t="s">
        <v>70</v>
      </c>
      <c r="D26" s="361" t="s">
        <v>14</v>
      </c>
      <c r="E26" s="565">
        <v>4000</v>
      </c>
      <c r="F26" s="565"/>
      <c r="G26" s="273">
        <f t="shared" si="1"/>
        <v>6000</v>
      </c>
      <c r="H26" s="552" t="s">
        <v>43</v>
      </c>
      <c r="I26" s="272" t="s">
        <v>46</v>
      </c>
      <c r="J26" s="441" t="s">
        <v>253</v>
      </c>
      <c r="K26" s="308" t="s">
        <v>78</v>
      </c>
      <c r="L26" s="258" t="s">
        <v>47</v>
      </c>
      <c r="M26" s="38"/>
      <c r="N26" s="37" t="s">
        <v>258</v>
      </c>
    </row>
    <row r="27" spans="1:14" ht="14.25" customHeight="1" x14ac:dyDescent="0.25">
      <c r="A27" s="259">
        <v>44088</v>
      </c>
      <c r="B27" s="361" t="s">
        <v>72</v>
      </c>
      <c r="C27" s="361" t="s">
        <v>70</v>
      </c>
      <c r="D27" s="361" t="s">
        <v>14</v>
      </c>
      <c r="E27" s="360">
        <v>4000</v>
      </c>
      <c r="F27" s="565"/>
      <c r="G27" s="273">
        <f t="shared" si="1"/>
        <v>2000</v>
      </c>
      <c r="H27" s="583" t="s">
        <v>43</v>
      </c>
      <c r="I27" s="584" t="s">
        <v>46</v>
      </c>
      <c r="J27" s="315" t="s">
        <v>253</v>
      </c>
      <c r="K27" s="377" t="s">
        <v>78</v>
      </c>
      <c r="L27" s="378" t="s">
        <v>47</v>
      </c>
      <c r="M27" s="324"/>
      <c r="N27" s="327" t="s">
        <v>257</v>
      </c>
    </row>
    <row r="28" spans="1:14" x14ac:dyDescent="0.25">
      <c r="A28" s="259">
        <v>44088</v>
      </c>
      <c r="B28" s="361" t="s">
        <v>72</v>
      </c>
      <c r="C28" s="361" t="s">
        <v>70</v>
      </c>
      <c r="D28" s="361" t="s">
        <v>14</v>
      </c>
      <c r="E28" s="362">
        <v>2000</v>
      </c>
      <c r="F28" s="565"/>
      <c r="G28" s="273">
        <f>G27-E28+F28</f>
        <v>0</v>
      </c>
      <c r="H28" s="552" t="s">
        <v>43</v>
      </c>
      <c r="I28" s="272" t="s">
        <v>46</v>
      </c>
      <c r="J28" s="441" t="s">
        <v>253</v>
      </c>
      <c r="K28" s="308" t="s">
        <v>78</v>
      </c>
      <c r="L28" s="258" t="s">
        <v>47</v>
      </c>
      <c r="M28" s="38"/>
      <c r="N28" s="37" t="s">
        <v>259</v>
      </c>
    </row>
    <row r="29" spans="1:14" x14ac:dyDescent="0.25">
      <c r="A29" s="259">
        <v>44088</v>
      </c>
      <c r="B29" s="251" t="s">
        <v>275</v>
      </c>
      <c r="C29" s="361" t="s">
        <v>276</v>
      </c>
      <c r="D29" s="366" t="s">
        <v>101</v>
      </c>
      <c r="E29" s="841">
        <v>36000</v>
      </c>
      <c r="F29" s="565">
        <v>36000</v>
      </c>
      <c r="G29" s="273">
        <f t="shared" si="1"/>
        <v>0</v>
      </c>
      <c r="H29" s="583" t="s">
        <v>43</v>
      </c>
      <c r="I29" s="584" t="s">
        <v>46</v>
      </c>
      <c r="J29" s="546" t="s">
        <v>307</v>
      </c>
      <c r="K29" s="377" t="s">
        <v>78</v>
      </c>
      <c r="L29" s="378" t="s">
        <v>47</v>
      </c>
      <c r="M29" s="38"/>
      <c r="N29" s="387"/>
    </row>
    <row r="30" spans="1:14" x14ac:dyDescent="0.25">
      <c r="A30" s="259">
        <v>44088</v>
      </c>
      <c r="B30" s="251" t="s">
        <v>277</v>
      </c>
      <c r="C30" s="361" t="s">
        <v>276</v>
      </c>
      <c r="D30" s="366" t="s">
        <v>101</v>
      </c>
      <c r="E30" s="841">
        <v>8000</v>
      </c>
      <c r="F30" s="565">
        <v>8000</v>
      </c>
      <c r="G30" s="273">
        <f t="shared" si="1"/>
        <v>0</v>
      </c>
      <c r="H30" s="583" t="s">
        <v>43</v>
      </c>
      <c r="I30" s="584" t="s">
        <v>46</v>
      </c>
      <c r="J30" s="546" t="s">
        <v>307</v>
      </c>
      <c r="K30" s="377" t="s">
        <v>78</v>
      </c>
      <c r="L30" s="378" t="s">
        <v>47</v>
      </c>
      <c r="M30" s="38"/>
      <c r="N30" s="387"/>
    </row>
    <row r="31" spans="1:14" x14ac:dyDescent="0.25">
      <c r="A31" s="259">
        <v>44088</v>
      </c>
      <c r="B31" s="251" t="s">
        <v>278</v>
      </c>
      <c r="C31" s="361" t="s">
        <v>276</v>
      </c>
      <c r="D31" s="366" t="s">
        <v>101</v>
      </c>
      <c r="E31" s="841">
        <v>12500</v>
      </c>
      <c r="F31" s="565">
        <v>12500</v>
      </c>
      <c r="G31" s="273">
        <f t="shared" si="1"/>
        <v>0</v>
      </c>
      <c r="H31" s="583" t="s">
        <v>43</v>
      </c>
      <c r="I31" s="584" t="s">
        <v>46</v>
      </c>
      <c r="J31" s="546" t="s">
        <v>307</v>
      </c>
      <c r="K31" s="377" t="s">
        <v>78</v>
      </c>
      <c r="L31" s="378" t="s">
        <v>47</v>
      </c>
      <c r="M31" s="38"/>
      <c r="N31" s="387"/>
    </row>
    <row r="32" spans="1:14" x14ac:dyDescent="0.25">
      <c r="A32" s="259">
        <v>44088</v>
      </c>
      <c r="B32" s="251" t="s">
        <v>278</v>
      </c>
      <c r="C32" s="361" t="s">
        <v>276</v>
      </c>
      <c r="D32" s="366" t="s">
        <v>101</v>
      </c>
      <c r="E32" s="841">
        <v>12500</v>
      </c>
      <c r="F32" s="565">
        <v>12500</v>
      </c>
      <c r="G32" s="273">
        <f t="shared" si="1"/>
        <v>0</v>
      </c>
      <c r="H32" s="583" t="s">
        <v>43</v>
      </c>
      <c r="I32" s="584" t="s">
        <v>46</v>
      </c>
      <c r="J32" s="546" t="s">
        <v>307</v>
      </c>
      <c r="K32" s="377" t="s">
        <v>78</v>
      </c>
      <c r="L32" s="378" t="s">
        <v>47</v>
      </c>
      <c r="M32" s="38"/>
      <c r="N32" s="387"/>
    </row>
    <row r="33" spans="1:14" x14ac:dyDescent="0.25">
      <c r="A33" s="259">
        <v>44088</v>
      </c>
      <c r="B33" s="251" t="s">
        <v>279</v>
      </c>
      <c r="C33" s="361" t="s">
        <v>276</v>
      </c>
      <c r="D33" s="366" t="s">
        <v>101</v>
      </c>
      <c r="E33" s="841">
        <v>88000</v>
      </c>
      <c r="F33" s="565">
        <v>88000</v>
      </c>
      <c r="G33" s="273">
        <f t="shared" si="1"/>
        <v>0</v>
      </c>
      <c r="H33" s="583" t="s">
        <v>43</v>
      </c>
      <c r="I33" s="584" t="s">
        <v>46</v>
      </c>
      <c r="J33" s="546" t="s">
        <v>307</v>
      </c>
      <c r="K33" s="377" t="s">
        <v>78</v>
      </c>
      <c r="L33" s="378" t="s">
        <v>47</v>
      </c>
      <c r="M33" s="38"/>
      <c r="N33" s="387"/>
    </row>
    <row r="34" spans="1:14" x14ac:dyDescent="0.25">
      <c r="A34" s="259">
        <v>44088</v>
      </c>
      <c r="B34" s="251" t="s">
        <v>280</v>
      </c>
      <c r="C34" s="361" t="s">
        <v>276</v>
      </c>
      <c r="D34" s="366" t="s">
        <v>101</v>
      </c>
      <c r="E34" s="841">
        <v>11500</v>
      </c>
      <c r="F34" s="565">
        <v>11500</v>
      </c>
      <c r="G34" s="273">
        <f t="shared" si="1"/>
        <v>0</v>
      </c>
      <c r="H34" s="583" t="s">
        <v>43</v>
      </c>
      <c r="I34" s="584" t="s">
        <v>46</v>
      </c>
      <c r="J34" s="546" t="s">
        <v>307</v>
      </c>
      <c r="K34" s="377" t="s">
        <v>78</v>
      </c>
      <c r="L34" s="378" t="s">
        <v>47</v>
      </c>
      <c r="M34" s="38"/>
      <c r="N34" s="387"/>
    </row>
    <row r="35" spans="1:14" x14ac:dyDescent="0.25">
      <c r="A35" s="259">
        <v>44088</v>
      </c>
      <c r="B35" s="251" t="s">
        <v>281</v>
      </c>
      <c r="C35" s="361" t="s">
        <v>276</v>
      </c>
      <c r="D35" s="366" t="s">
        <v>101</v>
      </c>
      <c r="E35" s="841">
        <v>100000</v>
      </c>
      <c r="F35" s="565">
        <v>100000</v>
      </c>
      <c r="G35" s="273">
        <f t="shared" si="1"/>
        <v>0</v>
      </c>
      <c r="H35" s="583" t="s">
        <v>43</v>
      </c>
      <c r="I35" s="584" t="s">
        <v>46</v>
      </c>
      <c r="J35" s="546" t="s">
        <v>307</v>
      </c>
      <c r="K35" s="377" t="s">
        <v>78</v>
      </c>
      <c r="L35" s="378" t="s">
        <v>47</v>
      </c>
      <c r="M35" s="38"/>
      <c r="N35" s="387"/>
    </row>
    <row r="36" spans="1:14" x14ac:dyDescent="0.25">
      <c r="A36" s="368">
        <v>44090</v>
      </c>
      <c r="B36" s="365" t="s">
        <v>295</v>
      </c>
      <c r="C36" s="361" t="s">
        <v>182</v>
      </c>
      <c r="D36" s="361" t="s">
        <v>101</v>
      </c>
      <c r="E36" s="351">
        <v>112100</v>
      </c>
      <c r="F36" s="565">
        <v>112100</v>
      </c>
      <c r="G36" s="273">
        <f t="shared" si="1"/>
        <v>0</v>
      </c>
      <c r="H36" s="426" t="s">
        <v>43</v>
      </c>
      <c r="I36" s="378" t="s">
        <v>46</v>
      </c>
      <c r="J36" s="546" t="s">
        <v>320</v>
      </c>
      <c r="K36" s="38" t="s">
        <v>78</v>
      </c>
      <c r="L36" s="38" t="s">
        <v>47</v>
      </c>
      <c r="M36" s="38"/>
      <c r="N36" s="387"/>
    </row>
    <row r="37" spans="1:14" ht="14.25" customHeight="1" x14ac:dyDescent="0.25">
      <c r="A37" s="847">
        <v>44090</v>
      </c>
      <c r="B37" s="361" t="s">
        <v>207</v>
      </c>
      <c r="C37" s="361" t="s">
        <v>53</v>
      </c>
      <c r="D37" s="848" t="s">
        <v>14</v>
      </c>
      <c r="E37" s="541"/>
      <c r="F37" s="565">
        <v>23000</v>
      </c>
      <c r="G37" s="273">
        <f t="shared" si="1"/>
        <v>23000</v>
      </c>
      <c r="H37" s="426" t="s">
        <v>43</v>
      </c>
      <c r="I37" s="378" t="s">
        <v>46</v>
      </c>
      <c r="J37" s="315" t="s">
        <v>308</v>
      </c>
      <c r="K37" s="38" t="s">
        <v>78</v>
      </c>
      <c r="L37" s="38" t="s">
        <v>47</v>
      </c>
      <c r="M37" s="38"/>
      <c r="N37" s="387"/>
    </row>
    <row r="38" spans="1:14" x14ac:dyDescent="0.25">
      <c r="A38" s="847">
        <v>44090</v>
      </c>
      <c r="B38" s="590" t="s">
        <v>72</v>
      </c>
      <c r="C38" s="590" t="s">
        <v>70</v>
      </c>
      <c r="D38" s="590" t="s">
        <v>14</v>
      </c>
      <c r="E38" s="305">
        <v>5000</v>
      </c>
      <c r="F38" s="592"/>
      <c r="G38" s="273">
        <f t="shared" si="1"/>
        <v>18000</v>
      </c>
      <c r="H38" s="426" t="s">
        <v>43</v>
      </c>
      <c r="I38" s="378" t="s">
        <v>46</v>
      </c>
      <c r="J38" s="315" t="s">
        <v>308</v>
      </c>
      <c r="K38" s="38" t="s">
        <v>78</v>
      </c>
      <c r="L38" s="38" t="s">
        <v>47</v>
      </c>
      <c r="M38" s="556"/>
      <c r="N38" s="849" t="s">
        <v>254</v>
      </c>
    </row>
    <row r="39" spans="1:14" x14ac:dyDescent="0.25">
      <c r="A39" s="847">
        <v>44090</v>
      </c>
      <c r="B39" s="590" t="s">
        <v>72</v>
      </c>
      <c r="C39" s="590" t="s">
        <v>70</v>
      </c>
      <c r="D39" s="590" t="s">
        <v>14</v>
      </c>
      <c r="E39" s="271">
        <v>9000</v>
      </c>
      <c r="F39" s="565"/>
      <c r="G39" s="273">
        <f t="shared" si="1"/>
        <v>9000</v>
      </c>
      <c r="H39" s="426" t="s">
        <v>43</v>
      </c>
      <c r="I39" s="378" t="s">
        <v>46</v>
      </c>
      <c r="J39" s="315" t="s">
        <v>308</v>
      </c>
      <c r="K39" s="38" t="s">
        <v>78</v>
      </c>
      <c r="L39" s="38" t="s">
        <v>47</v>
      </c>
      <c r="M39" s="38"/>
      <c r="N39" s="37" t="s">
        <v>309</v>
      </c>
    </row>
    <row r="40" spans="1:14" ht="15" customHeight="1" x14ac:dyDescent="0.25">
      <c r="A40" s="847">
        <v>44090</v>
      </c>
      <c r="B40" s="590" t="s">
        <v>72</v>
      </c>
      <c r="C40" s="590" t="s">
        <v>70</v>
      </c>
      <c r="D40" s="590" t="s">
        <v>14</v>
      </c>
      <c r="E40" s="271">
        <v>9000</v>
      </c>
      <c r="F40" s="565"/>
      <c r="G40" s="273">
        <f t="shared" si="1"/>
        <v>0</v>
      </c>
      <c r="H40" s="426" t="s">
        <v>43</v>
      </c>
      <c r="I40" s="378" t="s">
        <v>46</v>
      </c>
      <c r="J40" s="315" t="s">
        <v>308</v>
      </c>
      <c r="K40" s="38" t="s">
        <v>78</v>
      </c>
      <c r="L40" s="38" t="s">
        <v>47</v>
      </c>
      <c r="M40" s="324"/>
      <c r="N40" s="327" t="s">
        <v>310</v>
      </c>
    </row>
    <row r="41" spans="1:14" x14ac:dyDescent="0.25">
      <c r="A41" s="847">
        <v>44090</v>
      </c>
      <c r="B41" s="590" t="s">
        <v>72</v>
      </c>
      <c r="C41" s="590" t="s">
        <v>70</v>
      </c>
      <c r="D41" s="590" t="s">
        <v>14</v>
      </c>
      <c r="E41" s="271">
        <v>5000</v>
      </c>
      <c r="F41" s="565"/>
      <c r="G41" s="273">
        <f t="shared" si="1"/>
        <v>-5000</v>
      </c>
      <c r="H41" s="426" t="s">
        <v>43</v>
      </c>
      <c r="I41" s="378" t="s">
        <v>46</v>
      </c>
      <c r="J41" s="315" t="s">
        <v>308</v>
      </c>
      <c r="K41" s="38" t="s">
        <v>78</v>
      </c>
      <c r="L41" s="38" t="s">
        <v>47</v>
      </c>
      <c r="M41" s="38"/>
      <c r="N41" s="37" t="s">
        <v>311</v>
      </c>
    </row>
    <row r="42" spans="1:14" x14ac:dyDescent="0.25">
      <c r="A42" s="847">
        <v>44090</v>
      </c>
      <c r="B42" s="590" t="s">
        <v>120</v>
      </c>
      <c r="C42" s="590" t="s">
        <v>53</v>
      </c>
      <c r="D42" s="590" t="s">
        <v>14</v>
      </c>
      <c r="E42" s="271"/>
      <c r="F42" s="565">
        <v>5000</v>
      </c>
      <c r="G42" s="273">
        <f t="shared" si="1"/>
        <v>0</v>
      </c>
      <c r="H42" s="426" t="s">
        <v>43</v>
      </c>
      <c r="I42" s="378" t="s">
        <v>46</v>
      </c>
      <c r="J42" s="315" t="s">
        <v>308</v>
      </c>
      <c r="K42" s="38" t="s">
        <v>78</v>
      </c>
      <c r="L42" s="38" t="s">
        <v>47</v>
      </c>
      <c r="M42" s="38"/>
      <c r="N42" s="37"/>
    </row>
    <row r="43" spans="1:14" x14ac:dyDescent="0.25">
      <c r="A43" s="368">
        <v>44090</v>
      </c>
      <c r="B43" s="365" t="s">
        <v>318</v>
      </c>
      <c r="C43" s="361" t="s">
        <v>276</v>
      </c>
      <c r="D43" s="361" t="s">
        <v>101</v>
      </c>
      <c r="E43" s="352">
        <v>12000</v>
      </c>
      <c r="F43" s="565">
        <v>12000</v>
      </c>
      <c r="G43" s="273">
        <f t="shared" si="1"/>
        <v>0</v>
      </c>
      <c r="H43" s="426" t="s">
        <v>43</v>
      </c>
      <c r="I43" s="378" t="s">
        <v>46</v>
      </c>
      <c r="J43" s="546" t="s">
        <v>322</v>
      </c>
      <c r="K43" s="38" t="s">
        <v>78</v>
      </c>
      <c r="L43" s="38" t="s">
        <v>47</v>
      </c>
      <c r="M43" s="38"/>
      <c r="N43" s="37"/>
    </row>
    <row r="44" spans="1:14" x14ac:dyDescent="0.25">
      <c r="A44" s="368">
        <v>44090</v>
      </c>
      <c r="B44" s="365" t="s">
        <v>319</v>
      </c>
      <c r="C44" s="361" t="s">
        <v>276</v>
      </c>
      <c r="D44" s="361" t="s">
        <v>101</v>
      </c>
      <c r="E44" s="352">
        <v>39000</v>
      </c>
      <c r="F44" s="565">
        <v>39000</v>
      </c>
      <c r="G44" s="273">
        <f t="shared" si="1"/>
        <v>0</v>
      </c>
      <c r="H44" s="426" t="s">
        <v>43</v>
      </c>
      <c r="I44" s="378" t="s">
        <v>46</v>
      </c>
      <c r="J44" s="546" t="s">
        <v>343</v>
      </c>
      <c r="K44" s="38" t="s">
        <v>78</v>
      </c>
      <c r="L44" s="38" t="s">
        <v>47</v>
      </c>
      <c r="M44" s="38"/>
      <c r="N44" s="37"/>
    </row>
    <row r="45" spans="1:14" x14ac:dyDescent="0.25">
      <c r="A45" s="368">
        <v>44090</v>
      </c>
      <c r="B45" s="365" t="s">
        <v>72</v>
      </c>
      <c r="C45" s="361" t="s">
        <v>70</v>
      </c>
      <c r="D45" s="361" t="s">
        <v>14</v>
      </c>
      <c r="E45" s="352">
        <v>5000</v>
      </c>
      <c r="F45" s="565">
        <v>5000</v>
      </c>
      <c r="G45" s="273">
        <f t="shared" si="1"/>
        <v>0</v>
      </c>
      <c r="H45" s="426" t="s">
        <v>43</v>
      </c>
      <c r="I45" s="378" t="s">
        <v>46</v>
      </c>
      <c r="J45" s="546" t="s">
        <v>343</v>
      </c>
      <c r="K45" s="38" t="s">
        <v>78</v>
      </c>
      <c r="L45" s="38" t="s">
        <v>47</v>
      </c>
      <c r="M45" s="38"/>
      <c r="N45" s="37"/>
    </row>
    <row r="46" spans="1:14" x14ac:dyDescent="0.25">
      <c r="A46" s="368">
        <v>44092</v>
      </c>
      <c r="B46" s="361" t="s">
        <v>207</v>
      </c>
      <c r="C46" s="361" t="s">
        <v>53</v>
      </c>
      <c r="D46" s="366" t="s">
        <v>14</v>
      </c>
      <c r="E46" s="338"/>
      <c r="F46" s="565">
        <v>106000</v>
      </c>
      <c r="G46" s="273">
        <f t="shared" si="1"/>
        <v>106000</v>
      </c>
      <c r="H46" s="38" t="s">
        <v>43</v>
      </c>
      <c r="I46" s="38" t="s">
        <v>46</v>
      </c>
      <c r="J46" s="315" t="s">
        <v>340</v>
      </c>
      <c r="K46" s="38" t="s">
        <v>78</v>
      </c>
      <c r="L46" s="38" t="s">
        <v>47</v>
      </c>
      <c r="M46" s="38"/>
      <c r="N46" s="37"/>
    </row>
    <row r="47" spans="1:14" x14ac:dyDescent="0.25">
      <c r="A47" s="368">
        <v>44092</v>
      </c>
      <c r="B47" s="38" t="s">
        <v>72</v>
      </c>
      <c r="C47" s="38" t="s">
        <v>70</v>
      </c>
      <c r="D47" s="38" t="s">
        <v>14</v>
      </c>
      <c r="E47" s="263">
        <v>8000</v>
      </c>
      <c r="F47" s="565"/>
      <c r="G47" s="273">
        <f t="shared" si="1"/>
        <v>98000</v>
      </c>
      <c r="H47" s="38" t="s">
        <v>43</v>
      </c>
      <c r="I47" s="38" t="s">
        <v>46</v>
      </c>
      <c r="J47" s="315" t="s">
        <v>340</v>
      </c>
      <c r="K47" s="38" t="s">
        <v>78</v>
      </c>
      <c r="L47" s="38" t="s">
        <v>47</v>
      </c>
      <c r="M47" s="38"/>
      <c r="N47" s="37" t="s">
        <v>344</v>
      </c>
    </row>
    <row r="48" spans="1:14" x14ac:dyDescent="0.25">
      <c r="A48" s="368">
        <v>44092</v>
      </c>
      <c r="B48" s="38" t="s">
        <v>72</v>
      </c>
      <c r="C48" s="38" t="s">
        <v>70</v>
      </c>
      <c r="D48" s="38" t="s">
        <v>14</v>
      </c>
      <c r="E48" s="565">
        <v>10000</v>
      </c>
      <c r="F48" s="565"/>
      <c r="G48" s="273">
        <f t="shared" ref="G48" si="2">G47-E48+F48</f>
        <v>88000</v>
      </c>
      <c r="H48" s="38" t="s">
        <v>43</v>
      </c>
      <c r="I48" s="38" t="s">
        <v>46</v>
      </c>
      <c r="J48" s="315" t="s">
        <v>340</v>
      </c>
      <c r="K48" s="38" t="s">
        <v>78</v>
      </c>
      <c r="L48" s="38" t="s">
        <v>47</v>
      </c>
      <c r="M48" s="38"/>
      <c r="N48" s="37" t="s">
        <v>345</v>
      </c>
    </row>
    <row r="49" spans="1:14" x14ac:dyDescent="0.25">
      <c r="A49" s="368">
        <v>44092</v>
      </c>
      <c r="B49" s="38" t="s">
        <v>341</v>
      </c>
      <c r="C49" s="38" t="s">
        <v>342</v>
      </c>
      <c r="D49" s="38" t="s">
        <v>101</v>
      </c>
      <c r="E49" s="592">
        <v>90000</v>
      </c>
      <c r="F49" s="592"/>
      <c r="G49" s="273">
        <f t="shared" ref="G49:G96" si="3">G48-E49+F49</f>
        <v>-2000</v>
      </c>
      <c r="H49" s="38" t="s">
        <v>43</v>
      </c>
      <c r="I49" s="38" t="s">
        <v>46</v>
      </c>
      <c r="J49" s="546" t="s">
        <v>373</v>
      </c>
      <c r="K49" s="38" t="s">
        <v>78</v>
      </c>
      <c r="L49" s="38" t="s">
        <v>47</v>
      </c>
      <c r="M49" s="38"/>
      <c r="N49" s="37"/>
    </row>
    <row r="50" spans="1:14" x14ac:dyDescent="0.25">
      <c r="A50" s="368">
        <v>44095</v>
      </c>
      <c r="B50" s="361" t="s">
        <v>207</v>
      </c>
      <c r="C50" s="361" t="s">
        <v>53</v>
      </c>
      <c r="D50" s="361" t="s">
        <v>14</v>
      </c>
      <c r="E50" s="362"/>
      <c r="F50" s="243">
        <v>17000</v>
      </c>
      <c r="G50" s="273">
        <f t="shared" si="3"/>
        <v>15000</v>
      </c>
      <c r="H50" s="38" t="s">
        <v>43</v>
      </c>
      <c r="I50" s="38" t="s">
        <v>46</v>
      </c>
      <c r="J50" s="315" t="s">
        <v>371</v>
      </c>
      <c r="K50" s="38" t="s">
        <v>78</v>
      </c>
      <c r="L50" s="38" t="s">
        <v>47</v>
      </c>
      <c r="M50" s="38"/>
      <c r="N50" s="37"/>
    </row>
    <row r="51" spans="1:14" x14ac:dyDescent="0.25">
      <c r="A51" s="368">
        <v>44095</v>
      </c>
      <c r="B51" s="361" t="s">
        <v>120</v>
      </c>
      <c r="C51" s="361" t="s">
        <v>53</v>
      </c>
      <c r="D51" s="361" t="s">
        <v>14</v>
      </c>
      <c r="E51" s="369"/>
      <c r="F51" s="614">
        <v>2000</v>
      </c>
      <c r="G51" s="273">
        <f t="shared" si="3"/>
        <v>17000</v>
      </c>
      <c r="H51" s="38" t="s">
        <v>43</v>
      </c>
      <c r="I51" s="38" t="s">
        <v>46</v>
      </c>
      <c r="J51" s="315" t="s">
        <v>340</v>
      </c>
      <c r="K51" s="38" t="s">
        <v>78</v>
      </c>
      <c r="L51" s="38" t="s">
        <v>47</v>
      </c>
      <c r="M51" s="38"/>
      <c r="N51" s="37"/>
    </row>
    <row r="52" spans="1:14" x14ac:dyDescent="0.25">
      <c r="A52" s="368">
        <v>44095</v>
      </c>
      <c r="B52" s="361" t="s">
        <v>72</v>
      </c>
      <c r="C52" s="361" t="s">
        <v>70</v>
      </c>
      <c r="D52" s="361" t="s">
        <v>14</v>
      </c>
      <c r="E52" s="362">
        <v>6000</v>
      </c>
      <c r="F52" s="565"/>
      <c r="G52" s="273">
        <f t="shared" si="3"/>
        <v>11000</v>
      </c>
      <c r="H52" s="38" t="s">
        <v>43</v>
      </c>
      <c r="I52" s="38" t="s">
        <v>46</v>
      </c>
      <c r="J52" s="315" t="s">
        <v>371</v>
      </c>
      <c r="K52" s="38" t="s">
        <v>78</v>
      </c>
      <c r="L52" s="38" t="s">
        <v>47</v>
      </c>
      <c r="M52" s="38"/>
      <c r="N52" s="37" t="s">
        <v>254</v>
      </c>
    </row>
    <row r="53" spans="1:14" x14ac:dyDescent="0.25">
      <c r="A53" s="368">
        <v>44095</v>
      </c>
      <c r="B53" s="361" t="s">
        <v>72</v>
      </c>
      <c r="C53" s="361" t="s">
        <v>70</v>
      </c>
      <c r="D53" s="361" t="s">
        <v>14</v>
      </c>
      <c r="E53" s="304">
        <v>5000</v>
      </c>
      <c r="F53" s="565"/>
      <c r="G53" s="273">
        <f t="shared" si="3"/>
        <v>6000</v>
      </c>
      <c r="H53" s="38" t="s">
        <v>43</v>
      </c>
      <c r="I53" s="38" t="s">
        <v>46</v>
      </c>
      <c r="J53" s="315" t="s">
        <v>371</v>
      </c>
      <c r="K53" s="38" t="s">
        <v>78</v>
      </c>
      <c r="L53" s="38" t="s">
        <v>47</v>
      </c>
      <c r="M53" s="38"/>
      <c r="N53" s="37" t="s">
        <v>255</v>
      </c>
    </row>
    <row r="54" spans="1:14" x14ac:dyDescent="0.25">
      <c r="A54" s="368">
        <v>44095</v>
      </c>
      <c r="B54" s="361" t="s">
        <v>72</v>
      </c>
      <c r="C54" s="361" t="s">
        <v>70</v>
      </c>
      <c r="D54" s="361" t="s">
        <v>14</v>
      </c>
      <c r="E54" s="263">
        <v>1000</v>
      </c>
      <c r="F54" s="565"/>
      <c r="G54" s="273">
        <f t="shared" si="3"/>
        <v>5000</v>
      </c>
      <c r="H54" s="38" t="s">
        <v>43</v>
      </c>
      <c r="I54" s="38" t="s">
        <v>46</v>
      </c>
      <c r="J54" s="315" t="s">
        <v>371</v>
      </c>
      <c r="K54" s="38" t="s">
        <v>78</v>
      </c>
      <c r="L54" s="38" t="s">
        <v>47</v>
      </c>
      <c r="M54" s="38"/>
      <c r="N54" s="37" t="s">
        <v>256</v>
      </c>
    </row>
    <row r="55" spans="1:14" x14ac:dyDescent="0.25">
      <c r="A55" s="368">
        <v>44095</v>
      </c>
      <c r="B55" s="361" t="s">
        <v>72</v>
      </c>
      <c r="C55" s="361" t="s">
        <v>70</v>
      </c>
      <c r="D55" s="361" t="s">
        <v>14</v>
      </c>
      <c r="E55" s="304">
        <v>4000</v>
      </c>
      <c r="F55" s="565"/>
      <c r="G55" s="273">
        <f t="shared" si="3"/>
        <v>1000</v>
      </c>
      <c r="H55" s="38" t="s">
        <v>43</v>
      </c>
      <c r="I55" s="38" t="s">
        <v>46</v>
      </c>
      <c r="J55" s="315" t="s">
        <v>371</v>
      </c>
      <c r="K55" s="38" t="s">
        <v>78</v>
      </c>
      <c r="L55" s="38" t="s">
        <v>47</v>
      </c>
      <c r="M55" s="38"/>
      <c r="N55" s="37" t="s">
        <v>372</v>
      </c>
    </row>
    <row r="56" spans="1:14" x14ac:dyDescent="0.25">
      <c r="A56" s="368">
        <v>44095</v>
      </c>
      <c r="B56" s="238" t="s">
        <v>77</v>
      </c>
      <c r="C56" s="238" t="s">
        <v>53</v>
      </c>
      <c r="D56" s="238" t="s">
        <v>14</v>
      </c>
      <c r="E56" s="304"/>
      <c r="F56" s="565">
        <v>-1000</v>
      </c>
      <c r="G56" s="273">
        <f t="shared" si="3"/>
        <v>0</v>
      </c>
      <c r="H56" s="38" t="s">
        <v>43</v>
      </c>
      <c r="I56" s="38" t="s">
        <v>46</v>
      </c>
      <c r="J56" s="315" t="s">
        <v>371</v>
      </c>
      <c r="K56" s="38" t="s">
        <v>78</v>
      </c>
      <c r="L56" s="38" t="s">
        <v>47</v>
      </c>
      <c r="M56" s="38"/>
      <c r="N56" s="37"/>
    </row>
    <row r="57" spans="1:14" x14ac:dyDescent="0.25">
      <c r="A57" s="368">
        <v>44095</v>
      </c>
      <c r="B57" s="361" t="s">
        <v>358</v>
      </c>
      <c r="C57" s="361" t="s">
        <v>276</v>
      </c>
      <c r="D57" s="361" t="s">
        <v>101</v>
      </c>
      <c r="E57" s="362">
        <v>320000</v>
      </c>
      <c r="F57" s="565">
        <v>320000</v>
      </c>
      <c r="G57" s="273">
        <f t="shared" si="3"/>
        <v>0</v>
      </c>
      <c r="H57" s="38" t="s">
        <v>43</v>
      </c>
      <c r="I57" s="38" t="s">
        <v>46</v>
      </c>
      <c r="J57" s="378" t="s">
        <v>375</v>
      </c>
      <c r="K57" s="38" t="s">
        <v>78</v>
      </c>
      <c r="L57" s="38" t="s">
        <v>47</v>
      </c>
      <c r="M57" s="38"/>
      <c r="N57" s="37"/>
    </row>
    <row r="58" spans="1:14" x14ac:dyDescent="0.25">
      <c r="A58" s="368">
        <v>44095</v>
      </c>
      <c r="B58" s="361" t="s">
        <v>277</v>
      </c>
      <c r="C58" s="361" t="s">
        <v>276</v>
      </c>
      <c r="D58" s="361" t="s">
        <v>101</v>
      </c>
      <c r="E58" s="362">
        <v>7200</v>
      </c>
      <c r="F58" s="565">
        <v>7200</v>
      </c>
      <c r="G58" s="273">
        <f t="shared" si="3"/>
        <v>0</v>
      </c>
      <c r="H58" s="38" t="s">
        <v>43</v>
      </c>
      <c r="I58" s="38" t="s">
        <v>46</v>
      </c>
      <c r="J58" s="378" t="s">
        <v>537</v>
      </c>
      <c r="K58" s="38" t="s">
        <v>78</v>
      </c>
      <c r="L58" s="38" t="s">
        <v>47</v>
      </c>
      <c r="M58" s="38"/>
      <c r="N58" s="37"/>
    </row>
    <row r="59" spans="1:14" x14ac:dyDescent="0.25">
      <c r="A59" s="368">
        <v>44095</v>
      </c>
      <c r="B59" s="361" t="s">
        <v>359</v>
      </c>
      <c r="C59" s="361" t="s">
        <v>276</v>
      </c>
      <c r="D59" s="361" t="s">
        <v>101</v>
      </c>
      <c r="E59" s="362">
        <v>14800</v>
      </c>
      <c r="F59" s="565">
        <v>14800</v>
      </c>
      <c r="G59" s="273">
        <f t="shared" si="3"/>
        <v>0</v>
      </c>
      <c r="H59" s="38" t="s">
        <v>43</v>
      </c>
      <c r="I59" s="38" t="s">
        <v>46</v>
      </c>
      <c r="J59" s="378" t="s">
        <v>537</v>
      </c>
      <c r="K59" s="38" t="s">
        <v>78</v>
      </c>
      <c r="L59" s="38" t="s">
        <v>47</v>
      </c>
      <c r="M59" s="38"/>
      <c r="N59" s="37"/>
    </row>
    <row r="60" spans="1:14" x14ac:dyDescent="0.25">
      <c r="A60" s="368">
        <v>44095</v>
      </c>
      <c r="B60" s="361" t="s">
        <v>360</v>
      </c>
      <c r="C60" s="361" t="s">
        <v>276</v>
      </c>
      <c r="D60" s="361" t="s">
        <v>101</v>
      </c>
      <c r="E60" s="367">
        <v>2800</v>
      </c>
      <c r="F60" s="592">
        <v>2800</v>
      </c>
      <c r="G60" s="273">
        <f t="shared" si="3"/>
        <v>0</v>
      </c>
      <c r="H60" s="38" t="s">
        <v>43</v>
      </c>
      <c r="I60" s="38" t="s">
        <v>46</v>
      </c>
      <c r="J60" s="378" t="s">
        <v>537</v>
      </c>
      <c r="K60" s="38" t="s">
        <v>78</v>
      </c>
      <c r="L60" s="38" t="s">
        <v>47</v>
      </c>
      <c r="M60" s="38"/>
      <c r="N60" s="37"/>
    </row>
    <row r="61" spans="1:14" x14ac:dyDescent="0.25">
      <c r="A61" s="322">
        <v>44096</v>
      </c>
      <c r="B61" s="361" t="s">
        <v>381</v>
      </c>
      <c r="C61" s="361" t="s">
        <v>182</v>
      </c>
      <c r="D61" s="361" t="s">
        <v>101</v>
      </c>
      <c r="E61" s="271">
        <v>50000</v>
      </c>
      <c r="F61" s="581">
        <v>50000</v>
      </c>
      <c r="G61" s="273">
        <f t="shared" si="3"/>
        <v>0</v>
      </c>
      <c r="H61" s="38" t="s">
        <v>43</v>
      </c>
      <c r="I61" s="38" t="s">
        <v>46</v>
      </c>
      <c r="J61" s="315" t="s">
        <v>382</v>
      </c>
      <c r="K61" s="38" t="s">
        <v>78</v>
      </c>
      <c r="L61" s="38" t="s">
        <v>47</v>
      </c>
      <c r="M61" s="38"/>
      <c r="N61" s="37"/>
    </row>
    <row r="62" spans="1:14" x14ac:dyDescent="0.25">
      <c r="A62" s="368">
        <v>44097</v>
      </c>
      <c r="B62" s="361" t="s">
        <v>207</v>
      </c>
      <c r="C62" s="361" t="s">
        <v>53</v>
      </c>
      <c r="D62" s="361" t="s">
        <v>14</v>
      </c>
      <c r="E62" s="373"/>
      <c r="F62" s="614">
        <v>14000</v>
      </c>
      <c r="G62" s="273">
        <f t="shared" si="3"/>
        <v>14000</v>
      </c>
      <c r="H62" s="38" t="s">
        <v>43</v>
      </c>
      <c r="I62" s="38" t="s">
        <v>46</v>
      </c>
      <c r="J62" s="315" t="s">
        <v>399</v>
      </c>
      <c r="K62" s="38" t="s">
        <v>78</v>
      </c>
      <c r="L62" s="38" t="s">
        <v>47</v>
      </c>
      <c r="M62" s="38"/>
      <c r="N62" s="37"/>
    </row>
    <row r="63" spans="1:14" x14ac:dyDescent="0.25">
      <c r="A63" s="368">
        <v>44097</v>
      </c>
      <c r="B63" s="38" t="s">
        <v>72</v>
      </c>
      <c r="C63" s="38" t="s">
        <v>70</v>
      </c>
      <c r="D63" s="38" t="s">
        <v>14</v>
      </c>
      <c r="E63" s="565">
        <v>2000</v>
      </c>
      <c r="F63" s="565"/>
      <c r="G63" s="273">
        <f t="shared" si="3"/>
        <v>12000</v>
      </c>
      <c r="H63" s="38" t="s">
        <v>43</v>
      </c>
      <c r="I63" s="38" t="s">
        <v>46</v>
      </c>
      <c r="J63" s="315" t="s">
        <v>399</v>
      </c>
      <c r="K63" s="38" t="s">
        <v>78</v>
      </c>
      <c r="L63" s="38" t="s">
        <v>47</v>
      </c>
      <c r="M63" s="38"/>
      <c r="N63" s="37" t="s">
        <v>400</v>
      </c>
    </row>
    <row r="64" spans="1:14" x14ac:dyDescent="0.25">
      <c r="A64" s="368">
        <v>44097</v>
      </c>
      <c r="B64" s="38" t="s">
        <v>72</v>
      </c>
      <c r="C64" s="38" t="s">
        <v>70</v>
      </c>
      <c r="D64" s="38" t="s">
        <v>14</v>
      </c>
      <c r="E64" s="565">
        <v>2000</v>
      </c>
      <c r="F64" s="592"/>
      <c r="G64" s="273">
        <f t="shared" si="3"/>
        <v>10000</v>
      </c>
      <c r="H64" s="38" t="s">
        <v>43</v>
      </c>
      <c r="I64" s="38" t="s">
        <v>46</v>
      </c>
      <c r="J64" s="315" t="s">
        <v>399</v>
      </c>
      <c r="K64" s="38" t="s">
        <v>78</v>
      </c>
      <c r="L64" s="38" t="s">
        <v>47</v>
      </c>
      <c r="M64" s="38"/>
      <c r="N64" s="37" t="s">
        <v>401</v>
      </c>
    </row>
    <row r="65" spans="1:14" x14ac:dyDescent="0.25">
      <c r="A65" s="368">
        <v>44097</v>
      </c>
      <c r="B65" s="238" t="s">
        <v>402</v>
      </c>
      <c r="C65" s="38" t="s">
        <v>53</v>
      </c>
      <c r="D65" s="38" t="s">
        <v>14</v>
      </c>
      <c r="E65" s="541"/>
      <c r="F65" s="581">
        <v>-10000</v>
      </c>
      <c r="G65" s="273">
        <f t="shared" si="3"/>
        <v>0</v>
      </c>
      <c r="H65" s="38" t="s">
        <v>43</v>
      </c>
      <c r="I65" s="38" t="s">
        <v>46</v>
      </c>
      <c r="J65" s="315" t="s">
        <v>399</v>
      </c>
      <c r="K65" s="38" t="s">
        <v>78</v>
      </c>
      <c r="L65" s="38" t="s">
        <v>47</v>
      </c>
      <c r="M65" s="38"/>
      <c r="N65" s="37"/>
    </row>
    <row r="66" spans="1:14" x14ac:dyDescent="0.25">
      <c r="A66" s="368">
        <v>44098</v>
      </c>
      <c r="B66" s="361" t="s">
        <v>207</v>
      </c>
      <c r="C66" s="361" t="s">
        <v>53</v>
      </c>
      <c r="D66" s="361" t="s">
        <v>14</v>
      </c>
      <c r="E66" s="362"/>
      <c r="F66" s="565">
        <v>279900</v>
      </c>
      <c r="G66" s="273">
        <f t="shared" si="3"/>
        <v>279900</v>
      </c>
      <c r="H66" s="38" t="s">
        <v>43</v>
      </c>
      <c r="I66" s="38" t="s">
        <v>46</v>
      </c>
      <c r="J66" s="315" t="s">
        <v>413</v>
      </c>
      <c r="K66" s="38" t="s">
        <v>78</v>
      </c>
      <c r="L66" s="38" t="s">
        <v>47</v>
      </c>
      <c r="M66" s="38"/>
      <c r="N66" s="37"/>
    </row>
    <row r="67" spans="1:14" x14ac:dyDescent="0.25">
      <c r="A67" s="368">
        <v>44098</v>
      </c>
      <c r="B67" s="361" t="s">
        <v>207</v>
      </c>
      <c r="C67" s="361" t="s">
        <v>53</v>
      </c>
      <c r="D67" s="361" t="s">
        <v>14</v>
      </c>
      <c r="E67" s="362"/>
      <c r="F67" s="565">
        <v>28000</v>
      </c>
      <c r="G67" s="273">
        <f t="shared" si="3"/>
        <v>307900</v>
      </c>
      <c r="H67" s="38" t="s">
        <v>43</v>
      </c>
      <c r="I67" s="38" t="s">
        <v>46</v>
      </c>
      <c r="J67" s="315" t="s">
        <v>414</v>
      </c>
      <c r="K67" s="38" t="s">
        <v>78</v>
      </c>
      <c r="L67" s="38" t="s">
        <v>47</v>
      </c>
      <c r="M67" s="38"/>
      <c r="N67" s="37"/>
    </row>
    <row r="68" spans="1:14" x14ac:dyDescent="0.25">
      <c r="A68" s="67">
        <v>44098</v>
      </c>
      <c r="B68" s="238" t="s">
        <v>415</v>
      </c>
      <c r="C68" s="238" t="s">
        <v>416</v>
      </c>
      <c r="D68" s="238" t="s">
        <v>101</v>
      </c>
      <c r="E68" s="263">
        <v>279900</v>
      </c>
      <c r="F68" s="565"/>
      <c r="G68" s="273">
        <f t="shared" si="3"/>
        <v>28000</v>
      </c>
      <c r="H68" s="38" t="s">
        <v>43</v>
      </c>
      <c r="I68" s="38" t="s">
        <v>46</v>
      </c>
      <c r="J68" s="378" t="s">
        <v>437</v>
      </c>
      <c r="K68" s="38" t="s">
        <v>78</v>
      </c>
      <c r="L68" s="38" t="s">
        <v>47</v>
      </c>
      <c r="M68" s="38"/>
      <c r="N68" s="37"/>
    </row>
    <row r="69" spans="1:14" x14ac:dyDescent="0.25">
      <c r="A69" s="67">
        <v>44098</v>
      </c>
      <c r="B69" s="238" t="s">
        <v>72</v>
      </c>
      <c r="C69" s="238" t="s">
        <v>70</v>
      </c>
      <c r="D69" s="238" t="s">
        <v>14</v>
      </c>
      <c r="E69" s="263">
        <v>2000</v>
      </c>
      <c r="F69" s="565"/>
      <c r="G69" s="273">
        <f t="shared" si="3"/>
        <v>26000</v>
      </c>
      <c r="H69" s="38" t="s">
        <v>43</v>
      </c>
      <c r="I69" s="38" t="s">
        <v>46</v>
      </c>
      <c r="J69" s="315" t="s">
        <v>414</v>
      </c>
      <c r="K69" s="38" t="s">
        <v>78</v>
      </c>
      <c r="L69" s="38" t="s">
        <v>47</v>
      </c>
      <c r="M69" s="38"/>
      <c r="N69" s="37" t="s">
        <v>400</v>
      </c>
    </row>
    <row r="70" spans="1:14" x14ac:dyDescent="0.25">
      <c r="A70" s="67">
        <v>44098</v>
      </c>
      <c r="B70" s="238" t="s">
        <v>72</v>
      </c>
      <c r="C70" s="238" t="s">
        <v>70</v>
      </c>
      <c r="D70" s="238" t="s">
        <v>14</v>
      </c>
      <c r="E70" s="263">
        <v>3000</v>
      </c>
      <c r="F70" s="565"/>
      <c r="G70" s="273">
        <f t="shared" si="3"/>
        <v>23000</v>
      </c>
      <c r="H70" s="38" t="s">
        <v>43</v>
      </c>
      <c r="I70" s="38" t="s">
        <v>46</v>
      </c>
      <c r="J70" s="315" t="s">
        <v>414</v>
      </c>
      <c r="K70" s="38" t="s">
        <v>78</v>
      </c>
      <c r="L70" s="38" t="s">
        <v>47</v>
      </c>
      <c r="M70" s="38"/>
      <c r="N70" s="37" t="s">
        <v>420</v>
      </c>
    </row>
    <row r="71" spans="1:14" x14ac:dyDescent="0.25">
      <c r="A71" s="67">
        <v>44098</v>
      </c>
      <c r="B71" s="238" t="s">
        <v>418</v>
      </c>
      <c r="C71" s="238" t="s">
        <v>417</v>
      </c>
      <c r="D71" s="238" t="s">
        <v>14</v>
      </c>
      <c r="E71" s="263">
        <v>3000</v>
      </c>
      <c r="F71" s="565"/>
      <c r="G71" s="273">
        <f t="shared" si="3"/>
        <v>20000</v>
      </c>
      <c r="H71" s="38" t="s">
        <v>43</v>
      </c>
      <c r="I71" s="38" t="s">
        <v>46</v>
      </c>
      <c r="J71" s="378" t="s">
        <v>451</v>
      </c>
      <c r="K71" s="38" t="s">
        <v>78</v>
      </c>
      <c r="L71" s="38" t="s">
        <v>47</v>
      </c>
      <c r="M71" s="38"/>
      <c r="N71" s="37"/>
    </row>
    <row r="72" spans="1:14" x14ac:dyDescent="0.25">
      <c r="A72" s="67">
        <v>44098</v>
      </c>
      <c r="B72" s="38" t="s">
        <v>419</v>
      </c>
      <c r="C72" s="38" t="s">
        <v>417</v>
      </c>
      <c r="D72" s="38" t="s">
        <v>14</v>
      </c>
      <c r="E72" s="565">
        <v>3000</v>
      </c>
      <c r="F72" s="565"/>
      <c r="G72" s="273">
        <f t="shared" si="3"/>
        <v>17000</v>
      </c>
      <c r="H72" s="38" t="s">
        <v>43</v>
      </c>
      <c r="I72" s="38" t="s">
        <v>46</v>
      </c>
      <c r="J72" s="378" t="s">
        <v>451</v>
      </c>
      <c r="K72" s="38" t="s">
        <v>78</v>
      </c>
      <c r="L72" s="38" t="s">
        <v>47</v>
      </c>
      <c r="M72" s="38"/>
      <c r="N72" s="37"/>
    </row>
    <row r="73" spans="1:14" x14ac:dyDescent="0.25">
      <c r="A73" s="67">
        <v>44098</v>
      </c>
      <c r="B73" s="38" t="s">
        <v>72</v>
      </c>
      <c r="C73" s="38" t="s">
        <v>70</v>
      </c>
      <c r="D73" s="38" t="s">
        <v>14</v>
      </c>
      <c r="E73" s="565">
        <v>3000</v>
      </c>
      <c r="F73" s="565"/>
      <c r="G73" s="273">
        <f t="shared" si="3"/>
        <v>14000</v>
      </c>
      <c r="H73" s="38" t="s">
        <v>43</v>
      </c>
      <c r="I73" s="38" t="s">
        <v>46</v>
      </c>
      <c r="J73" s="315" t="s">
        <v>414</v>
      </c>
      <c r="K73" s="38" t="s">
        <v>78</v>
      </c>
      <c r="L73" s="38" t="s">
        <v>47</v>
      </c>
      <c r="M73" s="38"/>
      <c r="N73" s="37" t="s">
        <v>421</v>
      </c>
    </row>
    <row r="74" spans="1:14" x14ac:dyDescent="0.25">
      <c r="A74" s="67">
        <v>44098</v>
      </c>
      <c r="B74" s="38" t="s">
        <v>77</v>
      </c>
      <c r="C74" s="38" t="s">
        <v>53</v>
      </c>
      <c r="D74" s="38" t="s">
        <v>14</v>
      </c>
      <c r="E74" s="565"/>
      <c r="F74" s="565">
        <v>-14000</v>
      </c>
      <c r="G74" s="273">
        <f t="shared" si="3"/>
        <v>0</v>
      </c>
      <c r="H74" s="38" t="s">
        <v>43</v>
      </c>
      <c r="I74" s="38" t="s">
        <v>46</v>
      </c>
      <c r="J74" s="315" t="s">
        <v>414</v>
      </c>
      <c r="K74" s="38" t="s">
        <v>78</v>
      </c>
      <c r="L74" s="38" t="s">
        <v>47</v>
      </c>
      <c r="M74" s="38"/>
      <c r="N74" s="37"/>
    </row>
    <row r="75" spans="1:14" x14ac:dyDescent="0.25">
      <c r="A75" s="368">
        <v>44099</v>
      </c>
      <c r="B75" s="260" t="s">
        <v>431</v>
      </c>
      <c r="C75" s="361" t="s">
        <v>276</v>
      </c>
      <c r="D75" s="366" t="s">
        <v>101</v>
      </c>
      <c r="E75" s="281">
        <v>15000</v>
      </c>
      <c r="F75" s="565">
        <v>15000</v>
      </c>
      <c r="G75" s="273">
        <f t="shared" si="3"/>
        <v>0</v>
      </c>
      <c r="H75" s="38" t="s">
        <v>43</v>
      </c>
      <c r="I75" s="38" t="s">
        <v>46</v>
      </c>
      <c r="J75" s="378" t="s">
        <v>540</v>
      </c>
      <c r="K75" s="38" t="s">
        <v>78</v>
      </c>
      <c r="L75" s="38" t="s">
        <v>47</v>
      </c>
      <c r="M75" s="38"/>
      <c r="N75" s="37"/>
    </row>
    <row r="76" spans="1:14" x14ac:dyDescent="0.25">
      <c r="A76" s="368">
        <v>44099</v>
      </c>
      <c r="B76" s="260" t="s">
        <v>432</v>
      </c>
      <c r="C76" s="361" t="s">
        <v>276</v>
      </c>
      <c r="D76" s="366" t="s">
        <v>101</v>
      </c>
      <c r="E76" s="281">
        <v>20000</v>
      </c>
      <c r="F76" s="565">
        <v>20000</v>
      </c>
      <c r="G76" s="273">
        <f t="shared" si="3"/>
        <v>0</v>
      </c>
      <c r="H76" s="38" t="s">
        <v>43</v>
      </c>
      <c r="I76" s="38" t="s">
        <v>46</v>
      </c>
      <c r="J76" s="378" t="s">
        <v>540</v>
      </c>
      <c r="K76" s="38" t="s">
        <v>78</v>
      </c>
      <c r="L76" s="38" t="s">
        <v>47</v>
      </c>
      <c r="M76" s="38"/>
      <c r="N76" s="37"/>
    </row>
    <row r="77" spans="1:14" x14ac:dyDescent="0.25">
      <c r="A77" s="368">
        <v>44099</v>
      </c>
      <c r="B77" s="260" t="s">
        <v>433</v>
      </c>
      <c r="C77" s="361" t="s">
        <v>276</v>
      </c>
      <c r="D77" s="366" t="s">
        <v>101</v>
      </c>
      <c r="E77" s="281">
        <v>45000</v>
      </c>
      <c r="F77" s="565">
        <v>45000</v>
      </c>
      <c r="G77" s="273">
        <f t="shared" si="3"/>
        <v>0</v>
      </c>
      <c r="H77" s="38" t="s">
        <v>43</v>
      </c>
      <c r="I77" s="38" t="s">
        <v>46</v>
      </c>
      <c r="J77" s="378" t="s">
        <v>540</v>
      </c>
      <c r="K77" s="38" t="s">
        <v>78</v>
      </c>
      <c r="L77" s="38" t="s">
        <v>47</v>
      </c>
      <c r="M77" s="38"/>
      <c r="N77" s="37"/>
    </row>
    <row r="78" spans="1:14" x14ac:dyDescent="0.25">
      <c r="A78" s="368">
        <v>44099</v>
      </c>
      <c r="B78" s="260" t="s">
        <v>434</v>
      </c>
      <c r="C78" s="361" t="s">
        <v>276</v>
      </c>
      <c r="D78" s="366" t="s">
        <v>101</v>
      </c>
      <c r="E78" s="281">
        <v>224000</v>
      </c>
      <c r="F78" s="565">
        <v>224000</v>
      </c>
      <c r="G78" s="273">
        <f t="shared" si="3"/>
        <v>0</v>
      </c>
      <c r="H78" s="38" t="s">
        <v>43</v>
      </c>
      <c r="I78" s="38" t="s">
        <v>46</v>
      </c>
      <c r="J78" s="378" t="s">
        <v>540</v>
      </c>
      <c r="K78" s="38" t="s">
        <v>78</v>
      </c>
      <c r="L78" s="38" t="s">
        <v>47</v>
      </c>
      <c r="M78" s="38"/>
      <c r="N78" s="37"/>
    </row>
    <row r="79" spans="1:14" x14ac:dyDescent="0.25">
      <c r="A79" s="368">
        <v>44099</v>
      </c>
      <c r="B79" s="260" t="s">
        <v>435</v>
      </c>
      <c r="C79" s="361" t="s">
        <v>276</v>
      </c>
      <c r="D79" s="366" t="s">
        <v>101</v>
      </c>
      <c r="E79" s="281">
        <v>12000</v>
      </c>
      <c r="F79" s="565">
        <v>12000</v>
      </c>
      <c r="G79" s="273">
        <f t="shared" si="3"/>
        <v>0</v>
      </c>
      <c r="H79" s="38" t="s">
        <v>43</v>
      </c>
      <c r="I79" s="38" t="s">
        <v>46</v>
      </c>
      <c r="J79" s="378" t="s">
        <v>540</v>
      </c>
      <c r="K79" s="38" t="s">
        <v>78</v>
      </c>
      <c r="L79" s="38" t="s">
        <v>47</v>
      </c>
      <c r="M79" s="38"/>
      <c r="N79" s="37"/>
    </row>
    <row r="80" spans="1:14" x14ac:dyDescent="0.25">
      <c r="A80" s="368">
        <v>44099</v>
      </c>
      <c r="B80" s="260" t="s">
        <v>436</v>
      </c>
      <c r="C80" s="361" t="s">
        <v>182</v>
      </c>
      <c r="D80" s="366" t="s">
        <v>101</v>
      </c>
      <c r="E80" s="348">
        <v>150000</v>
      </c>
      <c r="F80" s="592">
        <v>150000</v>
      </c>
      <c r="G80" s="273">
        <f t="shared" si="3"/>
        <v>0</v>
      </c>
      <c r="H80" s="38" t="s">
        <v>43</v>
      </c>
      <c r="I80" s="38" t="s">
        <v>46</v>
      </c>
      <c r="J80" s="378" t="s">
        <v>540</v>
      </c>
      <c r="K80" s="38" t="s">
        <v>78</v>
      </c>
      <c r="L80" s="38" t="s">
        <v>47</v>
      </c>
      <c r="M80" s="38"/>
      <c r="N80" s="37"/>
    </row>
    <row r="81" spans="1:14" x14ac:dyDescent="0.25">
      <c r="A81" s="368">
        <v>44102</v>
      </c>
      <c r="B81" s="238" t="s">
        <v>207</v>
      </c>
      <c r="C81" s="238" t="s">
        <v>53</v>
      </c>
      <c r="D81" s="238" t="s">
        <v>14</v>
      </c>
      <c r="E81" s="541"/>
      <c r="F81" s="581">
        <v>17000</v>
      </c>
      <c r="G81" s="273">
        <f t="shared" si="3"/>
        <v>17000</v>
      </c>
      <c r="H81" s="38" t="s">
        <v>43</v>
      </c>
      <c r="I81" s="38" t="s">
        <v>46</v>
      </c>
      <c r="J81" s="315" t="s">
        <v>446</v>
      </c>
      <c r="K81" s="38" t="s">
        <v>78</v>
      </c>
      <c r="L81" s="38" t="s">
        <v>47</v>
      </c>
      <c r="M81" s="38"/>
      <c r="N81" s="37"/>
    </row>
    <row r="82" spans="1:14" x14ac:dyDescent="0.25">
      <c r="A82" s="368">
        <v>44102</v>
      </c>
      <c r="B82" s="38" t="s">
        <v>72</v>
      </c>
      <c r="C82" s="38" t="s">
        <v>70</v>
      </c>
      <c r="D82" s="38" t="s">
        <v>14</v>
      </c>
      <c r="E82" s="614">
        <v>2000</v>
      </c>
      <c r="F82" s="614"/>
      <c r="G82" s="273">
        <f t="shared" si="3"/>
        <v>15000</v>
      </c>
      <c r="H82" s="38" t="s">
        <v>43</v>
      </c>
      <c r="I82" s="38" t="s">
        <v>46</v>
      </c>
      <c r="J82" s="315" t="s">
        <v>446</v>
      </c>
      <c r="K82" s="38" t="s">
        <v>78</v>
      </c>
      <c r="L82" s="38" t="s">
        <v>47</v>
      </c>
      <c r="M82" s="38"/>
      <c r="N82" s="37" t="s">
        <v>447</v>
      </c>
    </row>
    <row r="83" spans="1:14" x14ac:dyDescent="0.25">
      <c r="A83" s="368">
        <v>44102</v>
      </c>
      <c r="B83" s="38" t="s">
        <v>72</v>
      </c>
      <c r="C83" s="38" t="s">
        <v>70</v>
      </c>
      <c r="D83" s="38" t="s">
        <v>14</v>
      </c>
      <c r="E83" s="565">
        <v>14000</v>
      </c>
      <c r="F83" s="565"/>
      <c r="G83" s="273">
        <f t="shared" si="3"/>
        <v>1000</v>
      </c>
      <c r="H83" s="38" t="s">
        <v>43</v>
      </c>
      <c r="I83" s="38" t="s">
        <v>46</v>
      </c>
      <c r="J83" s="315" t="s">
        <v>446</v>
      </c>
      <c r="K83" s="38" t="s">
        <v>78</v>
      </c>
      <c r="L83" s="38" t="s">
        <v>47</v>
      </c>
      <c r="M83" s="38"/>
      <c r="N83" s="37" t="s">
        <v>448</v>
      </c>
    </row>
    <row r="84" spans="1:14" x14ac:dyDescent="0.25">
      <c r="A84" s="368">
        <v>44102</v>
      </c>
      <c r="B84" s="38" t="s">
        <v>72</v>
      </c>
      <c r="C84" s="38" t="s">
        <v>70</v>
      </c>
      <c r="D84" s="38" t="s">
        <v>14</v>
      </c>
      <c r="E84" s="565">
        <v>5000</v>
      </c>
      <c r="F84" s="565"/>
      <c r="G84" s="273">
        <f t="shared" si="3"/>
        <v>-4000</v>
      </c>
      <c r="H84" s="38" t="s">
        <v>43</v>
      </c>
      <c r="I84" s="38" t="s">
        <v>46</v>
      </c>
      <c r="J84" s="315" t="s">
        <v>446</v>
      </c>
      <c r="K84" s="38" t="s">
        <v>78</v>
      </c>
      <c r="L84" s="38" t="s">
        <v>47</v>
      </c>
      <c r="M84" s="38"/>
      <c r="N84" s="37" t="s">
        <v>255</v>
      </c>
    </row>
    <row r="85" spans="1:14" x14ac:dyDescent="0.25">
      <c r="A85" s="368">
        <v>44102</v>
      </c>
      <c r="B85" s="38" t="s">
        <v>72</v>
      </c>
      <c r="C85" s="38" t="s">
        <v>70</v>
      </c>
      <c r="D85" s="38" t="s">
        <v>14</v>
      </c>
      <c r="E85" s="565">
        <v>4000</v>
      </c>
      <c r="F85" s="565"/>
      <c r="G85" s="273">
        <f t="shared" si="3"/>
        <v>-8000</v>
      </c>
      <c r="H85" s="38" t="s">
        <v>43</v>
      </c>
      <c r="I85" s="38" t="s">
        <v>46</v>
      </c>
      <c r="J85" s="315" t="s">
        <v>446</v>
      </c>
      <c r="K85" s="38" t="s">
        <v>78</v>
      </c>
      <c r="L85" s="38" t="s">
        <v>47</v>
      </c>
      <c r="M85" s="38"/>
      <c r="N85" s="37" t="s">
        <v>449</v>
      </c>
    </row>
    <row r="86" spans="1:14" x14ac:dyDescent="0.25">
      <c r="A86" s="368">
        <v>44102</v>
      </c>
      <c r="B86" s="38" t="s">
        <v>120</v>
      </c>
      <c r="C86" s="38" t="s">
        <v>53</v>
      </c>
      <c r="D86" s="38" t="s">
        <v>14</v>
      </c>
      <c r="E86" s="565"/>
      <c r="F86" s="565">
        <v>8000</v>
      </c>
      <c r="G86" s="273">
        <f t="shared" si="3"/>
        <v>0</v>
      </c>
      <c r="H86" s="38" t="s">
        <v>43</v>
      </c>
      <c r="I86" s="38" t="s">
        <v>46</v>
      </c>
      <c r="J86" s="315" t="s">
        <v>446</v>
      </c>
      <c r="K86" s="38" t="s">
        <v>78</v>
      </c>
      <c r="L86" s="38" t="s">
        <v>47</v>
      </c>
      <c r="M86" s="38"/>
      <c r="N86" s="37"/>
    </row>
    <row r="87" spans="1:14" x14ac:dyDescent="0.25">
      <c r="A87" s="368">
        <v>44102</v>
      </c>
      <c r="B87" s="238" t="s">
        <v>459</v>
      </c>
      <c r="C87" s="238" t="s">
        <v>182</v>
      </c>
      <c r="D87" s="238" t="s">
        <v>101</v>
      </c>
      <c r="E87" s="541">
        <v>300000</v>
      </c>
      <c r="F87" s="565">
        <v>300000</v>
      </c>
      <c r="G87" s="273">
        <f t="shared" si="3"/>
        <v>0</v>
      </c>
      <c r="H87" s="38" t="s">
        <v>43</v>
      </c>
      <c r="I87" s="38" t="s">
        <v>46</v>
      </c>
      <c r="J87" s="315" t="s">
        <v>460</v>
      </c>
      <c r="K87" s="38" t="s">
        <v>78</v>
      </c>
      <c r="L87" s="38" t="s">
        <v>47</v>
      </c>
      <c r="M87" s="38"/>
      <c r="N87" s="37"/>
    </row>
    <row r="88" spans="1:14" x14ac:dyDescent="0.25">
      <c r="A88" s="67">
        <v>44104</v>
      </c>
      <c r="B88" s="238" t="s">
        <v>486</v>
      </c>
      <c r="C88" s="238" t="s">
        <v>235</v>
      </c>
      <c r="D88" s="238" t="s">
        <v>101</v>
      </c>
      <c r="E88" s="541">
        <v>184846</v>
      </c>
      <c r="F88" s="565">
        <v>184846</v>
      </c>
      <c r="G88" s="273">
        <f t="shared" si="3"/>
        <v>0</v>
      </c>
      <c r="H88" s="38" t="s">
        <v>43</v>
      </c>
      <c r="I88" s="38" t="s">
        <v>46</v>
      </c>
      <c r="J88" s="441" t="s">
        <v>497</v>
      </c>
      <c r="K88" s="38" t="s">
        <v>78</v>
      </c>
      <c r="L88" s="38" t="s">
        <v>47</v>
      </c>
      <c r="M88" s="38"/>
      <c r="N88" s="37"/>
    </row>
    <row r="89" spans="1:14" x14ac:dyDescent="0.25">
      <c r="A89" s="67">
        <v>44104</v>
      </c>
      <c r="B89" s="238" t="s">
        <v>207</v>
      </c>
      <c r="C89" s="238" t="s">
        <v>53</v>
      </c>
      <c r="D89" s="238" t="s">
        <v>14</v>
      </c>
      <c r="E89" s="541"/>
      <c r="F89" s="565">
        <v>18000</v>
      </c>
      <c r="G89" s="273">
        <f t="shared" si="3"/>
        <v>18000</v>
      </c>
      <c r="H89" s="38" t="s">
        <v>43</v>
      </c>
      <c r="I89" s="38" t="s">
        <v>46</v>
      </c>
      <c r="J89" s="315" t="s">
        <v>490</v>
      </c>
      <c r="K89" s="38" t="s">
        <v>78</v>
      </c>
      <c r="L89" s="38" t="s">
        <v>47</v>
      </c>
      <c r="M89" s="38"/>
      <c r="N89" s="37"/>
    </row>
    <row r="90" spans="1:14" x14ac:dyDescent="0.25">
      <c r="A90" s="67">
        <v>44104</v>
      </c>
      <c r="B90" s="38" t="s">
        <v>72</v>
      </c>
      <c r="C90" s="38" t="s">
        <v>70</v>
      </c>
      <c r="D90" s="38" t="s">
        <v>14</v>
      </c>
      <c r="E90" s="565">
        <v>6000</v>
      </c>
      <c r="F90" s="565"/>
      <c r="G90" s="273">
        <f t="shared" si="3"/>
        <v>12000</v>
      </c>
      <c r="H90" s="38" t="s">
        <v>43</v>
      </c>
      <c r="I90" s="38" t="s">
        <v>46</v>
      </c>
      <c r="J90" s="315" t="s">
        <v>490</v>
      </c>
      <c r="K90" s="38" t="s">
        <v>78</v>
      </c>
      <c r="L90" s="38" t="s">
        <v>47</v>
      </c>
      <c r="M90" s="38"/>
      <c r="N90" s="37" t="s">
        <v>491</v>
      </c>
    </row>
    <row r="91" spans="1:14" ht="14.25" customHeight="1" x14ac:dyDescent="0.25">
      <c r="A91" s="67">
        <v>44104</v>
      </c>
      <c r="B91" s="38" t="s">
        <v>72</v>
      </c>
      <c r="C91" s="38" t="s">
        <v>70</v>
      </c>
      <c r="D91" s="38" t="s">
        <v>14</v>
      </c>
      <c r="E91" s="565">
        <v>4000</v>
      </c>
      <c r="F91" s="565"/>
      <c r="G91" s="270">
        <f t="shared" si="3"/>
        <v>8000</v>
      </c>
      <c r="H91" s="324" t="s">
        <v>43</v>
      </c>
      <c r="I91" s="324" t="s">
        <v>46</v>
      </c>
      <c r="J91" s="315" t="s">
        <v>490</v>
      </c>
      <c r="K91" s="324" t="s">
        <v>78</v>
      </c>
      <c r="L91" s="324" t="s">
        <v>47</v>
      </c>
      <c r="M91" s="324"/>
      <c r="N91" s="37" t="s">
        <v>492</v>
      </c>
    </row>
    <row r="92" spans="1:14" x14ac:dyDescent="0.25">
      <c r="A92" s="67">
        <v>44104</v>
      </c>
      <c r="B92" s="38" t="s">
        <v>72</v>
      </c>
      <c r="C92" s="38" t="s">
        <v>70</v>
      </c>
      <c r="D92" s="38" t="s">
        <v>14</v>
      </c>
      <c r="E92" s="565">
        <v>4000</v>
      </c>
      <c r="F92" s="565"/>
      <c r="G92" s="273">
        <f t="shared" si="3"/>
        <v>4000</v>
      </c>
      <c r="H92" s="38" t="s">
        <v>43</v>
      </c>
      <c r="I92" s="38" t="s">
        <v>46</v>
      </c>
      <c r="J92" s="315" t="s">
        <v>490</v>
      </c>
      <c r="K92" s="38" t="s">
        <v>78</v>
      </c>
      <c r="L92" s="38" t="s">
        <v>47</v>
      </c>
      <c r="M92" s="38"/>
      <c r="N92" s="37" t="s">
        <v>493</v>
      </c>
    </row>
    <row r="93" spans="1:14" x14ac:dyDescent="0.25">
      <c r="A93" s="67">
        <v>44104</v>
      </c>
      <c r="B93" s="38" t="s">
        <v>72</v>
      </c>
      <c r="C93" s="38" t="s">
        <v>70</v>
      </c>
      <c r="D93" s="38" t="s">
        <v>14</v>
      </c>
      <c r="E93" s="565">
        <v>1000</v>
      </c>
      <c r="F93" s="565"/>
      <c r="G93" s="273">
        <f t="shared" si="3"/>
        <v>3000</v>
      </c>
      <c r="H93" s="38" t="s">
        <v>43</v>
      </c>
      <c r="I93" s="38" t="s">
        <v>46</v>
      </c>
      <c r="J93" s="315" t="s">
        <v>490</v>
      </c>
      <c r="K93" s="38" t="s">
        <v>78</v>
      </c>
      <c r="L93" s="38" t="s">
        <v>47</v>
      </c>
      <c r="M93" s="38"/>
      <c r="N93" s="37" t="s">
        <v>494</v>
      </c>
    </row>
    <row r="94" spans="1:14" x14ac:dyDescent="0.25">
      <c r="A94" s="67">
        <v>44104</v>
      </c>
      <c r="B94" s="38" t="s">
        <v>72</v>
      </c>
      <c r="C94" s="38" t="s">
        <v>70</v>
      </c>
      <c r="D94" s="38" t="s">
        <v>14</v>
      </c>
      <c r="E94" s="565">
        <v>1000</v>
      </c>
      <c r="F94" s="565"/>
      <c r="G94" s="273">
        <f t="shared" si="3"/>
        <v>2000</v>
      </c>
      <c r="H94" s="38" t="s">
        <v>43</v>
      </c>
      <c r="I94" s="38" t="s">
        <v>46</v>
      </c>
      <c r="J94" s="315" t="s">
        <v>490</v>
      </c>
      <c r="K94" s="38" t="s">
        <v>78</v>
      </c>
      <c r="L94" s="38" t="s">
        <v>47</v>
      </c>
      <c r="M94" s="38"/>
      <c r="N94" s="37" t="s">
        <v>495</v>
      </c>
    </row>
    <row r="95" spans="1:14" x14ac:dyDescent="0.25">
      <c r="A95" s="67">
        <v>44104</v>
      </c>
      <c r="B95" s="38" t="s">
        <v>77</v>
      </c>
      <c r="C95" s="38" t="s">
        <v>53</v>
      </c>
      <c r="D95" s="38" t="s">
        <v>14</v>
      </c>
      <c r="E95" s="565"/>
      <c r="F95" s="565">
        <v>-2000</v>
      </c>
      <c r="G95" s="243">
        <f t="shared" si="3"/>
        <v>0</v>
      </c>
      <c r="H95" s="38" t="s">
        <v>43</v>
      </c>
      <c r="I95" s="38" t="s">
        <v>46</v>
      </c>
      <c r="J95" s="315" t="s">
        <v>490</v>
      </c>
      <c r="K95" s="38" t="s">
        <v>78</v>
      </c>
      <c r="L95" s="38" t="s">
        <v>47</v>
      </c>
    </row>
    <row r="96" spans="1:14" ht="15.75" thickBot="1" x14ac:dyDescent="0.3">
      <c r="A96" s="67">
        <v>44104</v>
      </c>
      <c r="B96" s="238" t="s">
        <v>496</v>
      </c>
      <c r="C96" s="238" t="s">
        <v>276</v>
      </c>
      <c r="D96" s="238" t="s">
        <v>101</v>
      </c>
      <c r="E96" s="911">
        <v>92500</v>
      </c>
      <c r="F96" s="592">
        <v>92500</v>
      </c>
      <c r="G96" s="273">
        <f t="shared" si="3"/>
        <v>0</v>
      </c>
      <c r="H96" s="38" t="s">
        <v>43</v>
      </c>
      <c r="I96" s="38" t="s">
        <v>46</v>
      </c>
      <c r="J96" s="546" t="s">
        <v>555</v>
      </c>
      <c r="K96" s="38" t="s">
        <v>78</v>
      </c>
      <c r="L96" s="38" t="s">
        <v>47</v>
      </c>
    </row>
    <row r="97" spans="1:12" ht="15.75" thickBot="1" x14ac:dyDescent="0.3">
      <c r="A97" s="38"/>
      <c r="B97" s="38"/>
      <c r="C97" s="38"/>
      <c r="D97" s="298"/>
      <c r="E97" s="892">
        <f>SUM(E4:E96)</f>
        <v>2880546</v>
      </c>
      <c r="F97" s="893">
        <f>SUM(F4:F96)+G4</f>
        <v>2880546</v>
      </c>
      <c r="G97" s="613">
        <f>F97-E97</f>
        <v>0</v>
      </c>
      <c r="H97" s="891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614"/>
      <c r="F98" s="614"/>
      <c r="G98" s="281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565"/>
      <c r="F99" s="565"/>
      <c r="G99" s="243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565"/>
      <c r="F100" s="565"/>
      <c r="G100" s="243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565"/>
      <c r="F101" s="565"/>
      <c r="G101" s="243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565"/>
      <c r="F102" s="565"/>
      <c r="G102" s="243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565"/>
      <c r="F103" s="565"/>
      <c r="G103" s="243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565"/>
      <c r="F104" s="565"/>
      <c r="G104" s="243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565"/>
      <c r="F105" s="565"/>
      <c r="G105" s="243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565"/>
      <c r="F106" s="565"/>
      <c r="G106" s="243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565"/>
      <c r="F107" s="565"/>
      <c r="G107" s="243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565"/>
      <c r="F108" s="565"/>
      <c r="G108" s="243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565"/>
      <c r="F109" s="565"/>
      <c r="G109" s="243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565"/>
      <c r="F110" s="565"/>
      <c r="G110" s="243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565"/>
      <c r="F111" s="565"/>
      <c r="G111" s="243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565"/>
      <c r="F112" s="565"/>
      <c r="G112" s="243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565"/>
      <c r="F113" s="565"/>
      <c r="G113" s="243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565"/>
      <c r="F114" s="565"/>
      <c r="G114" s="243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565"/>
      <c r="F115" s="565"/>
      <c r="G115" s="243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565"/>
      <c r="F116" s="565"/>
      <c r="G116" s="243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565"/>
      <c r="F117" s="565"/>
      <c r="G117" s="243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565"/>
      <c r="F118" s="565"/>
      <c r="G118" s="243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565"/>
      <c r="F119" s="565"/>
      <c r="G119" s="243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565"/>
      <c r="F120" s="565"/>
      <c r="G120" s="243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565"/>
      <c r="F121" s="565"/>
      <c r="G121" s="243"/>
      <c r="H121" s="38"/>
      <c r="I121" s="38"/>
      <c r="J121" s="38"/>
      <c r="K121" s="38"/>
      <c r="L121" s="38"/>
    </row>
    <row r="122" spans="1:12" x14ac:dyDescent="0.25">
      <c r="E122" s="589"/>
      <c r="F122" s="589"/>
    </row>
    <row r="123" spans="1:12" x14ac:dyDescent="0.25">
      <c r="E123" s="589"/>
      <c r="F123" s="589"/>
    </row>
    <row r="124" spans="1:12" x14ac:dyDescent="0.25">
      <c r="E124" s="589"/>
      <c r="F124" s="589"/>
    </row>
    <row r="125" spans="1:12" x14ac:dyDescent="0.25">
      <c r="E125" s="589"/>
      <c r="F125" s="589"/>
    </row>
    <row r="126" spans="1:12" x14ac:dyDescent="0.25">
      <c r="E126" s="589"/>
      <c r="F126" s="589"/>
    </row>
    <row r="127" spans="1:12" x14ac:dyDescent="0.25">
      <c r="E127" s="589"/>
      <c r="F127" s="589"/>
    </row>
    <row r="128" spans="1:12" x14ac:dyDescent="0.25">
      <c r="E128" s="589"/>
      <c r="F128" s="589"/>
    </row>
    <row r="129" spans="5:6" x14ac:dyDescent="0.25">
      <c r="E129" s="589"/>
      <c r="F129" s="589"/>
    </row>
    <row r="130" spans="5:6" x14ac:dyDescent="0.25">
      <c r="E130" s="589"/>
      <c r="F130" s="589"/>
    </row>
    <row r="131" spans="5:6" x14ac:dyDescent="0.25">
      <c r="E131" s="589"/>
      <c r="F131" s="589"/>
    </row>
  </sheetData>
  <autoFilter ref="A1:N18" xr:uid="{F2F586B1-293D-4990-9C0F-28CECADF7847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D8FF-31F7-4D00-AC3B-9AFC482E3A80}">
  <dimension ref="A1:N14"/>
  <sheetViews>
    <sheetView workbookViewId="0">
      <selection activeCell="K16" sqref="K16"/>
    </sheetView>
  </sheetViews>
  <sheetFormatPr defaultRowHeight="15" x14ac:dyDescent="0.25"/>
  <cols>
    <col min="1" max="1" width="14.42578125" customWidth="1"/>
    <col min="2" max="2" width="14.140625" customWidth="1"/>
    <col min="3" max="3" width="9.7109375" customWidth="1"/>
    <col min="4" max="4" width="7.7109375" customWidth="1"/>
    <col min="8" max="8" width="15.7109375" customWidth="1"/>
    <col min="9" max="9" width="12.7109375" customWidth="1"/>
    <col min="10" max="10" width="13.28515625" customWidth="1"/>
    <col min="11" max="11" width="13.7109375" customWidth="1"/>
    <col min="12" max="12" width="12.28515625" customWidth="1"/>
    <col min="13" max="13" width="12.140625" customWidth="1"/>
    <col min="14" max="14" width="15.28515625" customWidth="1"/>
  </cols>
  <sheetData>
    <row r="1" spans="1:14" ht="15" customHeight="1" x14ac:dyDescent="0.25">
      <c r="D1" s="990" t="s">
        <v>114</v>
      </c>
      <c r="E1" s="990"/>
      <c r="F1" s="990"/>
      <c r="G1" s="990"/>
      <c r="H1" s="990"/>
      <c r="I1" s="990"/>
      <c r="J1" s="990"/>
    </row>
    <row r="2" spans="1:14" ht="15" customHeight="1" x14ac:dyDescent="0.25">
      <c r="D2" s="990"/>
      <c r="E2" s="990"/>
      <c r="F2" s="990"/>
      <c r="G2" s="990"/>
      <c r="H2" s="990"/>
      <c r="I2" s="990"/>
      <c r="J2" s="990"/>
    </row>
    <row r="4" spans="1:14" x14ac:dyDescent="0.25">
      <c r="A4" s="634"/>
      <c r="B4" s="617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2"/>
    </row>
    <row r="5" spans="1:14" x14ac:dyDescent="0.25">
      <c r="A5" s="635" t="s">
        <v>2</v>
      </c>
      <c r="B5" s="618"/>
      <c r="C5" s="619">
        <v>43831</v>
      </c>
      <c r="D5" s="619">
        <v>43862</v>
      </c>
      <c r="E5" s="619">
        <v>43891</v>
      </c>
      <c r="F5" s="619">
        <v>43922</v>
      </c>
      <c r="G5" s="619">
        <v>43952</v>
      </c>
      <c r="H5" s="619">
        <v>43983</v>
      </c>
      <c r="I5" s="619">
        <v>44013</v>
      </c>
      <c r="J5" s="619">
        <v>44044</v>
      </c>
      <c r="K5" s="619">
        <v>44075</v>
      </c>
      <c r="L5" s="619">
        <v>44105</v>
      </c>
      <c r="M5" s="619">
        <v>44136</v>
      </c>
      <c r="N5" s="619">
        <v>44166</v>
      </c>
    </row>
    <row r="6" spans="1:14" x14ac:dyDescent="0.25">
      <c r="A6" s="636"/>
      <c r="B6" s="620" t="s">
        <v>115</v>
      </c>
      <c r="C6" s="621"/>
      <c r="D6" s="622"/>
      <c r="E6" s="623"/>
      <c r="F6" s="622"/>
      <c r="G6" s="622"/>
      <c r="H6" s="622">
        <v>2500000</v>
      </c>
      <c r="I6" s="624">
        <f>H8</f>
        <v>2000000</v>
      </c>
      <c r="J6" s="622">
        <f>I8</f>
        <v>2000000</v>
      </c>
      <c r="K6" s="622">
        <f>J8</f>
        <v>1000000</v>
      </c>
      <c r="L6" s="622"/>
      <c r="M6" s="622"/>
      <c r="N6" s="622"/>
    </row>
    <row r="7" spans="1:14" x14ac:dyDescent="0.25">
      <c r="A7" s="637" t="s">
        <v>43</v>
      </c>
      <c r="B7" s="625" t="s">
        <v>116</v>
      </c>
      <c r="C7" s="626"/>
      <c r="D7" s="626"/>
      <c r="E7" s="626"/>
      <c r="F7" s="626"/>
      <c r="G7" s="626"/>
      <c r="H7" s="626">
        <v>500000</v>
      </c>
      <c r="I7" s="626">
        <v>0</v>
      </c>
      <c r="J7" s="626">
        <v>1000000</v>
      </c>
      <c r="K7" s="626"/>
      <c r="L7" s="626"/>
      <c r="M7" s="626"/>
      <c r="N7" s="626"/>
    </row>
    <row r="8" spans="1:14" x14ac:dyDescent="0.25">
      <c r="A8" s="638"/>
      <c r="B8" s="627" t="s">
        <v>42</v>
      </c>
      <c r="C8" s="628"/>
      <c r="D8" s="629"/>
      <c r="E8" s="630"/>
      <c r="F8" s="630"/>
      <c r="G8" s="630"/>
      <c r="H8" s="630">
        <f>H6-H7</f>
        <v>2000000</v>
      </c>
      <c r="I8" s="630">
        <f t="shared" ref="I8:L8" si="0">I6-I7</f>
        <v>2000000</v>
      </c>
      <c r="J8" s="630">
        <f t="shared" si="0"/>
        <v>1000000</v>
      </c>
      <c r="K8" s="630">
        <f t="shared" si="0"/>
        <v>1000000</v>
      </c>
      <c r="L8" s="630">
        <f t="shared" si="0"/>
        <v>0</v>
      </c>
      <c r="M8" s="630"/>
      <c r="N8" s="630"/>
    </row>
    <row r="9" spans="1:14" x14ac:dyDescent="0.25">
      <c r="A9" s="635"/>
      <c r="B9" s="631" t="s">
        <v>115</v>
      </c>
      <c r="C9" s="632"/>
      <c r="D9" s="632"/>
      <c r="E9" s="633"/>
      <c r="F9" s="633"/>
      <c r="G9" s="632"/>
      <c r="H9" s="632">
        <v>1870000</v>
      </c>
      <c r="I9" s="633">
        <f>H11</f>
        <v>1870000</v>
      </c>
      <c r="J9" s="632">
        <f>I11</f>
        <v>1870000</v>
      </c>
      <c r="K9" s="632">
        <f>J11</f>
        <v>1870000</v>
      </c>
      <c r="L9" s="632"/>
      <c r="M9" s="632"/>
      <c r="N9" s="632"/>
    </row>
    <row r="10" spans="1:14" x14ac:dyDescent="0.25">
      <c r="A10" s="637" t="s">
        <v>56</v>
      </c>
      <c r="B10" s="625" t="s">
        <v>116</v>
      </c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</row>
    <row r="11" spans="1:14" x14ac:dyDescent="0.25">
      <c r="A11" s="638"/>
      <c r="B11" s="627" t="s">
        <v>42</v>
      </c>
      <c r="C11" s="630"/>
      <c r="D11" s="630"/>
      <c r="E11" s="630"/>
      <c r="F11" s="630"/>
      <c r="G11" s="630"/>
      <c r="H11" s="630">
        <f>H9-H10</f>
        <v>1870000</v>
      </c>
      <c r="I11" s="630">
        <f t="shared" ref="I11:K11" si="1">I9-I10</f>
        <v>1870000</v>
      </c>
      <c r="J11" s="630">
        <f t="shared" si="1"/>
        <v>1870000</v>
      </c>
      <c r="K11" s="630">
        <f t="shared" si="1"/>
        <v>1870000</v>
      </c>
      <c r="L11" s="630">
        <f t="shared" ref="L11" si="2">L9-M10-N10-O10</f>
        <v>0</v>
      </c>
      <c r="M11" s="630"/>
      <c r="N11" s="630"/>
    </row>
    <row r="12" spans="1:14" x14ac:dyDescent="0.25">
      <c r="A12" s="635"/>
      <c r="B12" s="631" t="s">
        <v>115</v>
      </c>
      <c r="C12" s="632"/>
      <c r="D12" s="632"/>
      <c r="E12" s="633"/>
      <c r="F12" s="633"/>
      <c r="G12" s="632"/>
      <c r="H12" s="632"/>
      <c r="I12" s="633"/>
      <c r="J12" s="632">
        <v>564000</v>
      </c>
      <c r="K12" s="632">
        <f>J14</f>
        <v>564000</v>
      </c>
      <c r="L12" s="632"/>
      <c r="M12" s="632"/>
      <c r="N12" s="632"/>
    </row>
    <row r="13" spans="1:14" x14ac:dyDescent="0.25">
      <c r="A13" s="637" t="s">
        <v>15</v>
      </c>
      <c r="B13" s="625" t="s">
        <v>116</v>
      </c>
      <c r="C13" s="626"/>
      <c r="D13" s="626"/>
      <c r="E13" s="626"/>
      <c r="F13" s="626"/>
      <c r="G13" s="626"/>
      <c r="H13" s="626"/>
      <c r="I13" s="626"/>
      <c r="J13" s="626"/>
      <c r="K13" s="626">
        <v>564000</v>
      </c>
      <c r="L13" s="626"/>
      <c r="M13" s="626"/>
      <c r="N13" s="626"/>
    </row>
    <row r="14" spans="1:14" x14ac:dyDescent="0.25">
      <c r="A14" s="638"/>
      <c r="B14" s="627" t="s">
        <v>42</v>
      </c>
      <c r="C14" s="630"/>
      <c r="D14" s="630"/>
      <c r="E14" s="630"/>
      <c r="F14" s="630"/>
      <c r="G14" s="630"/>
      <c r="H14" s="630"/>
      <c r="I14" s="630"/>
      <c r="J14" s="630">
        <f>J12-J13</f>
        <v>564000</v>
      </c>
      <c r="K14" s="630">
        <f>K12-K13</f>
        <v>0</v>
      </c>
      <c r="L14" s="630"/>
      <c r="M14" s="630"/>
      <c r="N14" s="630"/>
    </row>
  </sheetData>
  <mergeCells count="2">
    <mergeCell ref="D1:J2"/>
    <mergeCell ref="C4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13F2-667F-437E-83B6-100D20ACFBC6}">
  <dimension ref="A1:N4581"/>
  <sheetViews>
    <sheetView zoomScale="110" zoomScaleNormal="85" workbookViewId="0">
      <selection activeCell="A26" sqref="A26"/>
    </sheetView>
  </sheetViews>
  <sheetFormatPr defaultColWidth="10.85546875" defaultRowHeight="15" x14ac:dyDescent="0.25"/>
  <cols>
    <col min="1" max="1" width="13.140625" style="39" customWidth="1"/>
    <col min="2" max="2" width="23.5703125" style="39" customWidth="1"/>
    <col min="3" max="3" width="18" style="39" customWidth="1"/>
    <col min="4" max="4" width="14.7109375" style="39" customWidth="1"/>
    <col min="5" max="5" width="14.85546875" style="39" bestFit="1" customWidth="1"/>
    <col min="6" max="6" width="14" style="39" bestFit="1" customWidth="1"/>
    <col min="7" max="8" width="18.7109375" style="39" customWidth="1"/>
    <col min="9" max="9" width="18.7109375" style="174" customWidth="1"/>
    <col min="10" max="10" width="23.140625" style="39" customWidth="1"/>
    <col min="11" max="12" width="10.85546875" style="174"/>
    <col min="13" max="13" width="10.85546875" style="39"/>
    <col min="14" max="14" width="29.85546875" style="90" customWidth="1"/>
    <col min="15" max="15" width="41.140625" style="39" customWidth="1"/>
    <col min="16" max="16384" width="10.85546875" style="39"/>
  </cols>
  <sheetData>
    <row r="1" spans="1:14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s="105" customFormat="1" ht="18.75" x14ac:dyDescent="0.25">
      <c r="A2" s="989" t="s">
        <v>54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4" s="105" customFormat="1" ht="45.75" thickBot="1" x14ac:dyDescent="0.3">
      <c r="A3" s="106" t="s">
        <v>0</v>
      </c>
      <c r="B3" s="107" t="s">
        <v>5</v>
      </c>
      <c r="C3" s="107" t="s">
        <v>10</v>
      </c>
      <c r="D3" s="108" t="s">
        <v>8</v>
      </c>
      <c r="E3" s="108" t="s">
        <v>13</v>
      </c>
      <c r="F3" s="109" t="s">
        <v>35</v>
      </c>
      <c r="G3" s="108" t="s">
        <v>42</v>
      </c>
      <c r="H3" s="108" t="s">
        <v>2</v>
      </c>
      <c r="I3" s="108" t="s">
        <v>3</v>
      </c>
      <c r="J3" s="107" t="s">
        <v>9</v>
      </c>
      <c r="K3" s="107" t="s">
        <v>1</v>
      </c>
      <c r="L3" s="107" t="s">
        <v>4</v>
      </c>
      <c r="M3" s="107" t="s">
        <v>12</v>
      </c>
      <c r="N3" s="109" t="s">
        <v>11</v>
      </c>
    </row>
    <row r="4" spans="1:14" s="35" customFormat="1" ht="27.95" customHeight="1" x14ac:dyDescent="0.25">
      <c r="A4" s="430">
        <v>44075</v>
      </c>
      <c r="B4" s="431" t="s">
        <v>125</v>
      </c>
      <c r="C4" s="432"/>
      <c r="D4" s="433"/>
      <c r="E4" s="434"/>
      <c r="F4" s="434">
        <v>0</v>
      </c>
      <c r="G4" s="777">
        <v>-9000</v>
      </c>
      <c r="H4" s="435"/>
      <c r="I4" s="539" t="s">
        <v>19</v>
      </c>
      <c r="J4" s="436"/>
      <c r="K4" s="436" t="s">
        <v>103</v>
      </c>
      <c r="L4" s="436" t="s">
        <v>47</v>
      </c>
      <c r="M4" s="437"/>
      <c r="N4" s="438"/>
    </row>
    <row r="5" spans="1:14" s="35" customFormat="1" ht="14.25" customHeight="1" x14ac:dyDescent="0.25">
      <c r="A5" s="259">
        <v>44075</v>
      </c>
      <c r="B5" s="260" t="s">
        <v>72</v>
      </c>
      <c r="C5" s="260" t="s">
        <v>70</v>
      </c>
      <c r="D5" s="260" t="s">
        <v>99</v>
      </c>
      <c r="E5" s="243">
        <v>13000</v>
      </c>
      <c r="F5" s="243"/>
      <c r="G5" s="243">
        <f>G4-E5+F5</f>
        <v>-22000</v>
      </c>
      <c r="H5" s="328" t="s">
        <v>81</v>
      </c>
      <c r="I5" s="328" t="s">
        <v>19</v>
      </c>
      <c r="J5" s="308" t="s">
        <v>126</v>
      </c>
      <c r="K5" s="308" t="s">
        <v>103</v>
      </c>
      <c r="L5" s="308" t="s">
        <v>47</v>
      </c>
      <c r="M5" s="216"/>
      <c r="N5" s="329" t="s">
        <v>127</v>
      </c>
    </row>
    <row r="6" spans="1:14" s="35" customFormat="1" ht="16.5" customHeight="1" x14ac:dyDescent="0.25">
      <c r="A6" s="259">
        <v>44075</v>
      </c>
      <c r="B6" s="260" t="s">
        <v>72</v>
      </c>
      <c r="C6" s="260" t="s">
        <v>70</v>
      </c>
      <c r="D6" s="260" t="s">
        <v>99</v>
      </c>
      <c r="E6" s="243">
        <v>5000</v>
      </c>
      <c r="F6" s="243"/>
      <c r="G6" s="243">
        <f>G5-E6+F6</f>
        <v>-27000</v>
      </c>
      <c r="H6" s="328" t="s">
        <v>81</v>
      </c>
      <c r="I6" s="328" t="s">
        <v>19</v>
      </c>
      <c r="J6" s="308" t="s">
        <v>126</v>
      </c>
      <c r="K6" s="308" t="s">
        <v>103</v>
      </c>
      <c r="L6" s="308" t="s">
        <v>47</v>
      </c>
      <c r="M6" s="216"/>
      <c r="N6" s="329" t="s">
        <v>128</v>
      </c>
    </row>
    <row r="7" spans="1:14" s="35" customFormat="1" ht="15" customHeight="1" x14ac:dyDescent="0.25">
      <c r="A7" s="259">
        <v>44075</v>
      </c>
      <c r="B7" s="260" t="s">
        <v>72</v>
      </c>
      <c r="C7" s="260" t="s">
        <v>70</v>
      </c>
      <c r="D7" s="260" t="s">
        <v>99</v>
      </c>
      <c r="E7" s="243">
        <v>5000</v>
      </c>
      <c r="F7" s="243"/>
      <c r="G7" s="243">
        <f t="shared" ref="G7:G15" si="0">G6-E7+F7</f>
        <v>-32000</v>
      </c>
      <c r="H7" s="328" t="s">
        <v>81</v>
      </c>
      <c r="I7" s="328" t="s">
        <v>19</v>
      </c>
      <c r="J7" s="308" t="s">
        <v>126</v>
      </c>
      <c r="K7" s="308" t="s">
        <v>103</v>
      </c>
      <c r="L7" s="308" t="s">
        <v>47</v>
      </c>
      <c r="M7" s="216"/>
      <c r="N7" s="329" t="s">
        <v>129</v>
      </c>
    </row>
    <row r="8" spans="1:14" s="35" customFormat="1" ht="15" customHeight="1" x14ac:dyDescent="0.25">
      <c r="A8" s="259">
        <v>44075</v>
      </c>
      <c r="B8" s="260" t="s">
        <v>72</v>
      </c>
      <c r="C8" s="260" t="s">
        <v>70</v>
      </c>
      <c r="D8" s="260" t="s">
        <v>99</v>
      </c>
      <c r="E8" s="243">
        <v>5000</v>
      </c>
      <c r="F8" s="243"/>
      <c r="G8" s="243">
        <f t="shared" si="0"/>
        <v>-37000</v>
      </c>
      <c r="H8" s="328" t="s">
        <v>81</v>
      </c>
      <c r="I8" s="328" t="s">
        <v>19</v>
      </c>
      <c r="J8" s="308" t="s">
        <v>126</v>
      </c>
      <c r="K8" s="308" t="s">
        <v>103</v>
      </c>
      <c r="L8" s="308" t="s">
        <v>47</v>
      </c>
      <c r="M8" s="216"/>
      <c r="N8" s="278" t="s">
        <v>130</v>
      </c>
    </row>
    <row r="9" spans="1:14" s="118" customFormat="1" ht="17.25" customHeight="1" x14ac:dyDescent="0.25">
      <c r="A9" s="259">
        <v>44075</v>
      </c>
      <c r="B9" s="260" t="s">
        <v>72</v>
      </c>
      <c r="C9" s="260" t="s">
        <v>70</v>
      </c>
      <c r="D9" s="260" t="s">
        <v>99</v>
      </c>
      <c r="E9" s="271">
        <v>15000</v>
      </c>
      <c r="F9" s="271"/>
      <c r="G9" s="243">
        <f t="shared" si="0"/>
        <v>-52000</v>
      </c>
      <c r="H9" s="328" t="s">
        <v>81</v>
      </c>
      <c r="I9" s="328" t="s">
        <v>19</v>
      </c>
      <c r="J9" s="308" t="s">
        <v>126</v>
      </c>
      <c r="K9" s="308" t="s">
        <v>103</v>
      </c>
      <c r="L9" s="308" t="s">
        <v>47</v>
      </c>
      <c r="M9" s="277"/>
      <c r="N9" s="278" t="s">
        <v>131</v>
      </c>
    </row>
    <row r="10" spans="1:14" s="118" customFormat="1" x14ac:dyDescent="0.25">
      <c r="A10" s="765"/>
      <c r="B10" s="675"/>
      <c r="C10" s="675"/>
      <c r="D10" s="675"/>
      <c r="E10" s="766"/>
      <c r="F10" s="766"/>
      <c r="G10" s="766">
        <f t="shared" si="0"/>
        <v>-52000</v>
      </c>
      <c r="H10" s="767"/>
      <c r="I10" s="767"/>
      <c r="J10" s="768"/>
      <c r="K10" s="768"/>
      <c r="L10" s="768"/>
      <c r="M10" s="769"/>
      <c r="N10" s="770"/>
    </row>
    <row r="11" spans="1:14" x14ac:dyDescent="0.25">
      <c r="A11" s="259">
        <v>44076</v>
      </c>
      <c r="B11" s="260" t="s">
        <v>72</v>
      </c>
      <c r="C11" s="260" t="s">
        <v>70</v>
      </c>
      <c r="D11" s="260" t="s">
        <v>99</v>
      </c>
      <c r="E11" s="271">
        <v>15000</v>
      </c>
      <c r="F11" s="243"/>
      <c r="G11" s="243">
        <f t="shared" si="0"/>
        <v>-67000</v>
      </c>
      <c r="H11" s="328" t="s">
        <v>81</v>
      </c>
      <c r="I11" s="328" t="s">
        <v>19</v>
      </c>
      <c r="J11" s="308" t="s">
        <v>126</v>
      </c>
      <c r="K11" s="308" t="s">
        <v>103</v>
      </c>
      <c r="L11" s="308" t="s">
        <v>47</v>
      </c>
      <c r="M11" s="258"/>
      <c r="N11" s="260" t="s">
        <v>133</v>
      </c>
    </row>
    <row r="12" spans="1:14" ht="17.25" customHeight="1" x14ac:dyDescent="0.25">
      <c r="A12" s="259">
        <v>44076</v>
      </c>
      <c r="B12" s="260" t="s">
        <v>72</v>
      </c>
      <c r="C12" s="260" t="s">
        <v>70</v>
      </c>
      <c r="D12" s="260" t="s">
        <v>99</v>
      </c>
      <c r="E12" s="271">
        <v>9000</v>
      </c>
      <c r="F12" s="271"/>
      <c r="G12" s="243">
        <f t="shared" si="0"/>
        <v>-76000</v>
      </c>
      <c r="H12" s="328" t="s">
        <v>81</v>
      </c>
      <c r="I12" s="328" t="s">
        <v>19</v>
      </c>
      <c r="J12" s="308" t="s">
        <v>126</v>
      </c>
      <c r="K12" s="308" t="s">
        <v>103</v>
      </c>
      <c r="L12" s="308" t="s">
        <v>47</v>
      </c>
      <c r="M12" s="378"/>
      <c r="N12" s="315" t="s">
        <v>134</v>
      </c>
    </row>
    <row r="13" spans="1:14" ht="15" customHeight="1" x14ac:dyDescent="0.25">
      <c r="A13" s="259">
        <v>44076</v>
      </c>
      <c r="B13" s="260" t="s">
        <v>72</v>
      </c>
      <c r="C13" s="260" t="s">
        <v>70</v>
      </c>
      <c r="D13" s="260" t="s">
        <v>99</v>
      </c>
      <c r="E13" s="271">
        <v>10000</v>
      </c>
      <c r="F13" s="271"/>
      <c r="G13" s="243">
        <f t="shared" si="0"/>
        <v>-86000</v>
      </c>
      <c r="H13" s="328" t="s">
        <v>81</v>
      </c>
      <c r="I13" s="328" t="s">
        <v>19</v>
      </c>
      <c r="J13" s="308" t="s">
        <v>126</v>
      </c>
      <c r="K13" s="308" t="s">
        <v>103</v>
      </c>
      <c r="L13" s="308" t="s">
        <v>47</v>
      </c>
      <c r="M13" s="378"/>
      <c r="N13" s="315" t="s">
        <v>112</v>
      </c>
    </row>
    <row r="14" spans="1:14" ht="15" customHeight="1" x14ac:dyDescent="0.25">
      <c r="A14" s="259">
        <v>44076</v>
      </c>
      <c r="B14" s="260" t="s">
        <v>163</v>
      </c>
      <c r="C14" s="361" t="s">
        <v>121</v>
      </c>
      <c r="D14" s="361" t="s">
        <v>122</v>
      </c>
      <c r="E14" s="364">
        <v>344900</v>
      </c>
      <c r="F14" s="271">
        <v>344900</v>
      </c>
      <c r="G14" s="243">
        <f t="shared" si="0"/>
        <v>-86000</v>
      </c>
      <c r="H14" s="328" t="s">
        <v>81</v>
      </c>
      <c r="I14" s="328" t="s">
        <v>19</v>
      </c>
      <c r="J14" s="308" t="s">
        <v>147</v>
      </c>
      <c r="K14" s="308" t="s">
        <v>103</v>
      </c>
      <c r="L14" s="308" t="s">
        <v>47</v>
      </c>
      <c r="M14" s="378"/>
      <c r="N14" s="315"/>
    </row>
    <row r="15" spans="1:14" ht="16.5" customHeight="1" x14ac:dyDescent="0.25">
      <c r="A15" s="314">
        <v>44076</v>
      </c>
      <c r="B15" s="377" t="s">
        <v>77</v>
      </c>
      <c r="C15" s="377" t="s">
        <v>53</v>
      </c>
      <c r="D15" s="542" t="s">
        <v>99</v>
      </c>
      <c r="E15" s="341"/>
      <c r="F15" s="271">
        <v>-1000</v>
      </c>
      <c r="G15" s="243">
        <f t="shared" si="0"/>
        <v>-87000</v>
      </c>
      <c r="H15" s="328" t="s">
        <v>81</v>
      </c>
      <c r="I15" s="328" t="s">
        <v>19</v>
      </c>
      <c r="J15" s="308" t="s">
        <v>126</v>
      </c>
      <c r="K15" s="308" t="s">
        <v>103</v>
      </c>
      <c r="L15" s="308" t="s">
        <v>47</v>
      </c>
      <c r="M15" s="378"/>
      <c r="N15" s="315"/>
    </row>
    <row r="16" spans="1:14" ht="17.25" customHeight="1" x14ac:dyDescent="0.25">
      <c r="A16" s="259">
        <v>44076</v>
      </c>
      <c r="B16" s="308" t="s">
        <v>132</v>
      </c>
      <c r="C16" s="308" t="s">
        <v>53</v>
      </c>
      <c r="D16" s="309" t="s">
        <v>99</v>
      </c>
      <c r="E16" s="270"/>
      <c r="F16" s="273">
        <v>87000</v>
      </c>
      <c r="G16" s="273">
        <f>G15-E16+F16</f>
        <v>0</v>
      </c>
      <c r="H16" s="343" t="s">
        <v>81</v>
      </c>
      <c r="I16" s="328" t="s">
        <v>19</v>
      </c>
      <c r="J16" s="308" t="s">
        <v>126</v>
      </c>
      <c r="K16" s="308" t="s">
        <v>103</v>
      </c>
      <c r="L16" s="308" t="s">
        <v>47</v>
      </c>
      <c r="M16" s="258"/>
      <c r="N16" s="260"/>
    </row>
    <row r="17" spans="1:14" ht="17.25" customHeight="1" x14ac:dyDescent="0.25">
      <c r="A17" s="259">
        <v>44085</v>
      </c>
      <c r="B17" s="361" t="s">
        <v>207</v>
      </c>
      <c r="C17" s="361" t="s">
        <v>53</v>
      </c>
      <c r="D17" s="366" t="s">
        <v>99</v>
      </c>
      <c r="E17" s="341"/>
      <c r="F17" s="271">
        <v>19000</v>
      </c>
      <c r="G17" s="273">
        <f t="shared" ref="G17:G19" si="1">G16-E17+F17</f>
        <v>19000</v>
      </c>
      <c r="H17" s="216" t="s">
        <v>81</v>
      </c>
      <c r="I17" s="258" t="s">
        <v>19</v>
      </c>
      <c r="J17" s="308" t="s">
        <v>208</v>
      </c>
      <c r="K17" s="308" t="s">
        <v>103</v>
      </c>
      <c r="L17" s="315" t="s">
        <v>47</v>
      </c>
      <c r="M17" s="258"/>
      <c r="N17" s="260"/>
    </row>
    <row r="18" spans="1:14" x14ac:dyDescent="0.25">
      <c r="A18" s="259">
        <v>44085</v>
      </c>
      <c r="B18" s="308" t="s">
        <v>72</v>
      </c>
      <c r="C18" s="308" t="s">
        <v>70</v>
      </c>
      <c r="D18" s="309" t="s">
        <v>99</v>
      </c>
      <c r="E18" s="281">
        <v>9000</v>
      </c>
      <c r="F18" s="762"/>
      <c r="G18" s="273">
        <f t="shared" si="1"/>
        <v>10000</v>
      </c>
      <c r="H18" s="823" t="s">
        <v>81</v>
      </c>
      <c r="I18" s="390" t="s">
        <v>19</v>
      </c>
      <c r="J18" s="308" t="s">
        <v>208</v>
      </c>
      <c r="K18" s="308" t="s">
        <v>103</v>
      </c>
      <c r="L18" s="315" t="s">
        <v>47</v>
      </c>
      <c r="M18" s="390"/>
      <c r="N18" s="391" t="s">
        <v>100</v>
      </c>
    </row>
    <row r="19" spans="1:14" ht="15.75" customHeight="1" thickBot="1" x14ac:dyDescent="0.3">
      <c r="A19" s="259">
        <v>44085</v>
      </c>
      <c r="B19" s="377" t="s">
        <v>72</v>
      </c>
      <c r="C19" s="377" t="s">
        <v>70</v>
      </c>
      <c r="D19" s="542" t="s">
        <v>99</v>
      </c>
      <c r="E19" s="270">
        <v>10000</v>
      </c>
      <c r="F19" s="270"/>
      <c r="G19" s="273">
        <f t="shared" si="1"/>
        <v>0</v>
      </c>
      <c r="H19" s="372" t="s">
        <v>81</v>
      </c>
      <c r="I19" s="378" t="s">
        <v>19</v>
      </c>
      <c r="J19" s="308" t="s">
        <v>208</v>
      </c>
      <c r="K19" s="377" t="s">
        <v>103</v>
      </c>
      <c r="L19" s="315" t="s">
        <v>47</v>
      </c>
      <c r="M19" s="378"/>
      <c r="N19" s="315" t="s">
        <v>112</v>
      </c>
    </row>
    <row r="20" spans="1:14" ht="15.75" thickBot="1" x14ac:dyDescent="0.3">
      <c r="A20" s="713"/>
      <c r="B20" s="256"/>
      <c r="C20" s="256"/>
      <c r="D20" s="727"/>
      <c r="E20" s="597">
        <f>SUM(E4:E19)</f>
        <v>440900</v>
      </c>
      <c r="F20" s="598">
        <f>SUM(F4:F19)+G4</f>
        <v>440900</v>
      </c>
      <c r="G20" s="563">
        <f>F20-E20</f>
        <v>0</v>
      </c>
      <c r="H20" s="754"/>
      <c r="I20" s="257"/>
      <c r="J20" s="748"/>
      <c r="K20" s="714"/>
      <c r="L20" s="684"/>
      <c r="M20" s="257"/>
      <c r="N20" s="256"/>
    </row>
    <row r="21" spans="1:14" x14ac:dyDescent="0.25">
      <c r="A21" s="720"/>
      <c r="B21" s="714"/>
      <c r="C21" s="714"/>
      <c r="D21" s="715"/>
      <c r="E21" s="574"/>
      <c r="F21" s="574"/>
      <c r="G21" s="281"/>
      <c r="H21" s="754"/>
      <c r="I21" s="257"/>
      <c r="J21" s="748"/>
      <c r="K21" s="714"/>
      <c r="L21" s="684"/>
      <c r="M21" s="257"/>
      <c r="N21" s="256"/>
    </row>
    <row r="22" spans="1:14" ht="14.25" customHeight="1" x14ac:dyDescent="0.25">
      <c r="A22" s="720"/>
      <c r="B22" s="714"/>
      <c r="C22" s="714"/>
      <c r="D22" s="715"/>
      <c r="E22" s="553"/>
      <c r="F22" s="553"/>
      <c r="G22" s="271"/>
      <c r="H22" s="755"/>
      <c r="I22" s="570"/>
      <c r="J22" s="748"/>
      <c r="K22" s="716"/>
      <c r="L22" s="684"/>
      <c r="M22" s="570"/>
      <c r="N22" s="684"/>
    </row>
    <row r="23" spans="1:14" x14ac:dyDescent="0.25">
      <c r="A23" s="720"/>
      <c r="B23" s="714"/>
      <c r="C23" s="714"/>
      <c r="D23" s="715"/>
      <c r="E23" s="721"/>
      <c r="F23" s="428"/>
      <c r="G23" s="243"/>
      <c r="H23" s="283"/>
      <c r="I23" s="257"/>
      <c r="J23" s="748"/>
      <c r="K23" s="714"/>
      <c r="L23" s="684"/>
      <c r="M23" s="257"/>
      <c r="N23" s="256"/>
    </row>
    <row r="24" spans="1:14" x14ac:dyDescent="0.25">
      <c r="A24" s="720"/>
      <c r="B24" s="714"/>
      <c r="C24" s="714"/>
      <c r="D24" s="715"/>
      <c r="E24" s="237"/>
      <c r="F24" s="237"/>
      <c r="G24" s="243"/>
      <c r="H24" s="283"/>
      <c r="I24" s="257"/>
      <c r="J24" s="748"/>
      <c r="K24" s="714"/>
      <c r="L24" s="684"/>
      <c r="M24" s="257"/>
      <c r="N24" s="256"/>
    </row>
    <row r="25" spans="1:14" x14ac:dyDescent="0.25">
      <c r="A25" s="720"/>
      <c r="B25" s="714"/>
      <c r="C25" s="714"/>
      <c r="D25" s="715"/>
      <c r="E25" s="696"/>
      <c r="F25" s="574"/>
      <c r="G25" s="243"/>
      <c r="H25" s="283"/>
      <c r="I25" s="257"/>
      <c r="J25" s="748"/>
      <c r="K25" s="714"/>
      <c r="L25" s="684"/>
      <c r="M25" s="257"/>
      <c r="N25" s="256"/>
    </row>
    <row r="26" spans="1:14" x14ac:dyDescent="0.25">
      <c r="A26" s="720"/>
      <c r="B26" s="714"/>
      <c r="C26" s="714"/>
      <c r="D26" s="722"/>
      <c r="E26" s="237"/>
      <c r="F26" s="237"/>
      <c r="G26" s="243"/>
      <c r="H26" s="283"/>
      <c r="I26" s="257"/>
      <c r="J26" s="748"/>
      <c r="K26" s="714"/>
      <c r="L26" s="684"/>
      <c r="M26" s="257"/>
      <c r="N26" s="256"/>
    </row>
    <row r="27" spans="1:14" x14ac:dyDescent="0.25">
      <c r="A27" s="720"/>
      <c r="B27" s="714"/>
      <c r="C27" s="714"/>
      <c r="D27" s="722"/>
      <c r="E27" s="237"/>
      <c r="F27" s="237"/>
      <c r="G27" s="243"/>
      <c r="H27" s="283"/>
      <c r="I27" s="257"/>
      <c r="J27" s="748"/>
      <c r="K27" s="714"/>
      <c r="L27" s="684"/>
      <c r="M27" s="257"/>
      <c r="N27" s="256"/>
    </row>
    <row r="28" spans="1:14" x14ac:dyDescent="0.25">
      <c r="A28" s="720"/>
      <c r="B28" s="714"/>
      <c r="C28" s="714"/>
      <c r="D28" s="722"/>
      <c r="E28" s="237"/>
      <c r="F28" s="237"/>
      <c r="G28" s="243"/>
      <c r="H28" s="283"/>
      <c r="I28" s="257"/>
      <c r="J28" s="748"/>
      <c r="K28" s="714"/>
      <c r="L28" s="684"/>
      <c r="M28" s="257"/>
      <c r="N28" s="256"/>
    </row>
    <row r="29" spans="1:14" ht="15" customHeight="1" x14ac:dyDescent="0.25">
      <c r="A29" s="719"/>
      <c r="B29" s="716"/>
      <c r="C29" s="716"/>
      <c r="D29" s="717"/>
      <c r="E29" s="718"/>
      <c r="F29" s="718"/>
      <c r="G29" s="271"/>
      <c r="H29" s="756"/>
      <c r="I29" s="751"/>
      <c r="J29" s="684"/>
      <c r="K29" s="716"/>
      <c r="L29" s="684"/>
      <c r="M29" s="749"/>
      <c r="N29" s="750"/>
    </row>
    <row r="30" spans="1:14" ht="15.75" customHeight="1" x14ac:dyDescent="0.25">
      <c r="A30" s="713"/>
      <c r="B30" s="256"/>
      <c r="C30" s="256"/>
      <c r="D30" s="727"/>
      <c r="E30" s="718"/>
      <c r="F30" s="724"/>
      <c r="G30" s="243"/>
      <c r="H30" s="757"/>
      <c r="I30" s="749"/>
      <c r="J30" s="684"/>
      <c r="K30" s="714"/>
      <c r="L30" s="684"/>
      <c r="M30" s="749"/>
      <c r="N30" s="750"/>
    </row>
    <row r="31" spans="1:14" x14ac:dyDescent="0.25">
      <c r="A31" s="571"/>
      <c r="B31" s="256"/>
      <c r="C31" s="256"/>
      <c r="D31" s="256"/>
      <c r="E31" s="723"/>
      <c r="F31" s="428"/>
      <c r="G31" s="243"/>
      <c r="H31" s="283"/>
      <c r="I31" s="257"/>
      <c r="J31" s="684"/>
      <c r="K31" s="714"/>
      <c r="L31" s="684"/>
      <c r="M31" s="257"/>
      <c r="N31" s="256"/>
    </row>
    <row r="32" spans="1:14" x14ac:dyDescent="0.25">
      <c r="A32" s="571"/>
      <c r="B32" s="256"/>
      <c r="C32" s="256"/>
      <c r="D32" s="256"/>
      <c r="E32" s="237"/>
      <c r="F32" s="237"/>
      <c r="G32" s="243"/>
      <c r="H32" s="283"/>
      <c r="I32" s="257"/>
      <c r="J32" s="684"/>
      <c r="K32" s="714"/>
      <c r="L32" s="749"/>
      <c r="M32" s="257"/>
      <c r="N32" s="256"/>
    </row>
    <row r="33" spans="1:14" x14ac:dyDescent="0.25">
      <c r="A33" s="571"/>
      <c r="B33" s="256"/>
      <c r="C33" s="256"/>
      <c r="D33" s="256"/>
      <c r="E33" s="574"/>
      <c r="F33" s="574"/>
      <c r="G33" s="243"/>
      <c r="H33" s="283"/>
      <c r="I33" s="257"/>
      <c r="J33" s="684"/>
      <c r="K33" s="714"/>
      <c r="L33" s="749"/>
      <c r="M33" s="257"/>
      <c r="N33" s="256"/>
    </row>
    <row r="34" spans="1:14" x14ac:dyDescent="0.25">
      <c r="A34" s="571"/>
      <c r="B34" s="256"/>
      <c r="C34" s="256"/>
      <c r="D34" s="256"/>
      <c r="E34" s="237"/>
      <c r="F34" s="237"/>
      <c r="G34" s="243"/>
      <c r="H34" s="283"/>
      <c r="I34" s="257"/>
      <c r="J34" s="684"/>
      <c r="K34" s="714"/>
      <c r="L34" s="749"/>
      <c r="M34" s="257"/>
      <c r="N34" s="256"/>
    </row>
    <row r="35" spans="1:14" x14ac:dyDescent="0.25">
      <c r="A35" s="571"/>
      <c r="B35" s="256"/>
      <c r="C35" s="256"/>
      <c r="D35" s="256"/>
      <c r="E35" s="237"/>
      <c r="F35" s="237"/>
      <c r="G35" s="243"/>
      <c r="H35" s="283"/>
      <c r="I35" s="257"/>
      <c r="J35" s="684"/>
      <c r="K35" s="714"/>
      <c r="L35" s="749"/>
      <c r="M35" s="257"/>
      <c r="N35" s="256"/>
    </row>
    <row r="36" spans="1:14" x14ac:dyDescent="0.25">
      <c r="A36" s="571"/>
      <c r="B36" s="257"/>
      <c r="C36" s="257"/>
      <c r="D36" s="257"/>
      <c r="E36" s="237"/>
      <c r="F36" s="237"/>
      <c r="G36" s="243"/>
      <c r="H36" s="283"/>
      <c r="I36" s="257"/>
      <c r="J36" s="684"/>
      <c r="K36" s="714"/>
      <c r="L36" s="749"/>
      <c r="M36" s="257"/>
      <c r="N36" s="256"/>
    </row>
    <row r="37" spans="1:14" x14ac:dyDescent="0.25">
      <c r="A37" s="571"/>
      <c r="B37" s="257"/>
      <c r="C37" s="257"/>
      <c r="D37" s="257"/>
      <c r="E37" s="237"/>
      <c r="F37" s="237"/>
      <c r="G37" s="243"/>
      <c r="H37" s="283"/>
      <c r="I37" s="257"/>
      <c r="J37" s="684"/>
      <c r="K37" s="714"/>
      <c r="L37" s="749"/>
      <c r="M37" s="257"/>
      <c r="N37" s="256"/>
    </row>
    <row r="38" spans="1:14" x14ac:dyDescent="0.25">
      <c r="A38" s="571"/>
      <c r="B38" s="257"/>
      <c r="C38" s="257"/>
      <c r="D38" s="257"/>
      <c r="E38" s="724"/>
      <c r="F38" s="237"/>
      <c r="G38" s="243"/>
      <c r="H38" s="283"/>
      <c r="I38" s="257"/>
      <c r="J38" s="684"/>
      <c r="K38" s="714"/>
      <c r="L38" s="749"/>
      <c r="M38" s="257"/>
      <c r="N38" s="256"/>
    </row>
    <row r="39" spans="1:14" x14ac:dyDescent="0.25">
      <c r="A39" s="571"/>
      <c r="B39" s="684"/>
      <c r="C39" s="256"/>
      <c r="D39" s="256"/>
      <c r="E39" s="721"/>
      <c r="F39" s="237"/>
      <c r="G39" s="243"/>
      <c r="H39" s="283"/>
      <c r="I39" s="257"/>
      <c r="J39" s="684"/>
      <c r="K39" s="714"/>
      <c r="L39" s="749"/>
      <c r="M39" s="257"/>
      <c r="N39" s="256"/>
    </row>
    <row r="40" spans="1:14" x14ac:dyDescent="0.25">
      <c r="A40" s="725"/>
      <c r="B40" s="257"/>
      <c r="C40" s="257"/>
      <c r="D40" s="257"/>
      <c r="E40" s="237"/>
      <c r="F40" s="237"/>
      <c r="G40" s="243"/>
      <c r="H40" s="283"/>
      <c r="I40" s="257"/>
      <c r="J40" s="684"/>
      <c r="K40" s="714"/>
      <c r="L40" s="749"/>
      <c r="M40" s="257"/>
      <c r="N40" s="256"/>
    </row>
    <row r="41" spans="1:14" x14ac:dyDescent="0.25">
      <c r="A41" s="725"/>
      <c r="B41" s="257"/>
      <c r="C41" s="257"/>
      <c r="D41" s="257"/>
      <c r="E41" s="237"/>
      <c r="F41" s="237"/>
      <c r="G41" s="243"/>
      <c r="H41" s="283"/>
      <c r="I41" s="257"/>
      <c r="J41" s="684"/>
      <c r="K41" s="714"/>
      <c r="L41" s="749"/>
      <c r="M41" s="257"/>
      <c r="N41" s="256"/>
    </row>
    <row r="42" spans="1:14" x14ac:dyDescent="0.25">
      <c r="A42" s="725"/>
      <c r="B42" s="257"/>
      <c r="C42" s="257"/>
      <c r="D42" s="257"/>
      <c r="E42" s="718"/>
      <c r="F42" s="237"/>
      <c r="G42" s="243"/>
      <c r="H42" s="283"/>
      <c r="I42" s="257"/>
      <c r="J42" s="684"/>
      <c r="K42" s="714"/>
      <c r="L42" s="749"/>
      <c r="M42" s="257"/>
      <c r="N42" s="256"/>
    </row>
    <row r="43" spans="1:14" x14ac:dyDescent="0.25">
      <c r="A43" s="725"/>
      <c r="B43" s="257"/>
      <c r="C43" s="257"/>
      <c r="D43" s="257"/>
      <c r="E43" s="237"/>
      <c r="F43" s="237"/>
      <c r="G43" s="243"/>
      <c r="H43" s="283"/>
      <c r="I43" s="257"/>
      <c r="J43" s="684"/>
      <c r="K43" s="714"/>
      <c r="L43" s="749"/>
      <c r="M43" s="257"/>
      <c r="N43" s="256"/>
    </row>
    <row r="44" spans="1:14" x14ac:dyDescent="0.25">
      <c r="A44" s="725"/>
      <c r="B44" s="257"/>
      <c r="C44" s="257"/>
      <c r="D44" s="257"/>
      <c r="E44" s="724"/>
      <c r="F44" s="237"/>
      <c r="G44" s="243"/>
      <c r="H44" s="283"/>
      <c r="I44" s="257"/>
      <c r="J44" s="684"/>
      <c r="K44" s="714"/>
      <c r="L44" s="749"/>
      <c r="M44" s="257"/>
      <c r="N44" s="256"/>
    </row>
    <row r="45" spans="1:14" x14ac:dyDescent="0.25">
      <c r="A45" s="725"/>
      <c r="B45" s="256"/>
      <c r="C45" s="256"/>
      <c r="D45" s="256"/>
      <c r="E45" s="686"/>
      <c r="F45" s="237"/>
      <c r="G45" s="243"/>
      <c r="H45" s="283"/>
      <c r="I45" s="257"/>
      <c r="J45" s="684"/>
      <c r="K45" s="714"/>
      <c r="L45" s="749"/>
      <c r="M45" s="257"/>
      <c r="N45" s="256"/>
    </row>
    <row r="46" spans="1:14" x14ac:dyDescent="0.25">
      <c r="A46" s="725"/>
      <c r="B46" s="256"/>
      <c r="C46" s="256"/>
      <c r="D46" s="256"/>
      <c r="E46" s="686"/>
      <c r="F46" s="237"/>
      <c r="G46" s="243"/>
      <c r="H46" s="283"/>
      <c r="I46" s="257"/>
      <c r="J46" s="684"/>
      <c r="K46" s="714"/>
      <c r="L46" s="257"/>
      <c r="M46" s="257"/>
      <c r="N46" s="256"/>
    </row>
    <row r="47" spans="1:14" x14ac:dyDescent="0.25">
      <c r="A47" s="725"/>
      <c r="B47" s="257"/>
      <c r="C47" s="257"/>
      <c r="D47" s="257"/>
      <c r="E47" s="237"/>
      <c r="F47" s="237"/>
      <c r="G47" s="243"/>
      <c r="H47" s="283"/>
      <c r="I47" s="257"/>
      <c r="J47" s="684"/>
      <c r="K47" s="714"/>
      <c r="L47" s="257"/>
      <c r="M47" s="257"/>
      <c r="N47" s="256"/>
    </row>
    <row r="48" spans="1:14" x14ac:dyDescent="0.25">
      <c r="A48" s="571"/>
      <c r="B48" s="256"/>
      <c r="C48" s="256"/>
      <c r="D48" s="256"/>
      <c r="E48" s="553"/>
      <c r="F48" s="237"/>
      <c r="G48" s="243"/>
      <c r="H48" s="283"/>
      <c r="I48" s="257"/>
      <c r="J48" s="684"/>
      <c r="K48" s="714"/>
      <c r="L48" s="257"/>
      <c r="M48" s="257"/>
      <c r="N48" s="256"/>
    </row>
    <row r="49" spans="1:14" x14ac:dyDescent="0.25">
      <c r="A49" s="725"/>
      <c r="B49" s="257"/>
      <c r="C49" s="257"/>
      <c r="D49" s="257"/>
      <c r="E49" s="237"/>
      <c r="F49" s="237"/>
      <c r="G49" s="243"/>
      <c r="H49" s="283"/>
      <c r="I49" s="257"/>
      <c r="J49" s="684"/>
      <c r="K49" s="714"/>
      <c r="L49" s="257"/>
      <c r="M49" s="257"/>
      <c r="N49" s="256"/>
    </row>
    <row r="50" spans="1:14" x14ac:dyDescent="0.25">
      <c r="A50" s="725"/>
      <c r="B50" s="257"/>
      <c r="C50" s="257"/>
      <c r="D50" s="257"/>
      <c r="E50" s="237"/>
      <c r="F50" s="237"/>
      <c r="G50" s="243"/>
      <c r="H50" s="283"/>
      <c r="I50" s="257"/>
      <c r="J50" s="684"/>
      <c r="K50" s="714"/>
      <c r="L50" s="257"/>
      <c r="M50" s="257"/>
      <c r="N50" s="256"/>
    </row>
    <row r="51" spans="1:14" x14ac:dyDescent="0.25">
      <c r="A51" s="725"/>
      <c r="B51" s="257"/>
      <c r="C51" s="257"/>
      <c r="D51" s="257"/>
      <c r="E51" s="553"/>
      <c r="F51" s="237"/>
      <c r="G51" s="243"/>
      <c r="H51" s="283"/>
      <c r="I51" s="257"/>
      <c r="J51" s="684"/>
      <c r="K51" s="714"/>
      <c r="L51" s="257"/>
      <c r="M51" s="257"/>
      <c r="N51" s="256"/>
    </row>
    <row r="52" spans="1:14" x14ac:dyDescent="0.25">
      <c r="A52" s="725"/>
      <c r="B52" s="257"/>
      <c r="C52" s="257"/>
      <c r="D52" s="257"/>
      <c r="E52" s="724"/>
      <c r="F52" s="237"/>
      <c r="G52" s="243"/>
      <c r="H52" s="283"/>
      <c r="I52" s="257"/>
      <c r="J52" s="684"/>
      <c r="K52" s="714"/>
      <c r="L52" s="257"/>
      <c r="M52" s="257"/>
      <c r="N52" s="256"/>
    </row>
    <row r="53" spans="1:14" ht="14.25" customHeight="1" x14ac:dyDescent="0.25">
      <c r="A53" s="725"/>
      <c r="B53" s="257"/>
      <c r="C53" s="257"/>
      <c r="D53" s="257"/>
      <c r="E53" s="553"/>
      <c r="F53" s="553"/>
      <c r="G53" s="243"/>
      <c r="H53" s="755"/>
      <c r="I53" s="570"/>
      <c r="J53" s="684"/>
      <c r="K53" s="714"/>
      <c r="L53" s="257"/>
      <c r="M53" s="570"/>
      <c r="N53" s="684"/>
    </row>
    <row r="54" spans="1:14" ht="14.25" customHeight="1" x14ac:dyDescent="0.25">
      <c r="A54" s="725"/>
      <c r="B54" s="256"/>
      <c r="C54" s="256"/>
      <c r="D54" s="256"/>
      <c r="E54" s="237"/>
      <c r="F54" s="553"/>
      <c r="G54" s="243"/>
      <c r="H54" s="755"/>
      <c r="I54" s="570"/>
      <c r="J54" s="684"/>
      <c r="K54" s="714"/>
      <c r="L54" s="257"/>
      <c r="M54" s="570"/>
      <c r="N54" s="684"/>
    </row>
    <row r="55" spans="1:14" x14ac:dyDescent="0.25">
      <c r="A55" s="725"/>
      <c r="B55" s="256"/>
      <c r="C55" s="256"/>
      <c r="D55" s="256"/>
      <c r="E55" s="237"/>
      <c r="F55" s="237"/>
      <c r="G55" s="243"/>
      <c r="H55" s="283"/>
      <c r="I55" s="257"/>
      <c r="J55" s="684"/>
      <c r="K55" s="714"/>
      <c r="L55" s="257"/>
      <c r="M55" s="257"/>
      <c r="N55" s="256"/>
    </row>
    <row r="56" spans="1:14" x14ac:dyDescent="0.25">
      <c r="A56" s="725"/>
      <c r="B56" s="257"/>
      <c r="C56" s="257"/>
      <c r="D56" s="257"/>
      <c r="E56" s="237"/>
      <c r="F56" s="237"/>
      <c r="G56" s="243"/>
      <c r="H56" s="283"/>
      <c r="I56" s="257"/>
      <c r="J56" s="684"/>
      <c r="K56" s="714"/>
      <c r="L56" s="257"/>
      <c r="M56" s="257"/>
      <c r="N56" s="256"/>
    </row>
    <row r="57" spans="1:14" x14ac:dyDescent="0.25">
      <c r="A57" s="713"/>
      <c r="B57" s="256"/>
      <c r="C57" s="256"/>
      <c r="D57" s="256"/>
      <c r="E57" s="428"/>
      <c r="F57" s="428"/>
      <c r="G57" s="243"/>
      <c r="H57" s="283"/>
      <c r="I57" s="257"/>
      <c r="J57" s="684"/>
      <c r="K57" s="714"/>
      <c r="L57" s="257"/>
      <c r="M57" s="257"/>
      <c r="N57" s="256"/>
    </row>
    <row r="58" spans="1:14" x14ac:dyDescent="0.25">
      <c r="A58" s="725"/>
      <c r="B58" s="257"/>
      <c r="C58" s="257"/>
      <c r="D58" s="726"/>
      <c r="E58" s="237"/>
      <c r="F58" s="237"/>
      <c r="G58" s="243"/>
      <c r="H58" s="283"/>
      <c r="I58" s="257"/>
      <c r="J58" s="684"/>
      <c r="K58" s="714"/>
      <c r="L58" s="257"/>
      <c r="M58" s="257"/>
      <c r="N58" s="256"/>
    </row>
    <row r="59" spans="1:14" x14ac:dyDescent="0.25">
      <c r="A59" s="725"/>
      <c r="B59" s="257"/>
      <c r="C59" s="257"/>
      <c r="D59" s="726"/>
      <c r="E59" s="574"/>
      <c r="F59" s="574"/>
      <c r="G59" s="243"/>
      <c r="H59" s="283"/>
      <c r="I59" s="257"/>
      <c r="J59" s="684"/>
      <c r="K59" s="714"/>
      <c r="L59" s="257"/>
      <c r="M59" s="257"/>
      <c r="N59" s="256"/>
    </row>
    <row r="60" spans="1:14" x14ac:dyDescent="0.25">
      <c r="A60" s="713"/>
      <c r="B60" s="256"/>
      <c r="C60" s="256"/>
      <c r="D60" s="727"/>
      <c r="E60" s="237"/>
      <c r="F60" s="237"/>
      <c r="G60" s="243"/>
      <c r="H60" s="283"/>
      <c r="I60" s="257"/>
      <c r="J60" s="684"/>
      <c r="K60" s="714"/>
      <c r="L60" s="257"/>
      <c r="M60" s="257"/>
      <c r="N60" s="256"/>
    </row>
    <row r="61" spans="1:14" x14ac:dyDescent="0.25">
      <c r="A61" s="725"/>
      <c r="B61" s="257"/>
      <c r="C61" s="257"/>
      <c r="D61" s="257"/>
      <c r="E61" s="724"/>
      <c r="F61" s="724"/>
      <c r="G61" s="243"/>
      <c r="H61" s="757"/>
      <c r="I61" s="749"/>
      <c r="J61" s="684"/>
      <c r="K61" s="714"/>
      <c r="L61" s="257"/>
      <c r="M61" s="749"/>
      <c r="N61" s="750"/>
    </row>
    <row r="62" spans="1:14" x14ac:dyDescent="0.25">
      <c r="A62" s="725"/>
      <c r="B62" s="257"/>
      <c r="C62" s="257"/>
      <c r="D62" s="257"/>
      <c r="E62" s="553"/>
      <c r="F62" s="237"/>
      <c r="G62" s="243"/>
      <c r="H62" s="283"/>
      <c r="I62" s="257"/>
      <c r="J62" s="684"/>
      <c r="K62" s="714"/>
      <c r="L62" s="257"/>
      <c r="M62" s="257"/>
      <c r="N62" s="256"/>
    </row>
    <row r="63" spans="1:14" x14ac:dyDescent="0.25">
      <c r="A63" s="725"/>
      <c r="B63" s="257"/>
      <c r="C63" s="257"/>
      <c r="D63" s="257"/>
      <c r="E63" s="237"/>
      <c r="F63" s="237"/>
      <c r="G63" s="243"/>
      <c r="H63" s="283"/>
      <c r="I63" s="257"/>
      <c r="J63" s="684"/>
      <c r="K63" s="714"/>
      <c r="L63" s="257"/>
      <c r="M63" s="257"/>
      <c r="N63" s="256"/>
    </row>
    <row r="64" spans="1:14" x14ac:dyDescent="0.25">
      <c r="A64" s="725"/>
      <c r="B64" s="257"/>
      <c r="C64" s="257"/>
      <c r="D64" s="257"/>
      <c r="E64" s="237"/>
      <c r="F64" s="237"/>
      <c r="G64" s="243"/>
      <c r="H64" s="283"/>
      <c r="I64" s="257"/>
      <c r="J64" s="684"/>
      <c r="K64" s="714"/>
      <c r="L64" s="257"/>
      <c r="M64" s="257"/>
      <c r="N64" s="256"/>
    </row>
    <row r="65" spans="1:14" x14ac:dyDescent="0.25">
      <c r="A65" s="725"/>
      <c r="B65" s="257"/>
      <c r="C65" s="257"/>
      <c r="D65" s="257"/>
      <c r="E65" s="237"/>
      <c r="F65" s="237"/>
      <c r="G65" s="243"/>
      <c r="H65" s="283"/>
      <c r="I65" s="257"/>
      <c r="J65" s="684"/>
      <c r="K65" s="714"/>
      <c r="L65" s="257"/>
      <c r="M65" s="257"/>
      <c r="N65" s="256"/>
    </row>
    <row r="66" spans="1:14" x14ac:dyDescent="0.25">
      <c r="A66" s="725"/>
      <c r="B66" s="257"/>
      <c r="C66" s="257"/>
      <c r="D66" s="257"/>
      <c r="E66" s="428"/>
      <c r="F66" s="237"/>
      <c r="G66" s="243"/>
      <c r="H66" s="283"/>
      <c r="I66" s="257"/>
      <c r="J66" s="684"/>
      <c r="K66" s="714"/>
      <c r="L66" s="257"/>
      <c r="M66" s="257"/>
      <c r="N66" s="256"/>
    </row>
    <row r="67" spans="1:14" x14ac:dyDescent="0.25">
      <c r="A67" s="725"/>
      <c r="B67" s="257"/>
      <c r="C67" s="257"/>
      <c r="D67" s="257"/>
      <c r="E67" s="237"/>
      <c r="F67" s="237"/>
      <c r="G67" s="243"/>
      <c r="H67" s="283"/>
      <c r="I67" s="257"/>
      <c r="J67" s="684"/>
      <c r="K67" s="714"/>
      <c r="L67" s="257"/>
      <c r="M67" s="257"/>
      <c r="N67" s="256"/>
    </row>
    <row r="68" spans="1:14" x14ac:dyDescent="0.25">
      <c r="A68" s="725"/>
      <c r="B68" s="257"/>
      <c r="C68" s="257"/>
      <c r="D68" s="257"/>
      <c r="E68" s="237"/>
      <c r="F68" s="237"/>
      <c r="G68" s="243"/>
      <c r="H68" s="283"/>
      <c r="I68" s="257"/>
      <c r="J68" s="684"/>
      <c r="K68" s="714"/>
      <c r="L68" s="257"/>
      <c r="M68" s="257"/>
      <c r="N68" s="256"/>
    </row>
    <row r="69" spans="1:14" ht="15.75" customHeight="1" x14ac:dyDescent="0.25">
      <c r="A69" s="571"/>
      <c r="B69" s="256"/>
      <c r="C69" s="256"/>
      <c r="D69" s="256"/>
      <c r="E69" s="686"/>
      <c r="F69" s="553"/>
      <c r="G69" s="243"/>
      <c r="H69" s="283"/>
      <c r="I69" s="257"/>
      <c r="J69" s="684"/>
      <c r="K69" s="714"/>
      <c r="L69" s="257"/>
      <c r="M69" s="257"/>
      <c r="N69" s="256"/>
    </row>
    <row r="70" spans="1:14" x14ac:dyDescent="0.25">
      <c r="A70" s="571"/>
      <c r="B70" s="256"/>
      <c r="C70" s="256"/>
      <c r="D70" s="727"/>
      <c r="E70" s="728"/>
      <c r="F70" s="428"/>
      <c r="G70" s="243"/>
      <c r="H70" s="283"/>
      <c r="I70" s="257"/>
      <c r="J70" s="684"/>
      <c r="K70" s="714"/>
      <c r="L70" s="257"/>
      <c r="M70" s="257"/>
      <c r="N70" s="256"/>
    </row>
    <row r="71" spans="1:14" x14ac:dyDescent="0.25">
      <c r="A71" s="571"/>
      <c r="B71" s="256"/>
      <c r="C71" s="256"/>
      <c r="D71" s="727"/>
      <c r="E71" s="724"/>
      <c r="F71" s="724"/>
      <c r="G71" s="243"/>
      <c r="H71" s="283"/>
      <c r="I71" s="257"/>
      <c r="J71" s="684"/>
      <c r="K71" s="714"/>
      <c r="L71" s="257"/>
      <c r="M71" s="257"/>
      <c r="N71" s="256"/>
    </row>
    <row r="72" spans="1:14" x14ac:dyDescent="0.25">
      <c r="A72" s="571"/>
      <c r="B72" s="256"/>
      <c r="C72" s="256"/>
      <c r="D72" s="727"/>
      <c r="E72" s="574"/>
      <c r="F72" s="574"/>
      <c r="G72" s="243"/>
      <c r="H72" s="283"/>
      <c r="I72" s="257"/>
      <c r="J72" s="684"/>
      <c r="K72" s="714"/>
      <c r="L72" s="257"/>
      <c r="M72" s="257"/>
      <c r="N72" s="256"/>
    </row>
    <row r="73" spans="1:14" x14ac:dyDescent="0.25">
      <c r="A73" s="571"/>
      <c r="B73" s="256"/>
      <c r="C73" s="256"/>
      <c r="D73" s="727"/>
      <c r="E73" s="724"/>
      <c r="F73" s="237"/>
      <c r="G73" s="243"/>
      <c r="H73" s="283"/>
      <c r="I73" s="257"/>
      <c r="J73" s="684"/>
      <c r="K73" s="714"/>
      <c r="L73" s="257"/>
      <c r="M73" s="257"/>
      <c r="N73" s="256"/>
    </row>
    <row r="74" spans="1:14" x14ac:dyDescent="0.25">
      <c r="A74" s="571"/>
      <c r="B74" s="257"/>
      <c r="C74" s="257"/>
      <c r="D74" s="726"/>
      <c r="E74" s="237"/>
      <c r="F74" s="237"/>
      <c r="G74" s="243"/>
      <c r="H74" s="283"/>
      <c r="I74" s="257"/>
      <c r="J74" s="684"/>
      <c r="K74" s="714"/>
      <c r="L74" s="257"/>
      <c r="M74" s="257"/>
      <c r="N74" s="256"/>
    </row>
    <row r="75" spans="1:14" x14ac:dyDescent="0.25">
      <c r="A75" s="571"/>
      <c r="B75" s="257"/>
      <c r="C75" s="257"/>
      <c r="D75" s="726"/>
      <c r="E75" s="237"/>
      <c r="F75" s="237"/>
      <c r="G75" s="243"/>
      <c r="H75" s="283"/>
      <c r="I75" s="257"/>
      <c r="J75" s="684"/>
      <c r="K75" s="714"/>
      <c r="L75" s="257"/>
      <c r="M75" s="257"/>
      <c r="N75" s="256"/>
    </row>
    <row r="76" spans="1:14" ht="14.25" customHeight="1" x14ac:dyDescent="0.25">
      <c r="A76" s="729"/>
      <c r="B76" s="684"/>
      <c r="C76" s="684"/>
      <c r="D76" s="684"/>
      <c r="E76" s="685"/>
      <c r="F76" s="553"/>
      <c r="G76" s="243"/>
      <c r="H76" s="755"/>
      <c r="I76" s="570"/>
      <c r="J76" s="684"/>
      <c r="K76" s="716"/>
      <c r="L76" s="570"/>
      <c r="M76" s="570"/>
      <c r="N76" s="684"/>
    </row>
    <row r="77" spans="1:14" x14ac:dyDescent="0.25">
      <c r="A77" s="571"/>
      <c r="B77" s="256"/>
      <c r="C77" s="256"/>
      <c r="D77" s="256"/>
      <c r="E77" s="237"/>
      <c r="F77" s="237"/>
      <c r="G77" s="243"/>
      <c r="H77" s="283"/>
      <c r="I77" s="257"/>
      <c r="J77" s="684"/>
      <c r="K77" s="714"/>
      <c r="L77" s="257"/>
      <c r="M77" s="257"/>
      <c r="N77" s="256"/>
    </row>
    <row r="78" spans="1:14" x14ac:dyDescent="0.25">
      <c r="A78" s="713"/>
      <c r="B78" s="257"/>
      <c r="C78" s="257"/>
      <c r="D78" s="257"/>
      <c r="E78" s="237"/>
      <c r="F78" s="237"/>
      <c r="G78" s="243"/>
      <c r="H78" s="283"/>
      <c r="I78" s="257"/>
      <c r="J78" s="684"/>
      <c r="K78" s="714"/>
      <c r="L78" s="257"/>
      <c r="M78" s="257"/>
      <c r="N78" s="256"/>
    </row>
    <row r="79" spans="1:14" x14ac:dyDescent="0.25">
      <c r="A79" s="713"/>
      <c r="B79" s="257"/>
      <c r="C79" s="257"/>
      <c r="D79" s="257"/>
      <c r="E79" s="237"/>
      <c r="F79" s="237"/>
      <c r="G79" s="243"/>
      <c r="H79" s="283"/>
      <c r="I79" s="257"/>
      <c r="J79" s="684"/>
      <c r="K79" s="714"/>
      <c r="L79" s="257"/>
      <c r="M79" s="257"/>
      <c r="N79" s="256"/>
    </row>
    <row r="80" spans="1:14" x14ac:dyDescent="0.25">
      <c r="A80" s="713"/>
      <c r="B80" s="257"/>
      <c r="C80" s="257"/>
      <c r="D80" s="257"/>
      <c r="E80" s="237"/>
      <c r="F80" s="237"/>
      <c r="G80" s="243"/>
      <c r="H80" s="283"/>
      <c r="I80" s="257"/>
      <c r="J80" s="684"/>
      <c r="K80" s="714"/>
      <c r="L80" s="257"/>
      <c r="M80" s="257"/>
      <c r="N80" s="256"/>
    </row>
    <row r="81" spans="1:14" x14ac:dyDescent="0.25">
      <c r="A81" s="713"/>
      <c r="B81" s="257"/>
      <c r="C81" s="257"/>
      <c r="D81" s="257"/>
      <c r="E81" s="237"/>
      <c r="F81" s="237"/>
      <c r="G81" s="243"/>
      <c r="H81" s="283"/>
      <c r="I81" s="257"/>
      <c r="J81" s="684"/>
      <c r="K81" s="714"/>
      <c r="L81" s="257"/>
      <c r="M81" s="257"/>
      <c r="N81" s="256"/>
    </row>
    <row r="82" spans="1:14" x14ac:dyDescent="0.25">
      <c r="A82" s="713"/>
      <c r="B82" s="257"/>
      <c r="C82" s="257"/>
      <c r="D82" s="257"/>
      <c r="E82" s="237"/>
      <c r="F82" s="237"/>
      <c r="G82" s="243"/>
      <c r="H82" s="283"/>
      <c r="I82" s="257"/>
      <c r="J82" s="684"/>
      <c r="K82" s="714"/>
      <c r="L82" s="257"/>
      <c r="M82" s="257"/>
      <c r="N82" s="256"/>
    </row>
    <row r="83" spans="1:14" x14ac:dyDescent="0.25">
      <c r="A83" s="713"/>
      <c r="B83" s="257"/>
      <c r="C83" s="257"/>
      <c r="D83" s="257"/>
      <c r="E83" s="237"/>
      <c r="F83" s="237"/>
      <c r="G83" s="243"/>
      <c r="H83" s="283"/>
      <c r="I83" s="257"/>
      <c r="J83" s="684"/>
      <c r="K83" s="714"/>
      <c r="L83" s="257"/>
      <c r="M83" s="257"/>
      <c r="N83" s="256"/>
    </row>
    <row r="84" spans="1:14" ht="15" customHeight="1" x14ac:dyDescent="0.25">
      <c r="A84" s="713"/>
      <c r="B84" s="257"/>
      <c r="C84" s="257"/>
      <c r="D84" s="257"/>
      <c r="E84" s="685"/>
      <c r="F84" s="730"/>
      <c r="G84" s="243"/>
      <c r="H84" s="755"/>
      <c r="I84" s="570"/>
      <c r="J84" s="684"/>
      <c r="K84" s="714"/>
      <c r="L84" s="257"/>
      <c r="M84" s="257"/>
      <c r="N84" s="256"/>
    </row>
    <row r="85" spans="1:14" x14ac:dyDescent="0.25">
      <c r="A85" s="713"/>
      <c r="B85" s="257"/>
      <c r="C85" s="257"/>
      <c r="D85" s="257"/>
      <c r="E85" s="731"/>
      <c r="F85" s="237"/>
      <c r="G85" s="243"/>
      <c r="H85" s="283"/>
      <c r="I85" s="257"/>
      <c r="J85" s="684"/>
      <c r="K85" s="714"/>
      <c r="L85" s="257"/>
      <c r="M85" s="257"/>
      <c r="N85" s="256"/>
    </row>
    <row r="86" spans="1:14" x14ac:dyDescent="0.25">
      <c r="A86" s="571"/>
      <c r="B86" s="257"/>
      <c r="C86" s="257"/>
      <c r="D86" s="257"/>
      <c r="E86" s="237"/>
      <c r="F86" s="237"/>
      <c r="G86" s="243"/>
      <c r="H86" s="283"/>
      <c r="I86" s="257"/>
      <c r="J86" s="684"/>
      <c r="K86" s="714"/>
      <c r="L86" s="257"/>
      <c r="M86" s="257"/>
      <c r="N86" s="256"/>
    </row>
    <row r="87" spans="1:14" x14ac:dyDescent="0.25">
      <c r="A87" s="571"/>
      <c r="B87" s="256"/>
      <c r="C87" s="256"/>
      <c r="D87" s="727"/>
      <c r="E87" s="745"/>
      <c r="F87" s="237"/>
      <c r="G87" s="243"/>
      <c r="H87" s="283"/>
      <c r="I87" s="257"/>
      <c r="J87" s="684"/>
      <c r="K87" s="714"/>
      <c r="L87" s="257"/>
      <c r="M87" s="257"/>
      <c r="N87" s="256"/>
    </row>
    <row r="88" spans="1:14" x14ac:dyDescent="0.25">
      <c r="A88" s="571"/>
      <c r="B88" s="257"/>
      <c r="C88" s="257"/>
      <c r="D88" s="257"/>
      <c r="E88" s="237"/>
      <c r="F88" s="237"/>
      <c r="G88" s="243"/>
      <c r="H88" s="283"/>
      <c r="I88" s="257"/>
      <c r="J88" s="684"/>
      <c r="K88" s="714"/>
      <c r="L88" s="257"/>
      <c r="M88" s="257"/>
      <c r="N88" s="256"/>
    </row>
    <row r="89" spans="1:14" x14ac:dyDescent="0.25">
      <c r="A89" s="571"/>
      <c r="B89" s="257"/>
      <c r="C89" s="257"/>
      <c r="D89" s="257"/>
      <c r="E89" s="237"/>
      <c r="F89" s="237"/>
      <c r="G89" s="243"/>
      <c r="H89" s="283"/>
      <c r="I89" s="257"/>
      <c r="J89" s="684"/>
      <c r="K89" s="714"/>
      <c r="L89" s="257"/>
      <c r="M89" s="257"/>
      <c r="N89" s="256"/>
    </row>
    <row r="90" spans="1:14" x14ac:dyDescent="0.25">
      <c r="A90" s="571"/>
      <c r="B90" s="257"/>
      <c r="C90" s="257"/>
      <c r="D90" s="257"/>
      <c r="E90" s="237"/>
      <c r="F90" s="237"/>
      <c r="G90" s="243"/>
      <c r="H90" s="283"/>
      <c r="I90" s="257"/>
      <c r="J90" s="684"/>
      <c r="K90" s="714"/>
      <c r="L90" s="257"/>
      <c r="M90" s="257"/>
      <c r="N90" s="256"/>
    </row>
    <row r="91" spans="1:14" ht="15" customHeight="1" x14ac:dyDescent="0.25">
      <c r="A91" s="571"/>
      <c r="B91" s="257"/>
      <c r="C91" s="257"/>
      <c r="D91" s="257"/>
      <c r="E91" s="553"/>
      <c r="F91" s="553"/>
      <c r="G91" s="243"/>
      <c r="H91" s="755"/>
      <c r="I91" s="570"/>
      <c r="J91" s="684"/>
      <c r="K91" s="714"/>
      <c r="L91" s="257"/>
      <c r="M91" s="570"/>
      <c r="N91" s="684"/>
    </row>
    <row r="92" spans="1:14" ht="15" customHeight="1" x14ac:dyDescent="0.25">
      <c r="A92" s="571"/>
      <c r="B92" s="257"/>
      <c r="C92" s="257"/>
      <c r="D92" s="257"/>
      <c r="E92" s="553"/>
      <c r="F92" s="553"/>
      <c r="G92" s="243"/>
      <c r="H92" s="755"/>
      <c r="I92" s="570"/>
      <c r="J92" s="684"/>
      <c r="K92" s="714"/>
      <c r="L92" s="257"/>
      <c r="M92" s="570"/>
      <c r="N92" s="684"/>
    </row>
    <row r="93" spans="1:14" x14ac:dyDescent="0.25">
      <c r="A93" s="571"/>
      <c r="B93" s="256"/>
      <c r="C93" s="256"/>
      <c r="D93" s="256"/>
      <c r="E93" s="732"/>
      <c r="F93" s="428"/>
      <c r="G93" s="243"/>
      <c r="H93" s="283"/>
      <c r="I93" s="257"/>
      <c r="J93" s="684"/>
      <c r="K93" s="714"/>
      <c r="L93" s="257"/>
      <c r="M93" s="257"/>
      <c r="N93" s="256"/>
    </row>
    <row r="94" spans="1:14" x14ac:dyDescent="0.25">
      <c r="A94" s="571"/>
      <c r="B94" s="256"/>
      <c r="C94" s="256"/>
      <c r="D94" s="256"/>
      <c r="E94" s="237"/>
      <c r="F94" s="237"/>
      <c r="G94" s="243"/>
      <c r="H94" s="283"/>
      <c r="I94" s="257"/>
      <c r="J94" s="684"/>
      <c r="K94" s="714"/>
      <c r="L94" s="257"/>
      <c r="M94" s="257"/>
      <c r="N94" s="256"/>
    </row>
    <row r="95" spans="1:14" x14ac:dyDescent="0.25">
      <c r="A95" s="571"/>
      <c r="B95" s="256"/>
      <c r="C95" s="256"/>
      <c r="D95" s="256"/>
      <c r="E95" s="574"/>
      <c r="F95" s="574"/>
      <c r="G95" s="243"/>
      <c r="H95" s="283"/>
      <c r="I95" s="257"/>
      <c r="J95" s="684"/>
      <c r="K95" s="714"/>
      <c r="L95" s="257"/>
      <c r="M95" s="257"/>
      <c r="N95" s="256"/>
    </row>
    <row r="96" spans="1:14" ht="13.5" customHeight="1" x14ac:dyDescent="0.25">
      <c r="A96" s="725"/>
      <c r="B96" s="257"/>
      <c r="C96" s="257"/>
      <c r="D96" s="726"/>
      <c r="E96" s="237"/>
      <c r="F96" s="553"/>
      <c r="G96" s="243"/>
      <c r="H96" s="283"/>
      <c r="I96" s="257"/>
      <c r="J96" s="684"/>
      <c r="K96" s="714"/>
      <c r="L96" s="257"/>
      <c r="M96" s="570"/>
      <c r="N96" s="684"/>
    </row>
    <row r="97" spans="1:14" x14ac:dyDescent="0.25">
      <c r="A97" s="571"/>
      <c r="B97" s="744"/>
      <c r="C97" s="744"/>
      <c r="D97" s="744"/>
      <c r="E97" s="428"/>
      <c r="F97" s="428"/>
      <c r="G97" s="243"/>
      <c r="H97" s="283"/>
      <c r="I97" s="257"/>
      <c r="J97" s="684"/>
      <c r="K97" s="714"/>
      <c r="L97" s="257"/>
      <c r="M97" s="257"/>
      <c r="N97" s="256"/>
    </row>
    <row r="98" spans="1:14" x14ac:dyDescent="0.25">
      <c r="A98" s="725"/>
      <c r="B98" s="256"/>
      <c r="C98" s="256"/>
      <c r="D98" s="727"/>
      <c r="E98" s="237"/>
      <c r="F98" s="237"/>
      <c r="G98" s="243"/>
      <c r="H98" s="283"/>
      <c r="I98" s="257"/>
      <c r="J98" s="684"/>
      <c r="K98" s="714"/>
      <c r="L98" s="257"/>
      <c r="M98" s="257"/>
      <c r="N98" s="256"/>
    </row>
    <row r="99" spans="1:14" x14ac:dyDescent="0.25">
      <c r="A99" s="725"/>
      <c r="B99" s="256"/>
      <c r="C99" s="256"/>
      <c r="D99" s="727"/>
      <c r="E99" s="574"/>
      <c r="F99" s="574"/>
      <c r="G99" s="243"/>
      <c r="H99" s="283"/>
      <c r="I99" s="257"/>
      <c r="J99" s="684"/>
      <c r="K99" s="714"/>
      <c r="L99" s="257"/>
      <c r="M99" s="257"/>
      <c r="N99" s="256"/>
    </row>
    <row r="100" spans="1:14" ht="18" customHeight="1" x14ac:dyDescent="0.25">
      <c r="A100" s="725"/>
      <c r="B100" s="256"/>
      <c r="C100" s="256"/>
      <c r="D100" s="727"/>
      <c r="E100" s="553"/>
      <c r="F100" s="553"/>
      <c r="G100" s="243"/>
      <c r="H100" s="755"/>
      <c r="I100" s="570"/>
      <c r="J100" s="684"/>
      <c r="K100" s="714"/>
      <c r="L100" s="257"/>
      <c r="M100" s="570"/>
      <c r="N100" s="684"/>
    </row>
    <row r="101" spans="1:14" x14ac:dyDescent="0.25">
      <c r="A101" s="725"/>
      <c r="B101" s="256"/>
      <c r="C101" s="256"/>
      <c r="D101" s="727"/>
      <c r="E101" s="237"/>
      <c r="F101" s="428"/>
      <c r="G101" s="243"/>
      <c r="H101" s="283"/>
      <c r="I101" s="257"/>
      <c r="J101" s="684"/>
      <c r="K101" s="714"/>
      <c r="L101" s="257"/>
      <c r="M101" s="257"/>
      <c r="N101" s="256"/>
    </row>
    <row r="102" spans="1:14" x14ac:dyDescent="0.25">
      <c r="A102" s="725"/>
      <c r="B102" s="256"/>
      <c r="C102" s="256"/>
      <c r="D102" s="727"/>
      <c r="E102" s="237"/>
      <c r="F102" s="237"/>
      <c r="G102" s="243"/>
      <c r="H102" s="283"/>
      <c r="I102" s="257"/>
      <c r="J102" s="684"/>
      <c r="K102" s="714"/>
      <c r="L102" s="257"/>
      <c r="M102" s="257"/>
      <c r="N102" s="256"/>
    </row>
    <row r="103" spans="1:14" x14ac:dyDescent="0.25">
      <c r="A103" s="725"/>
      <c r="B103" s="256"/>
      <c r="C103" s="256"/>
      <c r="D103" s="727"/>
      <c r="E103" s="574"/>
      <c r="F103" s="574"/>
      <c r="G103" s="243"/>
      <c r="H103" s="283"/>
      <c r="I103" s="257"/>
      <c r="J103" s="684"/>
      <c r="K103" s="714"/>
      <c r="L103" s="257"/>
      <c r="M103" s="257"/>
      <c r="N103" s="256"/>
    </row>
    <row r="104" spans="1:14" x14ac:dyDescent="0.25">
      <c r="A104" s="725"/>
      <c r="B104" s="256"/>
      <c r="C104" s="256"/>
      <c r="D104" s="727"/>
      <c r="E104" s="731"/>
      <c r="F104" s="733"/>
      <c r="G104" s="243"/>
      <c r="H104" s="283"/>
      <c r="I104" s="257"/>
      <c r="J104" s="684"/>
      <c r="K104" s="714"/>
      <c r="L104" s="257"/>
      <c r="M104" s="257"/>
      <c r="N104" s="256"/>
    </row>
    <row r="105" spans="1:14" x14ac:dyDescent="0.25">
      <c r="A105" s="725"/>
      <c r="B105" s="256"/>
      <c r="C105" s="256"/>
      <c r="D105" s="727"/>
      <c r="E105" s="731"/>
      <c r="F105" s="733"/>
      <c r="G105" s="243"/>
      <c r="H105" s="283"/>
      <c r="I105" s="257"/>
      <c r="J105" s="684"/>
      <c r="K105" s="714"/>
      <c r="L105" s="257"/>
      <c r="M105" s="257"/>
      <c r="N105" s="256"/>
    </row>
    <row r="106" spans="1:14" ht="16.5" customHeight="1" x14ac:dyDescent="0.25">
      <c r="A106" s="571"/>
      <c r="B106" s="684"/>
      <c r="C106" s="684"/>
      <c r="D106" s="684"/>
      <c r="E106" s="553"/>
      <c r="F106" s="734"/>
      <c r="G106" s="271"/>
      <c r="H106" s="755"/>
      <c r="I106" s="570"/>
      <c r="J106" s="684"/>
      <c r="K106" s="714"/>
      <c r="L106" s="257"/>
      <c r="M106" s="570"/>
      <c r="N106" s="684"/>
    </row>
    <row r="107" spans="1:14" x14ac:dyDescent="0.25">
      <c r="A107" s="713"/>
      <c r="B107" s="256"/>
      <c r="C107" s="256"/>
      <c r="D107" s="727"/>
      <c r="E107" s="574"/>
      <c r="F107" s="318"/>
      <c r="G107" s="243"/>
      <c r="H107" s="283"/>
      <c r="I107" s="257"/>
      <c r="J107" s="684"/>
      <c r="K107" s="714"/>
      <c r="L107" s="257"/>
      <c r="M107" s="257"/>
      <c r="N107" s="256"/>
    </row>
    <row r="108" spans="1:14" ht="15" customHeight="1" x14ac:dyDescent="0.25">
      <c r="A108" s="571"/>
      <c r="B108" s="684"/>
      <c r="C108" s="684"/>
      <c r="D108" s="684"/>
      <c r="E108" s="553"/>
      <c r="F108" s="734"/>
      <c r="G108" s="243"/>
      <c r="H108" s="755"/>
      <c r="I108" s="570"/>
      <c r="J108" s="684"/>
      <c r="K108" s="714"/>
      <c r="L108" s="257"/>
      <c r="M108" s="570"/>
      <c r="N108" s="684"/>
    </row>
    <row r="109" spans="1:14" x14ac:dyDescent="0.25">
      <c r="A109" s="571"/>
      <c r="B109" s="684"/>
      <c r="C109" s="684"/>
      <c r="D109" s="684"/>
      <c r="E109" s="731"/>
      <c r="F109" s="733"/>
      <c r="G109" s="243"/>
      <c r="H109" s="283"/>
      <c r="I109" s="257"/>
      <c r="J109" s="684"/>
      <c r="K109" s="714"/>
      <c r="L109" s="257"/>
      <c r="M109" s="257"/>
      <c r="N109" s="256"/>
    </row>
    <row r="110" spans="1:14" x14ac:dyDescent="0.25">
      <c r="A110" s="571"/>
      <c r="B110" s="684"/>
      <c r="C110" s="684"/>
      <c r="D110" s="684"/>
      <c r="E110" s="733"/>
      <c r="F110" s="733"/>
      <c r="G110" s="243"/>
      <c r="H110" s="283"/>
      <c r="I110" s="257"/>
      <c r="J110" s="684"/>
      <c r="K110" s="714"/>
      <c r="L110" s="257"/>
      <c r="M110" s="257"/>
      <c r="N110" s="256"/>
    </row>
    <row r="111" spans="1:14" x14ac:dyDescent="0.25">
      <c r="A111" s="571"/>
      <c r="B111" s="684"/>
      <c r="C111" s="684"/>
      <c r="D111" s="684"/>
      <c r="E111" s="733"/>
      <c r="F111" s="733"/>
      <c r="G111" s="243"/>
      <c r="H111" s="283"/>
      <c r="I111" s="257"/>
      <c r="J111" s="684"/>
      <c r="K111" s="714"/>
      <c r="L111" s="257"/>
      <c r="M111" s="257"/>
      <c r="N111" s="256"/>
    </row>
    <row r="112" spans="1:14" x14ac:dyDescent="0.25">
      <c r="A112" s="571"/>
      <c r="B112" s="684"/>
      <c r="C112" s="684"/>
      <c r="D112" s="684"/>
      <c r="E112" s="733"/>
      <c r="F112" s="733"/>
      <c r="G112" s="243"/>
      <c r="H112" s="283"/>
      <c r="I112" s="257"/>
      <c r="J112" s="684"/>
      <c r="K112" s="714"/>
      <c r="L112" s="257"/>
      <c r="M112" s="257"/>
      <c r="N112" s="256"/>
    </row>
    <row r="113" spans="1:14" x14ac:dyDescent="0.25">
      <c r="A113" s="571"/>
      <c r="B113" s="256"/>
      <c r="C113" s="256"/>
      <c r="D113" s="256"/>
      <c r="E113" s="733"/>
      <c r="F113" s="733"/>
      <c r="G113" s="243"/>
      <c r="H113" s="283"/>
      <c r="I113" s="257"/>
      <c r="J113" s="684"/>
      <c r="K113" s="714"/>
      <c r="L113" s="257"/>
      <c r="M113" s="257"/>
      <c r="N113" s="256"/>
    </row>
    <row r="114" spans="1:14" x14ac:dyDescent="0.25">
      <c r="A114" s="571"/>
      <c r="B114" s="256"/>
      <c r="C114" s="256"/>
      <c r="D114" s="256"/>
      <c r="E114" s="733"/>
      <c r="F114" s="733"/>
      <c r="G114" s="243"/>
      <c r="H114" s="283"/>
      <c r="I114" s="257"/>
      <c r="J114" s="684"/>
      <c r="K114" s="714"/>
      <c r="L114" s="257"/>
      <c r="M114" s="257"/>
      <c r="N114" s="256"/>
    </row>
    <row r="115" spans="1:14" x14ac:dyDescent="0.25">
      <c r="A115" s="713"/>
      <c r="B115" s="257"/>
      <c r="C115" s="257"/>
      <c r="D115" s="726"/>
      <c r="E115" s="733"/>
      <c r="F115" s="733"/>
      <c r="G115" s="243"/>
      <c r="H115" s="283"/>
      <c r="I115" s="257"/>
      <c r="J115" s="684"/>
      <c r="K115" s="714"/>
      <c r="L115" s="257"/>
      <c r="M115" s="257"/>
      <c r="N115" s="256"/>
    </row>
    <row r="116" spans="1:14" x14ac:dyDescent="0.25">
      <c r="A116" s="713"/>
      <c r="B116" s="256"/>
      <c r="C116" s="256"/>
      <c r="D116" s="256"/>
      <c r="E116" s="731"/>
      <c r="F116" s="733"/>
      <c r="G116" s="243"/>
      <c r="H116" s="283"/>
      <c r="I116" s="257"/>
      <c r="J116" s="684"/>
      <c r="K116" s="714"/>
      <c r="L116" s="257"/>
      <c r="M116" s="257"/>
      <c r="N116" s="256"/>
    </row>
    <row r="117" spans="1:14" x14ac:dyDescent="0.25">
      <c r="A117" s="713"/>
      <c r="B117" s="256"/>
      <c r="C117" s="256"/>
      <c r="D117" s="256"/>
      <c r="E117" s="731"/>
      <c r="F117" s="733"/>
      <c r="G117" s="243"/>
      <c r="H117" s="283"/>
      <c r="I117" s="257"/>
      <c r="J117" s="684"/>
      <c r="K117" s="714"/>
      <c r="L117" s="257"/>
      <c r="M117" s="257"/>
      <c r="N117" s="256"/>
    </row>
    <row r="118" spans="1:14" x14ac:dyDescent="0.25">
      <c r="A118" s="713"/>
      <c r="B118" s="256"/>
      <c r="C118" s="256"/>
      <c r="D118" s="256"/>
      <c r="E118" s="733"/>
      <c r="F118" s="733"/>
      <c r="G118" s="243"/>
      <c r="H118" s="283"/>
      <c r="I118" s="257"/>
      <c r="J118" s="684"/>
      <c r="K118" s="714"/>
      <c r="L118" s="257"/>
      <c r="M118" s="257"/>
      <c r="N118" s="256"/>
    </row>
    <row r="119" spans="1:14" x14ac:dyDescent="0.25">
      <c r="A119" s="713"/>
      <c r="B119" s="256"/>
      <c r="C119" s="256"/>
      <c r="D119" s="256"/>
      <c r="E119" s="237"/>
      <c r="F119" s="733"/>
      <c r="G119" s="243"/>
      <c r="H119" s="283"/>
      <c r="I119" s="257"/>
      <c r="J119" s="684"/>
      <c r="K119" s="714"/>
      <c r="L119" s="257"/>
      <c r="M119" s="257"/>
      <c r="N119" s="256"/>
    </row>
    <row r="120" spans="1:14" x14ac:dyDescent="0.25">
      <c r="A120" s="713"/>
      <c r="B120" s="256"/>
      <c r="C120" s="256"/>
      <c r="D120" s="256"/>
      <c r="E120" s="731"/>
      <c r="F120" s="733"/>
      <c r="G120" s="243"/>
      <c r="H120" s="283"/>
      <c r="I120" s="257"/>
      <c r="J120" s="684"/>
      <c r="K120" s="714"/>
      <c r="L120" s="257"/>
      <c r="M120" s="257"/>
      <c r="N120" s="256"/>
    </row>
    <row r="121" spans="1:14" x14ac:dyDescent="0.25">
      <c r="A121" s="713"/>
      <c r="B121" s="256"/>
      <c r="C121" s="256"/>
      <c r="D121" s="256"/>
      <c r="E121" s="733"/>
      <c r="F121" s="733"/>
      <c r="G121" s="243"/>
      <c r="H121" s="283"/>
      <c r="I121" s="257"/>
      <c r="J121" s="684"/>
      <c r="K121" s="714"/>
      <c r="L121" s="257"/>
      <c r="M121" s="257"/>
      <c r="N121" s="256"/>
    </row>
    <row r="122" spans="1:14" x14ac:dyDescent="0.25">
      <c r="A122" s="713"/>
      <c r="B122" s="256"/>
      <c r="C122" s="256"/>
      <c r="D122" s="256"/>
      <c r="E122" s="733"/>
      <c r="F122" s="733"/>
      <c r="G122" s="243"/>
      <c r="H122" s="283"/>
      <c r="I122" s="257"/>
      <c r="J122" s="684"/>
      <c r="K122" s="714"/>
      <c r="L122" s="257"/>
      <c r="M122" s="257"/>
      <c r="N122" s="256"/>
    </row>
    <row r="123" spans="1:14" x14ac:dyDescent="0.25">
      <c r="A123" s="713"/>
      <c r="B123" s="256"/>
      <c r="C123" s="256"/>
      <c r="D123" s="256"/>
      <c r="E123" s="733"/>
      <c r="F123" s="733"/>
      <c r="G123" s="243"/>
      <c r="H123" s="283"/>
      <c r="I123" s="257"/>
      <c r="J123" s="684"/>
      <c r="K123" s="714"/>
      <c r="L123" s="257"/>
      <c r="M123" s="257"/>
      <c r="N123" s="256"/>
    </row>
    <row r="124" spans="1:14" ht="14.25" customHeight="1" x14ac:dyDescent="0.25">
      <c r="A124" s="713"/>
      <c r="B124" s="256"/>
      <c r="C124" s="256"/>
      <c r="D124" s="256"/>
      <c r="E124" s="734"/>
      <c r="F124" s="734"/>
      <c r="G124" s="243"/>
      <c r="H124" s="755"/>
      <c r="I124" s="570"/>
      <c r="J124" s="684"/>
      <c r="K124" s="714"/>
      <c r="L124" s="257"/>
      <c r="M124" s="570"/>
      <c r="N124" s="684"/>
    </row>
    <row r="125" spans="1:14" ht="15.75" customHeight="1" x14ac:dyDescent="0.25">
      <c r="A125" s="571"/>
      <c r="B125" s="684"/>
      <c r="C125" s="684"/>
      <c r="D125" s="684"/>
      <c r="E125" s="685"/>
      <c r="F125" s="734"/>
      <c r="G125" s="271"/>
      <c r="H125" s="755"/>
      <c r="I125" s="570"/>
      <c r="J125" s="684"/>
      <c r="K125" s="714"/>
      <c r="L125" s="257"/>
      <c r="M125" s="257"/>
      <c r="N125" s="256"/>
    </row>
    <row r="126" spans="1:14" x14ac:dyDescent="0.25">
      <c r="A126" s="713"/>
      <c r="B126" s="256"/>
      <c r="C126" s="256"/>
      <c r="D126" s="256"/>
      <c r="E126" s="731"/>
      <c r="F126" s="733"/>
      <c r="G126" s="243"/>
      <c r="H126" s="283"/>
      <c r="I126" s="257"/>
      <c r="J126" s="684"/>
      <c r="K126" s="714"/>
      <c r="L126" s="257"/>
      <c r="M126" s="257"/>
      <c r="N126" s="256"/>
    </row>
    <row r="127" spans="1:14" x14ac:dyDescent="0.25">
      <c r="A127" s="713"/>
      <c r="B127" s="257"/>
      <c r="C127" s="257"/>
      <c r="D127" s="257"/>
      <c r="E127" s="733"/>
      <c r="F127" s="733"/>
      <c r="G127" s="243"/>
      <c r="H127" s="283"/>
      <c r="I127" s="257"/>
      <c r="J127" s="684"/>
      <c r="K127" s="714"/>
      <c r="L127" s="257"/>
      <c r="M127" s="257"/>
      <c r="N127" s="256"/>
    </row>
    <row r="128" spans="1:14" x14ac:dyDescent="0.25">
      <c r="A128" s="713"/>
      <c r="B128" s="257"/>
      <c r="C128" s="257"/>
      <c r="D128" s="257"/>
      <c r="E128" s="733"/>
      <c r="F128" s="733"/>
      <c r="G128" s="243"/>
      <c r="H128" s="283"/>
      <c r="I128" s="257"/>
      <c r="J128" s="684"/>
      <c r="K128" s="714"/>
      <c r="L128" s="257"/>
      <c r="M128" s="257"/>
      <c r="N128" s="256"/>
    </row>
    <row r="129" spans="1:14" x14ac:dyDescent="0.25">
      <c r="A129" s="713"/>
      <c r="B129" s="257"/>
      <c r="C129" s="257"/>
      <c r="D129" s="257"/>
      <c r="E129" s="731"/>
      <c r="F129" s="733"/>
      <c r="G129" s="243"/>
      <c r="H129" s="283"/>
      <c r="I129" s="257"/>
      <c r="J129" s="684"/>
      <c r="K129" s="714"/>
      <c r="L129" s="257"/>
      <c r="M129" s="257"/>
      <c r="N129" s="256"/>
    </row>
    <row r="130" spans="1:14" x14ac:dyDescent="0.25">
      <c r="A130" s="713"/>
      <c r="B130" s="257"/>
      <c r="C130" s="257"/>
      <c r="D130" s="257"/>
      <c r="E130" s="237"/>
      <c r="F130" s="733"/>
      <c r="G130" s="243"/>
      <c r="H130" s="283"/>
      <c r="I130" s="257"/>
      <c r="J130" s="684"/>
      <c r="K130" s="714"/>
      <c r="L130" s="257"/>
      <c r="M130" s="257"/>
      <c r="N130" s="256"/>
    </row>
    <row r="131" spans="1:14" x14ac:dyDescent="0.25">
      <c r="A131" s="713"/>
      <c r="B131" s="257"/>
      <c r="C131" s="257"/>
      <c r="D131" s="257"/>
      <c r="E131" s="733"/>
      <c r="F131" s="735"/>
      <c r="G131" s="243"/>
      <c r="H131" s="283"/>
      <c r="I131" s="257"/>
      <c r="J131" s="684"/>
      <c r="K131" s="714"/>
      <c r="L131" s="257"/>
      <c r="M131" s="257"/>
      <c r="N131" s="256"/>
    </row>
    <row r="132" spans="1:14" x14ac:dyDescent="0.25">
      <c r="A132" s="713"/>
      <c r="B132" s="256"/>
      <c r="C132" s="256"/>
      <c r="D132" s="256"/>
      <c r="E132" s="733"/>
      <c r="F132" s="735"/>
      <c r="G132" s="243"/>
      <c r="H132" s="283"/>
      <c r="I132" s="257"/>
      <c r="J132" s="684"/>
      <c r="K132" s="714"/>
      <c r="L132" s="257"/>
      <c r="M132" s="257"/>
      <c r="N132" s="256"/>
    </row>
    <row r="133" spans="1:14" x14ac:dyDescent="0.25">
      <c r="A133" s="713"/>
      <c r="B133" s="256"/>
      <c r="C133" s="256"/>
      <c r="D133" s="256"/>
      <c r="E133" s="733"/>
      <c r="F133" s="735"/>
      <c r="G133" s="243"/>
      <c r="H133" s="283"/>
      <c r="I133" s="257"/>
      <c r="J133" s="684"/>
      <c r="K133" s="714"/>
      <c r="L133" s="257"/>
      <c r="M133" s="257"/>
      <c r="N133" s="256"/>
    </row>
    <row r="134" spans="1:14" ht="15" customHeight="1" x14ac:dyDescent="0.25">
      <c r="A134" s="713"/>
      <c r="B134" s="256"/>
      <c r="C134" s="256"/>
      <c r="D134" s="256"/>
      <c r="E134" s="553"/>
      <c r="F134" s="553"/>
      <c r="G134" s="243"/>
      <c r="H134" s="758"/>
      <c r="I134" s="752"/>
      <c r="J134" s="684"/>
      <c r="K134" s="714"/>
      <c r="L134" s="257"/>
      <c r="M134" s="752"/>
      <c r="N134" s="730"/>
    </row>
    <row r="135" spans="1:14" ht="13.5" customHeight="1" x14ac:dyDescent="0.25">
      <c r="A135" s="571"/>
      <c r="B135" s="684"/>
      <c r="C135" s="684"/>
      <c r="D135" s="684"/>
      <c r="E135" s="685"/>
      <c r="F135" s="736"/>
      <c r="G135" s="271"/>
      <c r="H135" s="755"/>
      <c r="I135" s="570"/>
      <c r="J135" s="684"/>
      <c r="K135" s="714"/>
      <c r="L135" s="257"/>
      <c r="M135" s="257"/>
      <c r="N135" s="256"/>
    </row>
    <row r="136" spans="1:14" x14ac:dyDescent="0.25">
      <c r="A136" s="713"/>
      <c r="B136" s="256"/>
      <c r="C136" s="256"/>
      <c r="D136" s="256"/>
      <c r="E136" s="731"/>
      <c r="F136" s="746"/>
      <c r="G136" s="243"/>
      <c r="H136" s="283"/>
      <c r="I136" s="257"/>
      <c r="J136" s="684"/>
      <c r="K136" s="714"/>
      <c r="L136" s="257"/>
      <c r="M136" s="257"/>
      <c r="N136" s="256"/>
    </row>
    <row r="137" spans="1:14" x14ac:dyDescent="0.25">
      <c r="A137" s="725"/>
      <c r="B137" s="257"/>
      <c r="C137" s="257"/>
      <c r="D137" s="726"/>
      <c r="E137" s="733"/>
      <c r="F137" s="733"/>
      <c r="G137" s="243"/>
      <c r="H137" s="283"/>
      <c r="I137" s="257"/>
      <c r="J137" s="684"/>
      <c r="K137" s="714"/>
      <c r="L137" s="257"/>
      <c r="M137" s="257"/>
      <c r="N137" s="256"/>
    </row>
    <row r="138" spans="1:14" x14ac:dyDescent="0.25">
      <c r="A138" s="725"/>
      <c r="B138" s="257"/>
      <c r="C138" s="257"/>
      <c r="D138" s="726"/>
      <c r="E138" s="737"/>
      <c r="F138" s="738"/>
      <c r="G138" s="243"/>
      <c r="H138" s="283"/>
      <c r="I138" s="257"/>
      <c r="J138" s="684"/>
      <c r="K138" s="714"/>
      <c r="L138" s="257"/>
      <c r="M138" s="257"/>
      <c r="N138" s="256"/>
    </row>
    <row r="139" spans="1:14" x14ac:dyDescent="0.25">
      <c r="A139" s="725"/>
      <c r="B139" s="257"/>
      <c r="C139" s="257"/>
      <c r="D139" s="726"/>
      <c r="E139" s="731"/>
      <c r="F139" s="733"/>
      <c r="G139" s="243"/>
      <c r="H139" s="283"/>
      <c r="I139" s="257"/>
      <c r="J139" s="684"/>
      <c r="K139" s="714"/>
      <c r="L139" s="257"/>
      <c r="M139" s="257"/>
      <c r="N139" s="256"/>
    </row>
    <row r="140" spans="1:14" x14ac:dyDescent="0.25">
      <c r="A140" s="725"/>
      <c r="B140" s="257"/>
      <c r="C140" s="257"/>
      <c r="D140" s="726"/>
      <c r="E140" s="733"/>
      <c r="F140" s="733"/>
      <c r="G140" s="243"/>
      <c r="H140" s="283"/>
      <c r="I140" s="257"/>
      <c r="J140" s="684"/>
      <c r="K140" s="714"/>
      <c r="L140" s="257"/>
      <c r="M140" s="257"/>
      <c r="N140" s="256"/>
    </row>
    <row r="141" spans="1:14" x14ac:dyDescent="0.25">
      <c r="A141" s="725"/>
      <c r="B141" s="257"/>
      <c r="C141" s="257"/>
      <c r="D141" s="726"/>
      <c r="E141" s="739"/>
      <c r="F141" s="733"/>
      <c r="G141" s="243"/>
      <c r="H141" s="283"/>
      <c r="I141" s="257"/>
      <c r="J141" s="684"/>
      <c r="K141" s="714"/>
      <c r="L141" s="257"/>
      <c r="M141" s="257"/>
      <c r="N141" s="256"/>
    </row>
    <row r="142" spans="1:14" x14ac:dyDescent="0.25">
      <c r="A142" s="725"/>
      <c r="B142" s="257"/>
      <c r="C142" s="257"/>
      <c r="D142" s="726"/>
      <c r="E142" s="733"/>
      <c r="F142" s="733"/>
      <c r="G142" s="243"/>
      <c r="H142" s="283"/>
      <c r="I142" s="257"/>
      <c r="J142" s="684"/>
      <c r="K142" s="714"/>
      <c r="L142" s="257"/>
      <c r="M142" s="257"/>
      <c r="N142" s="256"/>
    </row>
    <row r="143" spans="1:14" x14ac:dyDescent="0.25">
      <c r="A143" s="725"/>
      <c r="B143" s="257"/>
      <c r="C143" s="257"/>
      <c r="D143" s="726"/>
      <c r="E143" s="237"/>
      <c r="F143" s="733"/>
      <c r="G143" s="243"/>
      <c r="H143" s="283"/>
      <c r="I143" s="257"/>
      <c r="J143" s="684"/>
      <c r="K143" s="714"/>
      <c r="L143" s="257"/>
      <c r="M143" s="257"/>
      <c r="N143" s="256"/>
    </row>
    <row r="144" spans="1:14" x14ac:dyDescent="0.25">
      <c r="A144" s="725"/>
      <c r="B144" s="257"/>
      <c r="C144" s="257"/>
      <c r="D144" s="726"/>
      <c r="E144" s="733"/>
      <c r="F144" s="733"/>
      <c r="G144" s="243"/>
      <c r="H144" s="283"/>
      <c r="I144" s="257"/>
      <c r="J144" s="684"/>
      <c r="K144" s="714"/>
      <c r="L144" s="257"/>
      <c r="M144" s="257"/>
      <c r="N144" s="256"/>
    </row>
    <row r="145" spans="1:14" x14ac:dyDescent="0.25">
      <c r="A145" s="725"/>
      <c r="B145" s="257"/>
      <c r="C145" s="257"/>
      <c r="D145" s="726"/>
      <c r="E145" s="733"/>
      <c r="F145" s="733"/>
      <c r="G145" s="243"/>
      <c r="H145" s="283"/>
      <c r="I145" s="257"/>
      <c r="J145" s="684"/>
      <c r="K145" s="714"/>
      <c r="L145" s="257"/>
      <c r="M145" s="257"/>
      <c r="N145" s="256"/>
    </row>
    <row r="146" spans="1:14" x14ac:dyDescent="0.25">
      <c r="A146" s="725"/>
      <c r="B146" s="257"/>
      <c r="C146" s="257"/>
      <c r="D146" s="257"/>
      <c r="E146" s="733"/>
      <c r="F146" s="733"/>
      <c r="G146" s="243"/>
      <c r="H146" s="283"/>
      <c r="I146" s="257"/>
      <c r="J146" s="684"/>
      <c r="K146" s="714"/>
      <c r="L146" s="257"/>
      <c r="M146" s="257"/>
      <c r="N146" s="256"/>
    </row>
    <row r="147" spans="1:14" x14ac:dyDescent="0.25">
      <c r="A147" s="713"/>
      <c r="B147" s="256"/>
      <c r="C147" s="256"/>
      <c r="D147" s="256"/>
      <c r="E147" s="553"/>
      <c r="F147" s="733"/>
      <c r="G147" s="243"/>
      <c r="H147" s="283"/>
      <c r="I147" s="257"/>
      <c r="J147" s="570"/>
      <c r="K147" s="714"/>
      <c r="L147" s="257"/>
      <c r="M147" s="257"/>
      <c r="N147" s="256"/>
    </row>
    <row r="148" spans="1:14" x14ac:dyDescent="0.25">
      <c r="A148" s="713"/>
      <c r="B148" s="256"/>
      <c r="C148" s="256"/>
      <c r="D148" s="727"/>
      <c r="E148" s="731"/>
      <c r="F148" s="733"/>
      <c r="G148" s="243"/>
      <c r="H148" s="283"/>
      <c r="I148" s="257"/>
      <c r="J148" s="684"/>
      <c r="K148" s="714"/>
      <c r="L148" s="257"/>
      <c r="M148" s="257"/>
      <c r="N148" s="256"/>
    </row>
    <row r="149" spans="1:14" x14ac:dyDescent="0.25">
      <c r="A149" s="725"/>
      <c r="B149" s="257"/>
      <c r="C149" s="257"/>
      <c r="D149" s="257"/>
      <c r="E149" s="740"/>
      <c r="F149" s="740"/>
      <c r="G149" s="243"/>
      <c r="H149" s="283"/>
      <c r="I149" s="257"/>
      <c r="J149" s="684"/>
      <c r="K149" s="714"/>
      <c r="L149" s="257"/>
      <c r="M149" s="257"/>
      <c r="N149" s="256"/>
    </row>
    <row r="150" spans="1:14" x14ac:dyDescent="0.25">
      <c r="A150" s="725"/>
      <c r="B150" s="257"/>
      <c r="C150" s="257"/>
      <c r="D150" s="257"/>
      <c r="E150" s="237"/>
      <c r="F150" s="237"/>
      <c r="G150" s="243"/>
      <c r="H150" s="283"/>
      <c r="I150" s="257"/>
      <c r="J150" s="684"/>
      <c r="K150" s="714"/>
      <c r="L150" s="257"/>
      <c r="M150" s="257"/>
      <c r="N150" s="256"/>
    </row>
    <row r="151" spans="1:14" x14ac:dyDescent="0.25">
      <c r="A151" s="725"/>
      <c r="B151" s="257"/>
      <c r="C151" s="257"/>
      <c r="D151" s="257"/>
      <c r="E151" s="741"/>
      <c r="F151" s="742"/>
      <c r="G151" s="243"/>
      <c r="H151" s="283"/>
      <c r="I151" s="257"/>
      <c r="J151" s="684"/>
      <c r="K151" s="714"/>
      <c r="L151" s="257"/>
      <c r="M151" s="257"/>
      <c r="N151" s="256"/>
    </row>
    <row r="152" spans="1:14" x14ac:dyDescent="0.25">
      <c r="A152" s="725"/>
      <c r="B152" s="257"/>
      <c r="C152" s="257"/>
      <c r="D152" s="257"/>
      <c r="E152" s="731"/>
      <c r="F152" s="318"/>
      <c r="G152" s="243"/>
      <c r="H152" s="283"/>
      <c r="I152" s="257"/>
      <c r="J152" s="684"/>
      <c r="K152" s="714"/>
      <c r="L152" s="257"/>
      <c r="M152" s="257"/>
      <c r="N152" s="256"/>
    </row>
    <row r="153" spans="1:14" x14ac:dyDescent="0.25">
      <c r="A153" s="725"/>
      <c r="B153" s="256"/>
      <c r="C153" s="256"/>
      <c r="D153" s="256"/>
      <c r="E153" s="237"/>
      <c r="F153" s="574"/>
      <c r="G153" s="243"/>
      <c r="H153" s="283"/>
      <c r="I153" s="257"/>
      <c r="J153" s="684"/>
      <c r="K153" s="714"/>
      <c r="L153" s="257"/>
      <c r="M153" s="257"/>
      <c r="N153" s="256"/>
    </row>
    <row r="154" spans="1:14" x14ac:dyDescent="0.25">
      <c r="A154" s="725"/>
      <c r="B154" s="256"/>
      <c r="C154" s="256"/>
      <c r="D154" s="256"/>
      <c r="E154" s="237"/>
      <c r="F154" s="237"/>
      <c r="G154" s="243"/>
      <c r="H154" s="283"/>
      <c r="I154" s="257"/>
      <c r="J154" s="684"/>
      <c r="K154" s="714"/>
      <c r="L154" s="257"/>
      <c r="M154" s="257"/>
      <c r="N154" s="256"/>
    </row>
    <row r="155" spans="1:14" x14ac:dyDescent="0.25">
      <c r="A155" s="725"/>
      <c r="B155" s="256"/>
      <c r="C155" s="256"/>
      <c r="D155" s="256"/>
      <c r="E155" s="237"/>
      <c r="F155" s="237"/>
      <c r="G155" s="243"/>
      <c r="H155" s="283"/>
      <c r="I155" s="257"/>
      <c r="J155" s="684"/>
      <c r="K155" s="714"/>
      <c r="L155" s="257"/>
      <c r="M155" s="257"/>
      <c r="N155" s="256"/>
    </row>
    <row r="156" spans="1:14" x14ac:dyDescent="0.25">
      <c r="A156" s="725"/>
      <c r="B156" s="256"/>
      <c r="C156" s="256"/>
      <c r="D156" s="256"/>
      <c r="E156" s="237"/>
      <c r="F156" s="237"/>
      <c r="G156" s="243"/>
      <c r="H156" s="283"/>
      <c r="I156" s="257"/>
      <c r="J156" s="684"/>
      <c r="K156" s="714"/>
      <c r="L156" s="257"/>
      <c r="M156" s="257"/>
      <c r="N156" s="256"/>
    </row>
    <row r="157" spans="1:14" ht="15" customHeight="1" x14ac:dyDescent="0.25">
      <c r="A157" s="729"/>
      <c r="B157" s="684"/>
      <c r="C157" s="684"/>
      <c r="D157" s="684"/>
      <c r="E157" s="553"/>
      <c r="F157" s="553"/>
      <c r="G157" s="243"/>
      <c r="H157" s="283"/>
      <c r="I157" s="257"/>
      <c r="J157" s="684"/>
      <c r="K157" s="714"/>
      <c r="L157" s="257"/>
      <c r="M157" s="257"/>
      <c r="N157" s="256"/>
    </row>
    <row r="158" spans="1:14" x14ac:dyDescent="0.25">
      <c r="A158" s="713"/>
      <c r="B158" s="256"/>
      <c r="C158" s="256"/>
      <c r="D158" s="256"/>
      <c r="E158" s="732"/>
      <c r="F158" s="428"/>
      <c r="G158" s="243"/>
      <c r="H158" s="283"/>
      <c r="I158" s="257"/>
      <c r="J158" s="684"/>
      <c r="K158" s="714"/>
      <c r="L158" s="257"/>
      <c r="M158" s="257"/>
      <c r="N158" s="256"/>
    </row>
    <row r="159" spans="1:14" x14ac:dyDescent="0.25">
      <c r="A159" s="713"/>
      <c r="B159" s="257"/>
      <c r="C159" s="257"/>
      <c r="D159" s="726"/>
      <c r="E159" s="237"/>
      <c r="F159" s="237"/>
      <c r="G159" s="243"/>
      <c r="H159" s="283"/>
      <c r="I159" s="257"/>
      <c r="J159" s="684"/>
      <c r="K159" s="714"/>
      <c r="L159" s="257"/>
      <c r="M159" s="257"/>
      <c r="N159" s="256"/>
    </row>
    <row r="160" spans="1:14" x14ac:dyDescent="0.25">
      <c r="A160" s="713"/>
      <c r="B160" s="257"/>
      <c r="C160" s="257"/>
      <c r="D160" s="257"/>
      <c r="E160" s="743"/>
      <c r="F160" s="574"/>
      <c r="G160" s="243"/>
      <c r="H160" s="283"/>
      <c r="I160" s="257"/>
      <c r="J160" s="684"/>
      <c r="K160" s="714"/>
      <c r="L160" s="257"/>
      <c r="M160" s="257"/>
      <c r="N160" s="256"/>
    </row>
    <row r="161" spans="1:14" x14ac:dyDescent="0.25">
      <c r="A161" s="713"/>
      <c r="B161" s="256"/>
      <c r="C161" s="256"/>
      <c r="D161" s="256"/>
      <c r="E161" s="731"/>
      <c r="F161" s="237"/>
      <c r="G161" s="243"/>
      <c r="H161" s="283"/>
      <c r="I161" s="257"/>
      <c r="J161" s="684"/>
      <c r="K161" s="714"/>
      <c r="L161" s="257"/>
      <c r="M161" s="257"/>
      <c r="N161" s="256"/>
    </row>
    <row r="162" spans="1:14" x14ac:dyDescent="0.25">
      <c r="A162" s="713"/>
      <c r="B162" s="256"/>
      <c r="C162" s="256"/>
      <c r="D162" s="256"/>
      <c r="E162" s="685"/>
      <c r="F162" s="237"/>
      <c r="G162" s="243"/>
      <c r="H162" s="283"/>
      <c r="I162" s="257"/>
      <c r="J162" s="684"/>
      <c r="K162" s="714"/>
      <c r="L162" s="257"/>
      <c r="M162" s="257"/>
      <c r="N162" s="256"/>
    </row>
    <row r="163" spans="1:14" x14ac:dyDescent="0.25">
      <c r="A163" s="713"/>
      <c r="B163" s="257"/>
      <c r="C163" s="256"/>
      <c r="D163" s="256"/>
      <c r="E163" s="428"/>
      <c r="F163" s="428"/>
      <c r="G163" s="243"/>
      <c r="H163" s="283"/>
      <c r="I163" s="257"/>
      <c r="J163" s="684"/>
      <c r="K163" s="714"/>
      <c r="L163" s="257"/>
      <c r="M163" s="257"/>
      <c r="N163" s="256"/>
    </row>
    <row r="164" spans="1:14" x14ac:dyDescent="0.25">
      <c r="A164" s="713"/>
      <c r="B164" s="257"/>
      <c r="C164" s="256"/>
      <c r="D164" s="256"/>
      <c r="E164" s="237"/>
      <c r="F164" s="237"/>
      <c r="G164" s="243"/>
      <c r="H164" s="283"/>
      <c r="I164" s="257"/>
      <c r="J164" s="684"/>
      <c r="K164" s="714"/>
      <c r="L164" s="257"/>
      <c r="M164" s="257"/>
      <c r="N164" s="256"/>
    </row>
    <row r="165" spans="1:14" x14ac:dyDescent="0.25">
      <c r="A165" s="713"/>
      <c r="B165" s="257"/>
      <c r="C165" s="257"/>
      <c r="D165" s="256"/>
      <c r="E165" s="574"/>
      <c r="F165" s="574"/>
      <c r="G165" s="243"/>
      <c r="H165" s="283"/>
      <c r="I165" s="257"/>
      <c r="J165" s="684"/>
      <c r="K165" s="714"/>
      <c r="L165" s="257"/>
      <c r="M165" s="257"/>
      <c r="N165" s="256"/>
    </row>
    <row r="166" spans="1:14" x14ac:dyDescent="0.25">
      <c r="A166" s="713"/>
      <c r="B166" s="257"/>
      <c r="C166" s="257"/>
      <c r="D166" s="256"/>
      <c r="E166" s="428"/>
      <c r="F166" s="428"/>
      <c r="G166" s="243"/>
      <c r="H166" s="283"/>
      <c r="I166" s="257"/>
      <c r="J166" s="684"/>
      <c r="K166" s="714"/>
      <c r="L166" s="257"/>
      <c r="M166" s="257"/>
      <c r="N166" s="256"/>
    </row>
    <row r="167" spans="1:14" x14ac:dyDescent="0.25">
      <c r="A167" s="713"/>
      <c r="B167" s="257"/>
      <c r="C167" s="257"/>
      <c r="D167" s="256"/>
      <c r="E167" s="237"/>
      <c r="F167" s="237"/>
      <c r="G167" s="243"/>
      <c r="H167" s="283"/>
      <c r="I167" s="257"/>
      <c r="J167" s="684"/>
      <c r="K167" s="714"/>
      <c r="L167" s="257"/>
      <c r="M167" s="257"/>
      <c r="N167" s="256"/>
    </row>
    <row r="168" spans="1:14" x14ac:dyDescent="0.25">
      <c r="A168" s="725"/>
      <c r="B168" s="257"/>
      <c r="C168" s="257"/>
      <c r="D168" s="726"/>
      <c r="E168" s="574"/>
      <c r="F168" s="574"/>
      <c r="G168" s="243"/>
      <c r="H168" s="283"/>
      <c r="I168" s="257"/>
      <c r="J168" s="684"/>
      <c r="K168" s="714"/>
      <c r="L168" s="257"/>
      <c r="M168" s="257"/>
      <c r="N168" s="256"/>
    </row>
    <row r="169" spans="1:14" x14ac:dyDescent="0.25">
      <c r="A169" s="725"/>
      <c r="B169" s="257"/>
      <c r="C169" s="257"/>
      <c r="D169" s="726"/>
      <c r="E169" s="237"/>
      <c r="F169" s="237"/>
      <c r="G169" s="243"/>
      <c r="H169" s="283"/>
      <c r="I169" s="257"/>
      <c r="J169" s="684"/>
      <c r="K169" s="714"/>
      <c r="L169" s="257"/>
      <c r="M169" s="257"/>
      <c r="N169" s="256"/>
    </row>
    <row r="170" spans="1:14" x14ac:dyDescent="0.25">
      <c r="A170" s="725"/>
      <c r="B170" s="257"/>
      <c r="C170" s="257"/>
      <c r="D170" s="726"/>
      <c r="E170" s="733"/>
      <c r="F170" s="735"/>
      <c r="G170" s="243"/>
      <c r="H170" s="283"/>
      <c r="I170" s="257"/>
      <c r="J170" s="684"/>
      <c r="K170" s="714"/>
      <c r="L170" s="257"/>
      <c r="M170" s="257"/>
      <c r="N170" s="256"/>
    </row>
    <row r="171" spans="1:14" x14ac:dyDescent="0.25">
      <c r="A171" s="713"/>
      <c r="B171" s="256"/>
      <c r="C171" s="257"/>
      <c r="D171" s="726"/>
      <c r="E171" s="685"/>
      <c r="F171" s="735"/>
      <c r="G171" s="243"/>
      <c r="H171" s="283"/>
      <c r="I171" s="257"/>
      <c r="J171" s="684"/>
      <c r="K171" s="714"/>
      <c r="L171" s="257"/>
      <c r="M171" s="257"/>
      <c r="N171" s="256"/>
    </row>
    <row r="172" spans="1:14" x14ac:dyDescent="0.25">
      <c r="A172" s="725"/>
      <c r="B172" s="257"/>
      <c r="C172" s="257"/>
      <c r="D172" s="257"/>
      <c r="E172" s="733"/>
      <c r="F172" s="733"/>
      <c r="G172" s="243"/>
      <c r="H172" s="283"/>
      <c r="I172" s="257"/>
      <c r="J172" s="684"/>
      <c r="K172" s="714"/>
      <c r="L172" s="257"/>
      <c r="M172" s="257"/>
      <c r="N172" s="256"/>
    </row>
    <row r="173" spans="1:14" x14ac:dyDescent="0.25">
      <c r="A173" s="713"/>
      <c r="B173" s="256"/>
      <c r="C173" s="256"/>
      <c r="D173" s="256"/>
      <c r="E173" s="731"/>
      <c r="F173" s="733"/>
      <c r="G173" s="243"/>
      <c r="H173" s="283"/>
      <c r="I173" s="257"/>
      <c r="J173" s="684"/>
      <c r="K173" s="257"/>
      <c r="L173" s="257"/>
      <c r="M173" s="257"/>
      <c r="N173" s="256"/>
    </row>
    <row r="174" spans="1:14" x14ac:dyDescent="0.25">
      <c r="A174" s="725"/>
      <c r="B174" s="257"/>
      <c r="C174" s="257"/>
      <c r="D174" s="257"/>
      <c r="E174" s="686"/>
      <c r="F174" s="553"/>
      <c r="G174" s="243"/>
      <c r="H174" s="283"/>
      <c r="I174" s="257"/>
      <c r="J174" s="684"/>
      <c r="K174" s="257"/>
      <c r="L174" s="257"/>
      <c r="M174" s="257"/>
      <c r="N174" s="256"/>
    </row>
    <row r="175" spans="1:14" x14ac:dyDescent="0.25">
      <c r="A175" s="725"/>
      <c r="B175" s="257"/>
      <c r="C175" s="257"/>
      <c r="D175" s="257"/>
      <c r="E175" s="733"/>
      <c r="F175" s="735"/>
      <c r="G175" s="243"/>
      <c r="H175" s="283"/>
      <c r="I175" s="257"/>
      <c r="J175" s="684"/>
      <c r="K175" s="257"/>
      <c r="L175" s="257"/>
      <c r="M175" s="257"/>
      <c r="N175" s="256"/>
    </row>
    <row r="176" spans="1:14" x14ac:dyDescent="0.25">
      <c r="A176" s="725"/>
      <c r="B176" s="257"/>
      <c r="C176" s="257"/>
      <c r="D176" s="257"/>
      <c r="E176" s="733"/>
      <c r="F176" s="735"/>
      <c r="G176" s="243"/>
      <c r="H176" s="283"/>
      <c r="I176" s="257"/>
      <c r="J176" s="684"/>
      <c r="K176" s="257"/>
      <c r="L176" s="257"/>
      <c r="M176" s="257"/>
      <c r="N176" s="256"/>
    </row>
    <row r="177" spans="1:14" x14ac:dyDescent="0.25">
      <c r="A177" s="725"/>
      <c r="B177" s="257"/>
      <c r="C177" s="257"/>
      <c r="D177" s="257"/>
      <c r="E177" s="428"/>
      <c r="F177" s="733"/>
      <c r="G177" s="243"/>
      <c r="H177" s="283"/>
      <c r="I177" s="257"/>
      <c r="J177" s="684"/>
      <c r="K177" s="257"/>
      <c r="L177" s="257"/>
      <c r="M177" s="257"/>
      <c r="N177" s="256"/>
    </row>
    <row r="178" spans="1:14" x14ac:dyDescent="0.25">
      <c r="A178" s="725"/>
      <c r="B178" s="744"/>
      <c r="C178" s="744"/>
      <c r="D178" s="744"/>
      <c r="E178" s="733"/>
      <c r="F178" s="735"/>
      <c r="G178" s="243"/>
      <c r="H178" s="283"/>
      <c r="I178" s="257"/>
      <c r="J178" s="684"/>
      <c r="K178" s="257"/>
      <c r="L178" s="257"/>
      <c r="M178" s="257"/>
      <c r="N178" s="256"/>
    </row>
    <row r="179" spans="1:14" x14ac:dyDescent="0.25">
      <c r="A179" s="725"/>
      <c r="B179" s="257"/>
      <c r="C179" s="257"/>
      <c r="D179" s="257"/>
      <c r="E179" s="733"/>
      <c r="F179" s="735"/>
      <c r="G179" s="243"/>
      <c r="H179" s="283"/>
      <c r="I179" s="257"/>
      <c r="J179" s="684"/>
      <c r="K179" s="257"/>
      <c r="L179" s="257"/>
      <c r="M179" s="257"/>
      <c r="N179" s="256"/>
    </row>
    <row r="180" spans="1:14" x14ac:dyDescent="0.25">
      <c r="A180" s="713"/>
      <c r="B180" s="256"/>
      <c r="C180" s="256"/>
      <c r="D180" s="256"/>
      <c r="E180" s="685"/>
      <c r="F180" s="733"/>
      <c r="G180" s="243"/>
      <c r="H180" s="283"/>
      <c r="I180" s="257"/>
      <c r="J180" s="684"/>
      <c r="K180" s="257"/>
      <c r="L180" s="257"/>
      <c r="M180" s="257"/>
      <c r="N180" s="256"/>
    </row>
    <row r="181" spans="1:14" x14ac:dyDescent="0.25">
      <c r="A181" s="725"/>
      <c r="B181" s="257"/>
      <c r="C181" s="257"/>
      <c r="D181" s="257"/>
      <c r="E181" s="733"/>
      <c r="F181" s="733"/>
      <c r="G181" s="243"/>
      <c r="H181" s="283"/>
      <c r="I181" s="257"/>
      <c r="J181" s="684"/>
      <c r="K181" s="257"/>
      <c r="L181" s="257"/>
      <c r="M181" s="257"/>
      <c r="N181" s="256"/>
    </row>
    <row r="182" spans="1:14" ht="15.75" thickBot="1" x14ac:dyDescent="0.3">
      <c r="A182" s="713"/>
      <c r="B182" s="256"/>
      <c r="C182" s="256"/>
      <c r="D182" s="256"/>
      <c r="E182" s="732"/>
      <c r="F182" s="747"/>
      <c r="G182" s="271"/>
      <c r="H182" s="755"/>
      <c r="I182" s="570"/>
      <c r="J182" s="684"/>
      <c r="K182" s="570"/>
      <c r="L182" s="570"/>
      <c r="M182" s="257"/>
      <c r="N182" s="256"/>
    </row>
    <row r="183" spans="1:14" ht="15.75" thickBot="1" x14ac:dyDescent="0.3">
      <c r="A183" s="725"/>
      <c r="B183" s="257"/>
      <c r="C183" s="257"/>
      <c r="D183" s="726"/>
      <c r="E183" s="605"/>
      <c r="F183" s="606"/>
      <c r="G183" s="243"/>
      <c r="H183" s="283"/>
      <c r="I183" s="257"/>
      <c r="J183" s="684"/>
      <c r="K183" s="257"/>
      <c r="L183" s="257"/>
      <c r="M183" s="257"/>
      <c r="N183" s="256"/>
    </row>
    <row r="184" spans="1:14" x14ac:dyDescent="0.25">
      <c r="A184" s="266"/>
      <c r="B184" s="258"/>
      <c r="C184" s="258"/>
      <c r="D184" s="258"/>
      <c r="E184" s="699"/>
      <c r="F184" s="700"/>
      <c r="G184" s="281"/>
      <c r="H184" s="257"/>
      <c r="I184" s="257"/>
      <c r="J184" s="684"/>
      <c r="K184" s="257"/>
      <c r="L184" s="257"/>
      <c r="M184" s="257"/>
      <c r="N184" s="256"/>
    </row>
    <row r="185" spans="1:14" x14ac:dyDescent="0.25">
      <c r="A185" s="266"/>
      <c r="B185" s="258"/>
      <c r="C185" s="258"/>
      <c r="D185" s="258"/>
      <c r="E185" s="641"/>
      <c r="F185" s="295"/>
      <c r="G185" s="243"/>
      <c r="H185" s="257"/>
      <c r="I185" s="257"/>
      <c r="J185" s="684"/>
      <c r="K185" s="257"/>
      <c r="L185" s="257"/>
      <c r="M185" s="257"/>
      <c r="N185" s="256"/>
    </row>
    <row r="186" spans="1:14" x14ac:dyDescent="0.25">
      <c r="A186" s="266"/>
      <c r="B186" s="38"/>
      <c r="C186" s="38"/>
      <c r="D186" s="38"/>
      <c r="E186" s="295"/>
      <c r="F186" s="295"/>
      <c r="G186" s="243"/>
      <c r="H186" s="257"/>
      <c r="I186" s="257"/>
      <c r="J186" s="684"/>
      <c r="K186" s="257"/>
      <c r="L186" s="257"/>
      <c r="M186" s="257"/>
      <c r="N186" s="256"/>
    </row>
    <row r="187" spans="1:14" x14ac:dyDescent="0.25">
      <c r="A187" s="266"/>
      <c r="B187" s="38"/>
      <c r="C187" s="38"/>
      <c r="D187" s="38"/>
      <c r="E187" s="295"/>
      <c r="F187" s="295"/>
      <c r="G187" s="243"/>
      <c r="H187" s="257"/>
      <c r="I187" s="257"/>
      <c r="J187" s="684"/>
      <c r="K187" s="257"/>
      <c r="L187" s="257"/>
      <c r="M187" s="257"/>
      <c r="N187" s="256"/>
    </row>
    <row r="188" spans="1:14" x14ac:dyDescent="0.25">
      <c r="A188" s="266"/>
      <c r="B188" s="38"/>
      <c r="C188" s="38"/>
      <c r="D188" s="38"/>
      <c r="E188" s="295"/>
      <c r="F188" s="295"/>
      <c r="G188" s="243"/>
      <c r="H188" s="257"/>
      <c r="I188" s="257"/>
      <c r="J188" s="684"/>
      <c r="K188" s="257"/>
      <c r="L188" s="257"/>
      <c r="M188" s="257"/>
      <c r="N188" s="256"/>
    </row>
    <row r="189" spans="1:14" x14ac:dyDescent="0.25">
      <c r="A189" s="345"/>
      <c r="B189" s="346"/>
      <c r="C189" s="346"/>
      <c r="D189" s="346"/>
      <c r="E189" s="604"/>
      <c r="F189" s="615"/>
      <c r="G189" s="350"/>
      <c r="H189" s="257"/>
      <c r="I189" s="257"/>
      <c r="J189" s="684"/>
      <c r="K189" s="257"/>
      <c r="L189" s="257"/>
      <c r="M189" s="257"/>
      <c r="N189" s="256"/>
    </row>
    <row r="190" spans="1:14" x14ac:dyDescent="0.25">
      <c r="A190" s="259"/>
      <c r="B190" s="260"/>
      <c r="C190" s="260"/>
      <c r="D190" s="371"/>
      <c r="E190" s="644"/>
      <c r="F190" s="602"/>
      <c r="G190" s="243"/>
      <c r="H190" s="283"/>
      <c r="I190" s="257"/>
      <c r="J190" s="684"/>
      <c r="K190" s="257"/>
      <c r="L190" s="257"/>
      <c r="M190" s="257"/>
      <c r="N190" s="256"/>
    </row>
    <row r="191" spans="1:14" x14ac:dyDescent="0.25">
      <c r="A191" s="266"/>
      <c r="B191" s="258"/>
      <c r="C191" s="258"/>
      <c r="D191" s="280"/>
      <c r="E191" s="269"/>
      <c r="F191" s="269"/>
      <c r="G191" s="243"/>
      <c r="H191" s="283"/>
      <c r="I191" s="257"/>
      <c r="J191" s="684"/>
      <c r="K191" s="257"/>
      <c r="L191" s="257"/>
      <c r="M191" s="257"/>
      <c r="N191" s="256"/>
    </row>
    <row r="192" spans="1:14" x14ac:dyDescent="0.25">
      <c r="A192" s="266"/>
      <c r="B192" s="260"/>
      <c r="C192" s="260"/>
      <c r="D192" s="371"/>
      <c r="E192" s="601"/>
      <c r="F192" s="601"/>
      <c r="G192" s="243"/>
      <c r="H192" s="283"/>
      <c r="I192" s="257"/>
      <c r="J192" s="684"/>
      <c r="K192" s="257"/>
      <c r="L192" s="257"/>
      <c r="M192" s="257"/>
      <c r="N192" s="256"/>
    </row>
    <row r="193" spans="1:14" x14ac:dyDescent="0.25">
      <c r="A193" s="266"/>
      <c r="B193" s="260"/>
      <c r="C193" s="260"/>
      <c r="D193" s="371"/>
      <c r="E193" s="601"/>
      <c r="F193" s="601"/>
      <c r="G193" s="243"/>
      <c r="H193" s="283"/>
      <c r="I193" s="257"/>
      <c r="J193" s="684"/>
      <c r="K193" s="257"/>
      <c r="L193" s="257"/>
      <c r="M193" s="257"/>
      <c r="N193" s="256"/>
    </row>
    <row r="194" spans="1:14" x14ac:dyDescent="0.25">
      <c r="A194" s="266"/>
      <c r="B194" s="258"/>
      <c r="C194" s="258"/>
      <c r="D194" s="258"/>
      <c r="E194" s="601"/>
      <c r="F194" s="601"/>
      <c r="G194" s="243"/>
      <c r="H194" s="257"/>
      <c r="I194" s="257"/>
      <c r="J194" s="684"/>
      <c r="K194" s="257"/>
      <c r="L194" s="257"/>
      <c r="M194" s="257"/>
      <c r="N194" s="256"/>
    </row>
    <row r="195" spans="1:14" x14ac:dyDescent="0.25">
      <c r="A195" s="266"/>
      <c r="B195" s="260"/>
      <c r="C195" s="260"/>
      <c r="D195" s="260"/>
      <c r="E195" s="243"/>
      <c r="F195" s="269"/>
      <c r="G195" s="243"/>
      <c r="H195" s="257"/>
      <c r="I195" s="257"/>
      <c r="J195" s="684"/>
      <c r="K195" s="257"/>
      <c r="L195" s="257"/>
      <c r="M195" s="257"/>
      <c r="N195" s="256"/>
    </row>
    <row r="196" spans="1:14" x14ac:dyDescent="0.25">
      <c r="A196" s="266"/>
      <c r="B196" s="260"/>
      <c r="C196" s="260"/>
      <c r="D196" s="260"/>
      <c r="E196" s="243"/>
      <c r="F196" s="269"/>
      <c r="G196" s="243"/>
      <c r="H196" s="257"/>
      <c r="I196" s="257"/>
      <c r="J196" s="684"/>
      <c r="K196" s="257"/>
      <c r="L196" s="257"/>
      <c r="M196" s="257"/>
      <c r="N196" s="256"/>
    </row>
    <row r="197" spans="1:14" x14ac:dyDescent="0.25">
      <c r="A197" s="266"/>
      <c r="B197" s="260"/>
      <c r="C197" s="260"/>
      <c r="D197" s="260"/>
      <c r="E197" s="243"/>
      <c r="F197" s="269"/>
      <c r="G197" s="243"/>
      <c r="H197" s="257"/>
      <c r="I197" s="257"/>
      <c r="J197" s="684"/>
      <c r="K197" s="257"/>
      <c r="L197" s="257"/>
      <c r="M197" s="257"/>
      <c r="N197" s="256"/>
    </row>
    <row r="198" spans="1:14" x14ac:dyDescent="0.25">
      <c r="A198" s="266"/>
      <c r="B198" s="38"/>
      <c r="C198" s="38"/>
      <c r="D198" s="298"/>
      <c r="E198" s="295"/>
      <c r="F198" s="295"/>
      <c r="G198" s="243"/>
      <c r="H198" s="257"/>
      <c r="I198" s="257"/>
      <c r="J198" s="684"/>
      <c r="K198" s="257"/>
      <c r="L198" s="257"/>
      <c r="M198" s="257"/>
      <c r="N198" s="256"/>
    </row>
    <row r="199" spans="1:14" x14ac:dyDescent="0.25">
      <c r="A199" s="266"/>
      <c r="B199" s="38"/>
      <c r="C199" s="38"/>
      <c r="D199" s="298"/>
      <c r="E199" s="295"/>
      <c r="F199" s="295"/>
      <c r="G199" s="243"/>
      <c r="H199" s="257"/>
      <c r="I199" s="257"/>
      <c r="J199" s="684"/>
      <c r="K199" s="257"/>
      <c r="L199" s="257"/>
      <c r="M199" s="257"/>
      <c r="N199" s="256"/>
    </row>
    <row r="200" spans="1:14" x14ac:dyDescent="0.25">
      <c r="A200" s="38"/>
      <c r="B200" s="38"/>
      <c r="C200" s="38"/>
      <c r="D200" s="298"/>
      <c r="E200" s="697"/>
      <c r="F200" s="697"/>
      <c r="G200" s="698"/>
      <c r="H200" s="257"/>
      <c r="I200" s="257"/>
      <c r="J200" s="257"/>
      <c r="K200" s="257"/>
      <c r="L200" s="257"/>
      <c r="M200" s="257"/>
      <c r="N200" s="256"/>
    </row>
    <row r="201" spans="1:14" x14ac:dyDescent="0.25">
      <c r="A201" s="38"/>
      <c r="B201" s="38"/>
      <c r="C201" s="38"/>
      <c r="D201" s="38"/>
      <c r="E201" s="326"/>
      <c r="F201" s="326"/>
      <c r="G201" s="337"/>
      <c r="H201" s="753"/>
      <c r="I201" s="257"/>
      <c r="J201" s="257"/>
      <c r="K201" s="257"/>
      <c r="L201" s="257"/>
      <c r="M201" s="257"/>
      <c r="N201" s="256"/>
    </row>
    <row r="202" spans="1:14" x14ac:dyDescent="0.25">
      <c r="A202" s="38"/>
      <c r="B202" s="38"/>
      <c r="C202" s="38"/>
      <c r="D202" s="38"/>
      <c r="E202" s="38"/>
      <c r="F202" s="38"/>
      <c r="G202" s="297"/>
      <c r="H202" s="257"/>
      <c r="I202" s="257"/>
      <c r="J202" s="257"/>
      <c r="K202" s="257"/>
      <c r="L202" s="257"/>
      <c r="M202" s="257"/>
      <c r="N202" s="256"/>
    </row>
    <row r="203" spans="1:14" x14ac:dyDescent="0.25">
      <c r="I203" s="146"/>
      <c r="J203" s="146"/>
      <c r="K203" s="146"/>
      <c r="L203" s="146"/>
    </row>
    <row r="204" spans="1:14" x14ac:dyDescent="0.25">
      <c r="I204" s="146"/>
      <c r="J204" s="146"/>
      <c r="K204" s="146"/>
      <c r="L204" s="146"/>
    </row>
    <row r="205" spans="1:14" x14ac:dyDescent="0.25">
      <c r="I205" s="146"/>
      <c r="J205" s="146"/>
      <c r="K205" s="146"/>
      <c r="L205" s="146"/>
    </row>
    <row r="206" spans="1:14" x14ac:dyDescent="0.25">
      <c r="I206" s="146"/>
      <c r="J206" s="146"/>
      <c r="K206" s="146"/>
      <c r="L206" s="146"/>
    </row>
    <row r="207" spans="1:14" x14ac:dyDescent="0.25">
      <c r="I207" s="146"/>
      <c r="J207" s="146"/>
      <c r="K207" s="146"/>
      <c r="L207" s="146"/>
    </row>
    <row r="208" spans="1:14" x14ac:dyDescent="0.25">
      <c r="I208" s="146"/>
      <c r="J208" s="146"/>
      <c r="K208" s="146"/>
      <c r="L208" s="146"/>
    </row>
    <row r="209" spans="9:12" x14ac:dyDescent="0.25">
      <c r="I209" s="146"/>
      <c r="J209" s="146"/>
      <c r="K209" s="146"/>
      <c r="L209" s="146"/>
    </row>
    <row r="210" spans="9:12" x14ac:dyDescent="0.25">
      <c r="I210" s="146"/>
      <c r="J210" s="146"/>
      <c r="K210" s="146"/>
      <c r="L210" s="146"/>
    </row>
    <row r="211" spans="9:12" x14ac:dyDescent="0.25">
      <c r="I211" s="146"/>
      <c r="J211" s="146"/>
      <c r="K211" s="146"/>
      <c r="L211" s="146"/>
    </row>
    <row r="212" spans="9:12" x14ac:dyDescent="0.25">
      <c r="I212" s="146"/>
      <c r="J212" s="146"/>
      <c r="K212" s="146"/>
      <c r="L212" s="146"/>
    </row>
    <row r="213" spans="9:12" x14ac:dyDescent="0.25">
      <c r="I213" s="146"/>
      <c r="J213" s="146"/>
      <c r="K213" s="146"/>
      <c r="L213" s="146"/>
    </row>
    <row r="214" spans="9:12" x14ac:dyDescent="0.25">
      <c r="I214" s="146"/>
      <c r="J214" s="146"/>
      <c r="K214" s="146"/>
      <c r="L214" s="146"/>
    </row>
    <row r="215" spans="9:12" x14ac:dyDescent="0.25">
      <c r="I215" s="146"/>
      <c r="J215" s="146"/>
      <c r="K215" s="146"/>
      <c r="L215" s="146"/>
    </row>
    <row r="216" spans="9:12" x14ac:dyDescent="0.25">
      <c r="I216" s="146"/>
      <c r="J216" s="146"/>
      <c r="K216" s="146"/>
      <c r="L216" s="146"/>
    </row>
    <row r="217" spans="9:12" x14ac:dyDescent="0.25">
      <c r="I217" s="146"/>
      <c r="J217" s="146"/>
      <c r="K217" s="146"/>
      <c r="L217" s="146"/>
    </row>
    <row r="218" spans="9:12" x14ac:dyDescent="0.25">
      <c r="I218" s="146"/>
      <c r="J218" s="146"/>
      <c r="K218" s="146"/>
      <c r="L218" s="146"/>
    </row>
    <row r="219" spans="9:12" x14ac:dyDescent="0.25">
      <c r="I219" s="146"/>
      <c r="J219" s="146"/>
      <c r="K219" s="146"/>
      <c r="L219" s="146"/>
    </row>
    <row r="220" spans="9:12" x14ac:dyDescent="0.25">
      <c r="I220" s="146"/>
      <c r="J220" s="146"/>
      <c r="K220" s="146"/>
      <c r="L220" s="146"/>
    </row>
    <row r="221" spans="9:12" x14ac:dyDescent="0.25">
      <c r="I221" s="146"/>
      <c r="J221" s="146"/>
      <c r="K221" s="146"/>
      <c r="L221" s="146"/>
    </row>
    <row r="222" spans="9:12" x14ac:dyDescent="0.25">
      <c r="I222" s="146"/>
      <c r="J222" s="146"/>
      <c r="K222" s="146"/>
      <c r="L222" s="146"/>
    </row>
    <row r="223" spans="9:12" x14ac:dyDescent="0.25">
      <c r="I223" s="146"/>
      <c r="J223" s="146"/>
      <c r="K223" s="146"/>
      <c r="L223" s="146"/>
    </row>
    <row r="224" spans="9:12" x14ac:dyDescent="0.25">
      <c r="I224" s="146"/>
      <c r="J224" s="146"/>
      <c r="K224" s="146"/>
      <c r="L224" s="146"/>
    </row>
    <row r="225" spans="9:12" x14ac:dyDescent="0.25">
      <c r="I225" s="146"/>
      <c r="J225" s="146"/>
      <c r="K225" s="146"/>
      <c r="L225" s="146"/>
    </row>
    <row r="226" spans="9:12" x14ac:dyDescent="0.25">
      <c r="I226" s="146"/>
      <c r="J226" s="146"/>
      <c r="K226" s="146"/>
      <c r="L226" s="146"/>
    </row>
    <row r="227" spans="9:12" x14ac:dyDescent="0.25">
      <c r="I227" s="146"/>
      <c r="J227" s="146"/>
      <c r="K227" s="146"/>
      <c r="L227" s="146"/>
    </row>
    <row r="228" spans="9:12" x14ac:dyDescent="0.25">
      <c r="I228" s="146"/>
      <c r="J228" s="146"/>
      <c r="K228" s="146"/>
      <c r="L228" s="146"/>
    </row>
    <row r="229" spans="9:12" x14ac:dyDescent="0.25">
      <c r="I229" s="146"/>
      <c r="J229" s="146"/>
      <c r="K229" s="146"/>
      <c r="L229" s="146"/>
    </row>
    <row r="230" spans="9:12" x14ac:dyDescent="0.25">
      <c r="I230" s="146"/>
      <c r="J230" s="146"/>
      <c r="K230" s="146"/>
      <c r="L230" s="146"/>
    </row>
    <row r="231" spans="9:12" x14ac:dyDescent="0.25">
      <c r="I231" s="146"/>
      <c r="J231" s="146"/>
      <c r="K231" s="146"/>
      <c r="L231" s="146"/>
    </row>
    <row r="232" spans="9:12" x14ac:dyDescent="0.25">
      <c r="I232" s="146"/>
      <c r="J232" s="146"/>
      <c r="K232" s="146"/>
      <c r="L232" s="146"/>
    </row>
    <row r="233" spans="9:12" x14ac:dyDescent="0.25">
      <c r="I233" s="146"/>
      <c r="J233" s="146"/>
      <c r="K233" s="146"/>
      <c r="L233" s="146"/>
    </row>
    <row r="234" spans="9:12" x14ac:dyDescent="0.25">
      <c r="I234" s="146"/>
      <c r="J234" s="146"/>
      <c r="K234" s="146"/>
      <c r="L234" s="146"/>
    </row>
    <row r="235" spans="9:12" x14ac:dyDescent="0.25">
      <c r="I235" s="146"/>
      <c r="J235" s="146"/>
      <c r="K235" s="146"/>
      <c r="L235" s="146"/>
    </row>
    <row r="236" spans="9:12" x14ac:dyDescent="0.25">
      <c r="I236" s="146"/>
      <c r="J236" s="146"/>
      <c r="K236" s="146"/>
      <c r="L236" s="146"/>
    </row>
    <row r="237" spans="9:12" x14ac:dyDescent="0.25">
      <c r="I237" s="146"/>
      <c r="J237" s="146"/>
      <c r="K237" s="146"/>
      <c r="L237" s="146"/>
    </row>
    <row r="238" spans="9:12" x14ac:dyDescent="0.25">
      <c r="I238" s="146"/>
      <c r="J238" s="146"/>
      <c r="K238" s="146"/>
      <c r="L238" s="146"/>
    </row>
    <row r="239" spans="9:12" x14ac:dyDescent="0.25">
      <c r="I239" s="146"/>
      <c r="J239" s="146"/>
      <c r="K239" s="146"/>
      <c r="L239" s="146"/>
    </row>
    <row r="240" spans="9:12" x14ac:dyDescent="0.25">
      <c r="I240" s="146"/>
      <c r="J240" s="146"/>
      <c r="K240" s="146"/>
      <c r="L240" s="146"/>
    </row>
    <row r="241" spans="9:12" x14ac:dyDescent="0.25">
      <c r="I241" s="146"/>
      <c r="J241" s="146"/>
      <c r="K241" s="146"/>
      <c r="L241" s="146"/>
    </row>
    <row r="242" spans="9:12" x14ac:dyDescent="0.25">
      <c r="I242" s="146"/>
      <c r="J242" s="146"/>
      <c r="K242" s="146"/>
      <c r="L242" s="146"/>
    </row>
    <row r="243" spans="9:12" x14ac:dyDescent="0.25">
      <c r="I243" s="146"/>
      <c r="J243" s="146"/>
      <c r="K243" s="146"/>
      <c r="L243" s="146"/>
    </row>
    <row r="244" spans="9:12" x14ac:dyDescent="0.25">
      <c r="I244" s="146"/>
      <c r="J244" s="146"/>
      <c r="K244" s="146"/>
      <c r="L244" s="146"/>
    </row>
    <row r="245" spans="9:12" x14ac:dyDescent="0.25">
      <c r="I245" s="146"/>
      <c r="J245" s="146"/>
      <c r="K245" s="146"/>
      <c r="L245" s="146"/>
    </row>
    <row r="246" spans="9:12" x14ac:dyDescent="0.25">
      <c r="I246" s="146"/>
      <c r="J246" s="146"/>
      <c r="K246" s="146"/>
      <c r="L246" s="146"/>
    </row>
    <row r="247" spans="9:12" x14ac:dyDescent="0.25">
      <c r="I247" s="146"/>
      <c r="J247" s="146"/>
      <c r="K247" s="146"/>
      <c r="L247" s="146"/>
    </row>
    <row r="248" spans="9:12" x14ac:dyDescent="0.25">
      <c r="I248" s="146"/>
      <c r="J248" s="146"/>
      <c r="K248" s="146"/>
      <c r="L248" s="146"/>
    </row>
    <row r="249" spans="9:12" x14ac:dyDescent="0.25">
      <c r="I249" s="146"/>
      <c r="J249" s="146"/>
      <c r="K249" s="146"/>
      <c r="L249" s="146"/>
    </row>
    <row r="250" spans="9:12" x14ac:dyDescent="0.25">
      <c r="I250" s="146"/>
      <c r="J250" s="146"/>
      <c r="K250" s="146"/>
      <c r="L250" s="146"/>
    </row>
    <row r="251" spans="9:12" x14ac:dyDescent="0.25">
      <c r="I251" s="146"/>
      <c r="J251" s="146"/>
      <c r="K251" s="146"/>
      <c r="L251" s="146"/>
    </row>
    <row r="252" spans="9:12" x14ac:dyDescent="0.25">
      <c r="I252" s="146"/>
      <c r="J252" s="146"/>
      <c r="K252" s="146"/>
      <c r="L252" s="146"/>
    </row>
    <row r="253" spans="9:12" x14ac:dyDescent="0.25">
      <c r="I253" s="146"/>
      <c r="J253" s="146"/>
      <c r="K253" s="146"/>
      <c r="L253" s="146"/>
    </row>
    <row r="254" spans="9:12" x14ac:dyDescent="0.25">
      <c r="I254" s="146"/>
      <c r="J254" s="146"/>
      <c r="K254" s="146"/>
      <c r="L254" s="146"/>
    </row>
    <row r="255" spans="9:12" x14ac:dyDescent="0.25">
      <c r="I255" s="146"/>
      <c r="J255" s="146"/>
      <c r="K255" s="146"/>
      <c r="L255" s="146"/>
    </row>
    <row r="256" spans="9:12" x14ac:dyDescent="0.25">
      <c r="I256" s="146"/>
      <c r="J256" s="146"/>
      <c r="K256" s="146"/>
      <c r="L256" s="146"/>
    </row>
    <row r="257" spans="9:12" x14ac:dyDescent="0.25">
      <c r="I257" s="146"/>
      <c r="J257" s="146"/>
      <c r="K257" s="146"/>
      <c r="L257" s="146"/>
    </row>
    <row r="258" spans="9:12" x14ac:dyDescent="0.25">
      <c r="I258" s="146"/>
      <c r="J258" s="146"/>
      <c r="K258" s="146"/>
      <c r="L258" s="146"/>
    </row>
    <row r="259" spans="9:12" x14ac:dyDescent="0.25">
      <c r="I259" s="146"/>
      <c r="J259" s="146"/>
      <c r="K259" s="146"/>
      <c r="L259" s="146"/>
    </row>
    <row r="260" spans="9:12" x14ac:dyDescent="0.25">
      <c r="I260" s="146"/>
      <c r="J260" s="146"/>
      <c r="K260" s="146"/>
      <c r="L260" s="146"/>
    </row>
    <row r="261" spans="9:12" x14ac:dyDescent="0.25">
      <c r="I261" s="146"/>
      <c r="J261" s="146"/>
      <c r="K261" s="146"/>
      <c r="L261" s="146"/>
    </row>
    <row r="262" spans="9:12" x14ac:dyDescent="0.25">
      <c r="I262" s="146"/>
      <c r="J262" s="146"/>
      <c r="K262" s="146"/>
      <c r="L262" s="146"/>
    </row>
    <row r="263" spans="9:12" x14ac:dyDescent="0.25">
      <c r="I263" s="146"/>
      <c r="J263" s="146"/>
      <c r="K263" s="146"/>
      <c r="L263" s="146"/>
    </row>
    <row r="264" spans="9:12" x14ac:dyDescent="0.25">
      <c r="I264" s="146"/>
      <c r="J264" s="146"/>
      <c r="K264" s="146"/>
      <c r="L264" s="146"/>
    </row>
    <row r="265" spans="9:12" x14ac:dyDescent="0.25">
      <c r="I265" s="146"/>
      <c r="J265" s="146"/>
      <c r="K265" s="146"/>
      <c r="L265" s="146"/>
    </row>
    <row r="266" spans="9:12" x14ac:dyDescent="0.25">
      <c r="I266" s="146"/>
      <c r="J266" s="146"/>
      <c r="K266" s="146"/>
      <c r="L266" s="146"/>
    </row>
    <row r="267" spans="9:12" x14ac:dyDescent="0.25">
      <c r="I267" s="146"/>
      <c r="J267" s="146"/>
      <c r="K267" s="146"/>
      <c r="L267" s="146"/>
    </row>
    <row r="268" spans="9:12" x14ac:dyDescent="0.25">
      <c r="I268" s="146"/>
      <c r="J268" s="146"/>
      <c r="K268" s="146"/>
      <c r="L268" s="146"/>
    </row>
    <row r="269" spans="9:12" x14ac:dyDescent="0.25">
      <c r="I269" s="146"/>
      <c r="J269" s="146"/>
      <c r="K269" s="146"/>
      <c r="L269" s="146"/>
    </row>
    <row r="270" spans="9:12" x14ac:dyDescent="0.25">
      <c r="I270" s="146"/>
      <c r="J270" s="146"/>
      <c r="K270" s="146"/>
      <c r="L270" s="146"/>
    </row>
    <row r="271" spans="9:12" x14ac:dyDescent="0.25">
      <c r="I271" s="146"/>
      <c r="J271" s="146"/>
      <c r="K271" s="146"/>
      <c r="L271" s="146"/>
    </row>
    <row r="272" spans="9:12" x14ac:dyDescent="0.25">
      <c r="I272" s="146"/>
      <c r="J272" s="146"/>
      <c r="K272" s="146"/>
      <c r="L272" s="146"/>
    </row>
    <row r="273" spans="9:12" x14ac:dyDescent="0.25">
      <c r="I273" s="146"/>
      <c r="J273" s="146"/>
      <c r="K273" s="146"/>
      <c r="L273" s="146"/>
    </row>
    <row r="274" spans="9:12" x14ac:dyDescent="0.25">
      <c r="I274" s="146"/>
      <c r="J274" s="146"/>
      <c r="K274" s="146"/>
      <c r="L274" s="146"/>
    </row>
    <row r="275" spans="9:12" x14ac:dyDescent="0.25">
      <c r="I275" s="146"/>
      <c r="J275" s="146"/>
      <c r="K275" s="146"/>
      <c r="L275" s="146"/>
    </row>
    <row r="276" spans="9:12" x14ac:dyDescent="0.25">
      <c r="I276" s="146"/>
      <c r="J276" s="146"/>
      <c r="K276" s="146"/>
      <c r="L276" s="146"/>
    </row>
    <row r="277" spans="9:12" x14ac:dyDescent="0.25">
      <c r="I277" s="146"/>
      <c r="J277" s="146"/>
      <c r="K277" s="146"/>
      <c r="L277" s="146"/>
    </row>
    <row r="278" spans="9:12" x14ac:dyDescent="0.25">
      <c r="I278" s="146"/>
      <c r="J278" s="146"/>
      <c r="K278" s="146"/>
      <c r="L278" s="146"/>
    </row>
    <row r="279" spans="9:12" x14ac:dyDescent="0.25">
      <c r="I279" s="146"/>
      <c r="J279" s="146"/>
      <c r="K279" s="146"/>
      <c r="L279" s="146"/>
    </row>
    <row r="280" spans="9:12" x14ac:dyDescent="0.25">
      <c r="I280" s="146"/>
      <c r="J280" s="146"/>
      <c r="K280" s="146"/>
      <c r="L280" s="146"/>
    </row>
    <row r="281" spans="9:12" x14ac:dyDescent="0.25">
      <c r="I281" s="146"/>
      <c r="J281" s="146"/>
      <c r="K281" s="146"/>
      <c r="L281" s="146"/>
    </row>
    <row r="282" spans="9:12" x14ac:dyDescent="0.25">
      <c r="I282" s="146"/>
      <c r="J282" s="146"/>
      <c r="K282" s="146"/>
      <c r="L282" s="146"/>
    </row>
    <row r="283" spans="9:12" x14ac:dyDescent="0.25">
      <c r="I283" s="146"/>
      <c r="J283" s="146"/>
      <c r="K283" s="146"/>
      <c r="L283" s="146"/>
    </row>
    <row r="284" spans="9:12" x14ac:dyDescent="0.25">
      <c r="I284" s="146"/>
      <c r="J284" s="146"/>
      <c r="K284" s="146"/>
      <c r="L284" s="146"/>
    </row>
    <row r="285" spans="9:12" x14ac:dyDescent="0.25">
      <c r="I285" s="146"/>
      <c r="J285" s="146"/>
      <c r="K285" s="146"/>
      <c r="L285" s="146"/>
    </row>
    <row r="286" spans="9:12" x14ac:dyDescent="0.25">
      <c r="I286" s="146"/>
      <c r="J286" s="146"/>
      <c r="K286" s="146"/>
      <c r="L286" s="146"/>
    </row>
    <row r="287" spans="9:12" x14ac:dyDescent="0.25">
      <c r="I287" s="146"/>
      <c r="J287" s="146"/>
      <c r="K287" s="146"/>
      <c r="L287" s="146"/>
    </row>
    <row r="288" spans="9:12" x14ac:dyDescent="0.25">
      <c r="I288" s="146"/>
      <c r="J288" s="146"/>
      <c r="K288" s="146"/>
      <c r="L288" s="146"/>
    </row>
    <row r="289" spans="9:12" x14ac:dyDescent="0.25">
      <c r="I289" s="146"/>
      <c r="J289" s="146"/>
      <c r="K289" s="146"/>
      <c r="L289" s="146"/>
    </row>
    <row r="290" spans="9:12" x14ac:dyDescent="0.25">
      <c r="I290" s="146"/>
      <c r="J290" s="146"/>
      <c r="K290" s="146"/>
      <c r="L290" s="146"/>
    </row>
    <row r="291" spans="9:12" x14ac:dyDescent="0.25">
      <c r="I291" s="146"/>
      <c r="J291" s="146"/>
      <c r="K291" s="146"/>
      <c r="L291" s="146"/>
    </row>
    <row r="292" spans="9:12" x14ac:dyDescent="0.25">
      <c r="I292" s="146"/>
      <c r="J292" s="146"/>
      <c r="K292" s="146"/>
      <c r="L292" s="146"/>
    </row>
    <row r="293" spans="9:12" x14ac:dyDescent="0.25">
      <c r="I293" s="146"/>
      <c r="J293" s="146"/>
      <c r="K293" s="146"/>
      <c r="L293" s="146"/>
    </row>
    <row r="294" spans="9:12" x14ac:dyDescent="0.25">
      <c r="I294" s="146"/>
      <c r="J294" s="146"/>
      <c r="K294" s="146"/>
      <c r="L294" s="146"/>
    </row>
    <row r="295" spans="9:12" x14ac:dyDescent="0.25">
      <c r="I295" s="146"/>
      <c r="J295" s="146"/>
      <c r="K295" s="146"/>
      <c r="L295" s="146"/>
    </row>
    <row r="296" spans="9:12" x14ac:dyDescent="0.25">
      <c r="I296" s="146"/>
      <c r="J296" s="146"/>
      <c r="K296" s="146"/>
      <c r="L296" s="146"/>
    </row>
    <row r="297" spans="9:12" x14ac:dyDescent="0.25">
      <c r="I297" s="146"/>
      <c r="J297" s="146"/>
      <c r="K297" s="146"/>
      <c r="L297" s="146"/>
    </row>
    <row r="298" spans="9:12" x14ac:dyDescent="0.25">
      <c r="I298" s="146"/>
      <c r="J298" s="146"/>
      <c r="K298" s="146"/>
      <c r="L298" s="146"/>
    </row>
    <row r="299" spans="9:12" x14ac:dyDescent="0.25">
      <c r="I299" s="146"/>
      <c r="J299" s="146"/>
      <c r="K299" s="146"/>
      <c r="L299" s="146"/>
    </row>
    <row r="300" spans="9:12" x14ac:dyDescent="0.25">
      <c r="I300" s="146"/>
      <c r="J300" s="146"/>
      <c r="K300" s="146"/>
      <c r="L300" s="146"/>
    </row>
    <row r="301" spans="9:12" x14ac:dyDescent="0.25">
      <c r="I301" s="146"/>
      <c r="J301" s="146"/>
      <c r="K301" s="146"/>
      <c r="L301" s="146"/>
    </row>
    <row r="302" spans="9:12" x14ac:dyDescent="0.25">
      <c r="I302" s="146"/>
      <c r="J302" s="146"/>
      <c r="K302" s="146"/>
      <c r="L302" s="146"/>
    </row>
    <row r="303" spans="9:12" x14ac:dyDescent="0.25">
      <c r="I303" s="146"/>
      <c r="J303" s="146"/>
      <c r="K303" s="146"/>
      <c r="L303" s="146"/>
    </row>
    <row r="304" spans="9:12" x14ac:dyDescent="0.25">
      <c r="I304" s="146"/>
      <c r="J304" s="146"/>
      <c r="K304" s="146"/>
      <c r="L304" s="146"/>
    </row>
    <row r="305" spans="9:12" x14ac:dyDescent="0.25">
      <c r="I305" s="146"/>
      <c r="J305" s="146"/>
      <c r="K305" s="146"/>
      <c r="L305" s="146"/>
    </row>
    <row r="306" spans="9:12" x14ac:dyDescent="0.25">
      <c r="I306" s="146"/>
      <c r="J306" s="146"/>
      <c r="K306" s="146"/>
      <c r="L306" s="146"/>
    </row>
    <row r="307" spans="9:12" x14ac:dyDescent="0.25">
      <c r="I307" s="146"/>
      <c r="J307" s="146"/>
      <c r="K307" s="146"/>
      <c r="L307" s="146"/>
    </row>
    <row r="308" spans="9:12" x14ac:dyDescent="0.25">
      <c r="I308" s="146"/>
      <c r="J308" s="146"/>
      <c r="K308" s="146"/>
      <c r="L308" s="146"/>
    </row>
    <row r="309" spans="9:12" x14ac:dyDescent="0.25">
      <c r="I309" s="146"/>
      <c r="J309" s="146"/>
      <c r="K309" s="146"/>
      <c r="L309" s="146"/>
    </row>
    <row r="310" spans="9:12" x14ac:dyDescent="0.25">
      <c r="I310" s="146"/>
      <c r="J310" s="146"/>
      <c r="K310" s="146"/>
      <c r="L310" s="146"/>
    </row>
    <row r="311" spans="9:12" x14ac:dyDescent="0.25">
      <c r="I311" s="146"/>
      <c r="J311" s="146"/>
      <c r="K311" s="146"/>
      <c r="L311" s="146"/>
    </row>
    <row r="312" spans="9:12" x14ac:dyDescent="0.25">
      <c r="I312" s="146"/>
      <c r="J312" s="146"/>
      <c r="K312" s="146"/>
      <c r="L312" s="146"/>
    </row>
    <row r="313" spans="9:12" x14ac:dyDescent="0.25">
      <c r="I313" s="146"/>
      <c r="J313" s="146"/>
      <c r="K313" s="146"/>
      <c r="L313" s="146"/>
    </row>
    <row r="314" spans="9:12" x14ac:dyDescent="0.25">
      <c r="I314" s="146"/>
      <c r="J314" s="146"/>
      <c r="K314" s="146"/>
      <c r="L314" s="146"/>
    </row>
    <row r="315" spans="9:12" x14ac:dyDescent="0.25">
      <c r="I315" s="146"/>
      <c r="J315" s="146"/>
      <c r="K315" s="146"/>
      <c r="L315" s="146"/>
    </row>
    <row r="316" spans="9:12" x14ac:dyDescent="0.25">
      <c r="I316" s="146"/>
      <c r="J316" s="146"/>
      <c r="K316" s="146"/>
      <c r="L316" s="146"/>
    </row>
    <row r="317" spans="9:12" x14ac:dyDescent="0.25">
      <c r="I317" s="146"/>
      <c r="J317" s="146"/>
      <c r="K317" s="146"/>
      <c r="L317" s="146"/>
    </row>
    <row r="318" spans="9:12" x14ac:dyDescent="0.25">
      <c r="I318" s="146"/>
      <c r="J318" s="146"/>
      <c r="K318" s="146"/>
      <c r="L318" s="146"/>
    </row>
    <row r="319" spans="9:12" x14ac:dyDescent="0.25">
      <c r="I319" s="146"/>
      <c r="J319" s="146"/>
      <c r="K319" s="146"/>
      <c r="L319" s="146"/>
    </row>
    <row r="320" spans="9:12" x14ac:dyDescent="0.25">
      <c r="I320" s="146"/>
      <c r="J320" s="146"/>
      <c r="K320" s="146"/>
      <c r="L320" s="146"/>
    </row>
    <row r="321" spans="9:12" x14ac:dyDescent="0.25">
      <c r="I321" s="146"/>
      <c r="J321" s="146"/>
      <c r="K321" s="146"/>
      <c r="L321" s="146"/>
    </row>
    <row r="322" spans="9:12" x14ac:dyDescent="0.25">
      <c r="I322" s="146"/>
      <c r="J322" s="146"/>
      <c r="K322" s="146"/>
      <c r="L322" s="146"/>
    </row>
    <row r="323" spans="9:12" x14ac:dyDescent="0.25">
      <c r="I323" s="146"/>
      <c r="J323" s="146"/>
      <c r="K323" s="146"/>
      <c r="L323" s="146"/>
    </row>
    <row r="324" spans="9:12" x14ac:dyDescent="0.25">
      <c r="I324" s="146"/>
      <c r="J324" s="146"/>
      <c r="K324" s="146"/>
      <c r="L324" s="146"/>
    </row>
    <row r="325" spans="9:12" x14ac:dyDescent="0.25">
      <c r="I325" s="146"/>
      <c r="J325" s="146"/>
      <c r="K325" s="146"/>
      <c r="L325" s="146"/>
    </row>
    <row r="326" spans="9:12" x14ac:dyDescent="0.25">
      <c r="I326" s="146"/>
      <c r="J326" s="146"/>
      <c r="K326" s="146"/>
      <c r="L326" s="146"/>
    </row>
    <row r="327" spans="9:12" x14ac:dyDescent="0.25">
      <c r="I327" s="146"/>
      <c r="J327" s="146"/>
      <c r="K327" s="146"/>
      <c r="L327" s="146"/>
    </row>
    <row r="328" spans="9:12" x14ac:dyDescent="0.25">
      <c r="I328" s="146"/>
      <c r="J328" s="146"/>
      <c r="K328" s="146"/>
      <c r="L328" s="146"/>
    </row>
    <row r="329" spans="9:12" x14ac:dyDescent="0.25">
      <c r="I329" s="146"/>
      <c r="J329" s="146"/>
      <c r="K329" s="146"/>
      <c r="L329" s="146"/>
    </row>
    <row r="330" spans="9:12" x14ac:dyDescent="0.25">
      <c r="I330" s="146"/>
      <c r="J330" s="146"/>
      <c r="K330" s="146"/>
      <c r="L330" s="146"/>
    </row>
    <row r="331" spans="9:12" x14ac:dyDescent="0.25">
      <c r="I331" s="146"/>
      <c r="J331" s="146"/>
      <c r="K331" s="146"/>
      <c r="L331" s="146"/>
    </row>
    <row r="332" spans="9:12" x14ac:dyDescent="0.25">
      <c r="I332" s="146"/>
      <c r="J332" s="146"/>
      <c r="K332" s="146"/>
      <c r="L332" s="146"/>
    </row>
    <row r="333" spans="9:12" x14ac:dyDescent="0.25">
      <c r="I333" s="146"/>
      <c r="J333" s="146"/>
      <c r="K333" s="146"/>
      <c r="L333" s="146"/>
    </row>
    <row r="334" spans="9:12" x14ac:dyDescent="0.25">
      <c r="I334" s="146"/>
      <c r="J334" s="146"/>
      <c r="K334" s="146"/>
      <c r="L334" s="146"/>
    </row>
    <row r="335" spans="9:12" x14ac:dyDescent="0.25">
      <c r="I335" s="146"/>
      <c r="J335" s="146"/>
      <c r="K335" s="146"/>
      <c r="L335" s="146"/>
    </row>
    <row r="336" spans="9:12" x14ac:dyDescent="0.25">
      <c r="I336" s="146"/>
      <c r="J336" s="146"/>
      <c r="K336" s="146"/>
      <c r="L336" s="146"/>
    </row>
    <row r="337" spans="9:12" x14ac:dyDescent="0.25">
      <c r="I337" s="146"/>
      <c r="J337" s="146"/>
      <c r="K337" s="146"/>
      <c r="L337" s="146"/>
    </row>
    <row r="338" spans="9:12" x14ac:dyDescent="0.25">
      <c r="I338" s="146"/>
      <c r="J338" s="146"/>
      <c r="K338" s="146"/>
      <c r="L338" s="146"/>
    </row>
    <row r="339" spans="9:12" x14ac:dyDescent="0.25">
      <c r="I339" s="146"/>
      <c r="J339" s="146"/>
      <c r="K339" s="146"/>
      <c r="L339" s="146"/>
    </row>
    <row r="340" spans="9:12" x14ac:dyDescent="0.25">
      <c r="I340" s="146"/>
      <c r="J340" s="146"/>
      <c r="K340" s="146"/>
      <c r="L340" s="146"/>
    </row>
    <row r="341" spans="9:12" x14ac:dyDescent="0.25">
      <c r="I341" s="146"/>
      <c r="J341" s="146"/>
      <c r="K341" s="146"/>
      <c r="L341" s="146"/>
    </row>
    <row r="342" spans="9:12" x14ac:dyDescent="0.25">
      <c r="I342" s="146"/>
      <c r="J342" s="146"/>
      <c r="K342" s="146"/>
      <c r="L342" s="146"/>
    </row>
    <row r="343" spans="9:12" x14ac:dyDescent="0.25">
      <c r="I343" s="146"/>
      <c r="J343" s="146"/>
      <c r="K343" s="146"/>
      <c r="L343" s="146"/>
    </row>
    <row r="344" spans="9:12" x14ac:dyDescent="0.25">
      <c r="I344" s="146"/>
      <c r="J344" s="146"/>
      <c r="K344" s="146"/>
      <c r="L344" s="146"/>
    </row>
    <row r="345" spans="9:12" x14ac:dyDescent="0.25">
      <c r="I345" s="146"/>
      <c r="J345" s="146"/>
      <c r="K345" s="146"/>
      <c r="L345" s="146"/>
    </row>
    <row r="346" spans="9:12" x14ac:dyDescent="0.25">
      <c r="I346" s="146"/>
      <c r="J346" s="146"/>
      <c r="K346" s="146"/>
      <c r="L346" s="146"/>
    </row>
    <row r="347" spans="9:12" x14ac:dyDescent="0.25">
      <c r="I347" s="146"/>
      <c r="J347" s="146"/>
      <c r="K347" s="146"/>
      <c r="L347" s="146"/>
    </row>
    <row r="348" spans="9:12" x14ac:dyDescent="0.25">
      <c r="I348" s="146"/>
      <c r="J348" s="146"/>
      <c r="K348" s="146"/>
      <c r="L348" s="146"/>
    </row>
    <row r="349" spans="9:12" x14ac:dyDescent="0.25">
      <c r="I349" s="146"/>
      <c r="J349" s="146"/>
      <c r="K349" s="146"/>
      <c r="L349" s="146"/>
    </row>
    <row r="350" spans="9:12" x14ac:dyDescent="0.25">
      <c r="I350" s="146"/>
      <c r="J350" s="146"/>
      <c r="K350" s="146"/>
      <c r="L350" s="146"/>
    </row>
    <row r="351" spans="9:12" x14ac:dyDescent="0.25">
      <c r="I351" s="146"/>
      <c r="J351" s="146"/>
      <c r="K351" s="146"/>
      <c r="L351" s="146"/>
    </row>
    <row r="352" spans="9:12" x14ac:dyDescent="0.25">
      <c r="I352" s="146"/>
      <c r="J352" s="146"/>
      <c r="K352" s="146"/>
      <c r="L352" s="146"/>
    </row>
    <row r="353" spans="9:12" x14ac:dyDescent="0.25">
      <c r="I353" s="146"/>
      <c r="J353" s="146"/>
      <c r="K353" s="146"/>
      <c r="L353" s="146"/>
    </row>
    <row r="354" spans="9:12" x14ac:dyDescent="0.25">
      <c r="I354" s="146"/>
      <c r="J354" s="146"/>
      <c r="K354" s="146"/>
      <c r="L354" s="146"/>
    </row>
    <row r="355" spans="9:12" x14ac:dyDescent="0.25">
      <c r="I355" s="146"/>
      <c r="J355" s="146"/>
      <c r="K355" s="146"/>
      <c r="L355" s="146"/>
    </row>
    <row r="356" spans="9:12" x14ac:dyDescent="0.25">
      <c r="I356" s="146"/>
      <c r="J356" s="146"/>
      <c r="K356" s="146"/>
      <c r="L356" s="146"/>
    </row>
    <row r="357" spans="9:12" x14ac:dyDescent="0.25">
      <c r="I357" s="146"/>
      <c r="J357" s="146"/>
      <c r="K357" s="146"/>
      <c r="L357" s="146"/>
    </row>
    <row r="358" spans="9:12" x14ac:dyDescent="0.25">
      <c r="I358" s="146"/>
      <c r="J358" s="146"/>
      <c r="K358" s="146"/>
      <c r="L358" s="146"/>
    </row>
    <row r="359" spans="9:12" x14ac:dyDescent="0.25">
      <c r="I359" s="146"/>
      <c r="J359" s="146"/>
      <c r="K359" s="146"/>
      <c r="L359" s="146"/>
    </row>
    <row r="360" spans="9:12" x14ac:dyDescent="0.25">
      <c r="I360" s="146"/>
      <c r="J360" s="146"/>
      <c r="K360" s="146"/>
      <c r="L360" s="146"/>
    </row>
    <row r="361" spans="9:12" x14ac:dyDescent="0.25">
      <c r="I361" s="146"/>
      <c r="J361" s="146"/>
      <c r="K361" s="146"/>
      <c r="L361" s="146"/>
    </row>
    <row r="362" spans="9:12" x14ac:dyDescent="0.25">
      <c r="I362" s="146"/>
      <c r="J362" s="146"/>
      <c r="K362" s="146"/>
      <c r="L362" s="146"/>
    </row>
    <row r="363" spans="9:12" x14ac:dyDescent="0.25">
      <c r="I363" s="146"/>
      <c r="J363" s="146"/>
      <c r="K363" s="146"/>
      <c r="L363" s="146"/>
    </row>
    <row r="364" spans="9:12" x14ac:dyDescent="0.25">
      <c r="I364" s="146"/>
      <c r="J364" s="146"/>
      <c r="K364" s="146"/>
      <c r="L364" s="146"/>
    </row>
    <row r="365" spans="9:12" x14ac:dyDescent="0.25">
      <c r="I365" s="146"/>
      <c r="J365" s="146"/>
      <c r="K365" s="146"/>
      <c r="L365" s="146"/>
    </row>
    <row r="366" spans="9:12" x14ac:dyDescent="0.25">
      <c r="I366" s="146"/>
      <c r="J366" s="146"/>
      <c r="K366" s="146"/>
      <c r="L366" s="146"/>
    </row>
    <row r="367" spans="9:12" x14ac:dyDescent="0.25">
      <c r="I367" s="146"/>
      <c r="J367" s="146"/>
      <c r="K367" s="146"/>
      <c r="L367" s="146"/>
    </row>
    <row r="368" spans="9:12" x14ac:dyDescent="0.25">
      <c r="I368" s="146"/>
      <c r="J368" s="146"/>
      <c r="K368" s="146"/>
      <c r="L368" s="146"/>
    </row>
    <row r="369" spans="9:12" x14ac:dyDescent="0.25">
      <c r="I369" s="146"/>
      <c r="J369" s="146"/>
      <c r="K369" s="146"/>
      <c r="L369" s="146"/>
    </row>
    <row r="370" spans="9:12" x14ac:dyDescent="0.25">
      <c r="I370" s="146"/>
      <c r="J370" s="146"/>
      <c r="K370" s="146"/>
      <c r="L370" s="146"/>
    </row>
    <row r="371" spans="9:12" x14ac:dyDescent="0.25">
      <c r="I371" s="146"/>
      <c r="J371" s="146"/>
      <c r="K371" s="146"/>
      <c r="L371" s="146"/>
    </row>
    <row r="372" spans="9:12" x14ac:dyDescent="0.25">
      <c r="I372" s="146"/>
      <c r="J372" s="146"/>
      <c r="K372" s="146"/>
      <c r="L372" s="146"/>
    </row>
    <row r="373" spans="9:12" x14ac:dyDescent="0.25">
      <c r="I373" s="146"/>
      <c r="J373" s="146"/>
      <c r="K373" s="146"/>
      <c r="L373" s="146"/>
    </row>
    <row r="374" spans="9:12" x14ac:dyDescent="0.25">
      <c r="I374" s="146"/>
      <c r="J374" s="146"/>
      <c r="K374" s="146"/>
      <c r="L374" s="146"/>
    </row>
    <row r="375" spans="9:12" x14ac:dyDescent="0.25">
      <c r="I375" s="146"/>
      <c r="J375" s="146"/>
      <c r="K375" s="146"/>
      <c r="L375" s="146"/>
    </row>
    <row r="376" spans="9:12" x14ac:dyDescent="0.25">
      <c r="I376" s="146"/>
      <c r="J376" s="146"/>
      <c r="K376" s="146"/>
      <c r="L376" s="146"/>
    </row>
    <row r="377" spans="9:12" x14ac:dyDescent="0.25">
      <c r="I377" s="146"/>
      <c r="J377" s="146"/>
      <c r="K377" s="146"/>
      <c r="L377" s="146"/>
    </row>
    <row r="378" spans="9:12" x14ac:dyDescent="0.25">
      <c r="I378" s="146"/>
      <c r="J378" s="146"/>
      <c r="K378" s="146"/>
      <c r="L378" s="146"/>
    </row>
    <row r="379" spans="9:12" x14ac:dyDescent="0.25">
      <c r="I379" s="146"/>
      <c r="J379" s="146"/>
      <c r="K379" s="146"/>
      <c r="L379" s="146"/>
    </row>
    <row r="380" spans="9:12" x14ac:dyDescent="0.25">
      <c r="I380" s="146"/>
      <c r="J380" s="146"/>
      <c r="K380" s="146"/>
      <c r="L380" s="146"/>
    </row>
    <row r="381" spans="9:12" x14ac:dyDescent="0.25">
      <c r="I381" s="146"/>
      <c r="J381" s="146"/>
      <c r="K381" s="146"/>
      <c r="L381" s="146"/>
    </row>
    <row r="382" spans="9:12" x14ac:dyDescent="0.25">
      <c r="I382" s="146"/>
      <c r="J382" s="146"/>
      <c r="K382" s="146"/>
      <c r="L382" s="146"/>
    </row>
    <row r="383" spans="9:12" x14ac:dyDescent="0.25">
      <c r="I383" s="146"/>
      <c r="J383" s="146"/>
      <c r="K383" s="146"/>
      <c r="L383" s="146"/>
    </row>
    <row r="384" spans="9:12" x14ac:dyDescent="0.25">
      <c r="I384" s="146"/>
      <c r="J384" s="146"/>
      <c r="K384" s="146"/>
      <c r="L384" s="146"/>
    </row>
    <row r="385" spans="9:12" x14ac:dyDescent="0.25">
      <c r="I385" s="146"/>
      <c r="J385" s="146"/>
      <c r="K385" s="146"/>
      <c r="L385" s="146"/>
    </row>
    <row r="386" spans="9:12" x14ac:dyDescent="0.25">
      <c r="I386" s="146"/>
      <c r="J386" s="146"/>
      <c r="K386" s="146"/>
      <c r="L386" s="146"/>
    </row>
    <row r="387" spans="9:12" x14ac:dyDescent="0.25">
      <c r="I387" s="146"/>
      <c r="J387" s="146"/>
      <c r="K387" s="146"/>
      <c r="L387" s="146"/>
    </row>
    <row r="388" spans="9:12" x14ac:dyDescent="0.25">
      <c r="I388" s="146"/>
      <c r="J388" s="146"/>
      <c r="K388" s="146"/>
      <c r="L388" s="146"/>
    </row>
    <row r="389" spans="9:12" x14ac:dyDescent="0.25">
      <c r="I389" s="146"/>
      <c r="J389" s="146"/>
      <c r="K389" s="146"/>
      <c r="L389" s="146"/>
    </row>
    <row r="390" spans="9:12" x14ac:dyDescent="0.25">
      <c r="I390" s="146"/>
      <c r="J390" s="146"/>
      <c r="K390" s="146"/>
      <c r="L390" s="146"/>
    </row>
    <row r="391" spans="9:12" x14ac:dyDescent="0.25">
      <c r="I391" s="146"/>
      <c r="J391" s="146"/>
      <c r="K391" s="146"/>
      <c r="L391" s="146"/>
    </row>
    <row r="392" spans="9:12" x14ac:dyDescent="0.25">
      <c r="I392" s="146"/>
      <c r="J392" s="146"/>
      <c r="K392" s="146"/>
      <c r="L392" s="146"/>
    </row>
    <row r="393" spans="9:12" x14ac:dyDescent="0.25">
      <c r="I393" s="146"/>
      <c r="J393" s="146"/>
      <c r="K393" s="146"/>
      <c r="L393" s="146"/>
    </row>
    <row r="394" spans="9:12" x14ac:dyDescent="0.25">
      <c r="I394" s="146"/>
      <c r="J394" s="146"/>
      <c r="K394" s="146"/>
      <c r="L394" s="146"/>
    </row>
    <row r="395" spans="9:12" x14ac:dyDescent="0.25">
      <c r="I395" s="146"/>
      <c r="J395" s="146"/>
      <c r="K395" s="146"/>
      <c r="L395" s="146"/>
    </row>
    <row r="396" spans="9:12" x14ac:dyDescent="0.25">
      <c r="I396" s="146"/>
      <c r="J396" s="146"/>
      <c r="K396" s="146"/>
      <c r="L396" s="146"/>
    </row>
    <row r="397" spans="9:12" x14ac:dyDescent="0.25">
      <c r="I397" s="146"/>
      <c r="J397" s="146"/>
      <c r="K397" s="146"/>
      <c r="L397" s="146"/>
    </row>
    <row r="398" spans="9:12" x14ac:dyDescent="0.25">
      <c r="I398" s="146"/>
      <c r="J398" s="146"/>
      <c r="K398" s="146"/>
      <c r="L398" s="146"/>
    </row>
    <row r="399" spans="9:12" x14ac:dyDescent="0.25">
      <c r="I399" s="146"/>
      <c r="J399" s="146"/>
      <c r="K399" s="146"/>
      <c r="L399" s="146"/>
    </row>
    <row r="400" spans="9:12" x14ac:dyDescent="0.25">
      <c r="I400" s="146"/>
      <c r="J400" s="146"/>
      <c r="K400" s="146"/>
      <c r="L400" s="146"/>
    </row>
    <row r="401" spans="9:12" x14ac:dyDescent="0.25">
      <c r="I401" s="146"/>
      <c r="J401" s="146"/>
      <c r="K401" s="146"/>
      <c r="L401" s="146"/>
    </row>
    <row r="402" spans="9:12" x14ac:dyDescent="0.25">
      <c r="I402" s="146"/>
      <c r="J402" s="146"/>
      <c r="K402" s="146"/>
      <c r="L402" s="146"/>
    </row>
    <row r="403" spans="9:12" x14ac:dyDescent="0.25">
      <c r="I403" s="146"/>
      <c r="J403" s="146"/>
      <c r="K403" s="146"/>
      <c r="L403" s="146"/>
    </row>
    <row r="404" spans="9:12" x14ac:dyDescent="0.25">
      <c r="I404" s="146"/>
      <c r="J404" s="146"/>
      <c r="K404" s="146"/>
      <c r="L404" s="146"/>
    </row>
    <row r="405" spans="9:12" x14ac:dyDescent="0.25">
      <c r="I405" s="146"/>
      <c r="J405" s="146"/>
      <c r="K405" s="146"/>
      <c r="L405" s="146"/>
    </row>
    <row r="406" spans="9:12" x14ac:dyDescent="0.25">
      <c r="I406" s="146"/>
      <c r="J406" s="146"/>
      <c r="K406" s="146"/>
      <c r="L406" s="146"/>
    </row>
    <row r="407" spans="9:12" x14ac:dyDescent="0.25">
      <c r="I407" s="146"/>
      <c r="J407" s="146"/>
      <c r="K407" s="146"/>
      <c r="L407" s="146"/>
    </row>
    <row r="408" spans="9:12" x14ac:dyDescent="0.25">
      <c r="I408" s="146"/>
      <c r="J408" s="146"/>
      <c r="K408" s="146"/>
      <c r="L408" s="146"/>
    </row>
    <row r="409" spans="9:12" x14ac:dyDescent="0.25">
      <c r="I409" s="146"/>
      <c r="J409" s="146"/>
      <c r="K409" s="146"/>
      <c r="L409" s="146"/>
    </row>
    <row r="410" spans="9:12" x14ac:dyDescent="0.25">
      <c r="I410" s="146"/>
      <c r="J410" s="146"/>
      <c r="K410" s="146"/>
      <c r="L410" s="146"/>
    </row>
    <row r="411" spans="9:12" x14ac:dyDescent="0.25">
      <c r="I411" s="146"/>
      <c r="J411" s="146"/>
      <c r="K411" s="146"/>
      <c r="L411" s="146"/>
    </row>
    <row r="412" spans="9:12" x14ac:dyDescent="0.25">
      <c r="I412" s="146"/>
      <c r="J412" s="146"/>
      <c r="K412" s="146"/>
      <c r="L412" s="146"/>
    </row>
    <row r="413" spans="9:12" x14ac:dyDescent="0.25">
      <c r="I413" s="146"/>
      <c r="J413" s="146"/>
      <c r="K413" s="146"/>
      <c r="L413" s="146"/>
    </row>
    <row r="414" spans="9:12" x14ac:dyDescent="0.25">
      <c r="I414" s="146"/>
      <c r="J414" s="146"/>
      <c r="K414" s="146"/>
      <c r="L414" s="146"/>
    </row>
    <row r="415" spans="9:12" x14ac:dyDescent="0.25">
      <c r="I415" s="146"/>
      <c r="J415" s="146"/>
      <c r="K415" s="146"/>
      <c r="L415" s="146"/>
    </row>
    <row r="416" spans="9:12" x14ac:dyDescent="0.25">
      <c r="I416" s="146"/>
      <c r="J416" s="146"/>
      <c r="K416" s="146"/>
      <c r="L416" s="146"/>
    </row>
    <row r="417" spans="9:12" x14ac:dyDescent="0.25">
      <c r="I417" s="146"/>
      <c r="J417" s="146"/>
      <c r="K417" s="146"/>
      <c r="L417" s="146"/>
    </row>
    <row r="418" spans="9:12" x14ac:dyDescent="0.25">
      <c r="I418" s="146"/>
      <c r="J418" s="146"/>
      <c r="K418" s="146"/>
      <c r="L418" s="146"/>
    </row>
    <row r="419" spans="9:12" x14ac:dyDescent="0.25">
      <c r="I419" s="146"/>
      <c r="J419" s="146"/>
      <c r="K419" s="146"/>
      <c r="L419" s="146"/>
    </row>
    <row r="420" spans="9:12" x14ac:dyDescent="0.25">
      <c r="I420" s="146"/>
      <c r="J420" s="146"/>
      <c r="K420" s="146"/>
      <c r="L420" s="146"/>
    </row>
    <row r="421" spans="9:12" x14ac:dyDescent="0.25">
      <c r="I421" s="146"/>
      <c r="J421" s="146"/>
      <c r="K421" s="146"/>
      <c r="L421" s="146"/>
    </row>
    <row r="422" spans="9:12" x14ac:dyDescent="0.25">
      <c r="I422" s="146"/>
      <c r="J422" s="146"/>
      <c r="K422" s="146"/>
      <c r="L422" s="146"/>
    </row>
    <row r="423" spans="9:12" x14ac:dyDescent="0.25">
      <c r="I423" s="146"/>
      <c r="J423" s="146"/>
      <c r="K423" s="146"/>
      <c r="L423" s="146"/>
    </row>
    <row r="424" spans="9:12" x14ac:dyDescent="0.25">
      <c r="I424" s="146"/>
      <c r="J424" s="146"/>
      <c r="K424" s="146"/>
      <c r="L424" s="146"/>
    </row>
    <row r="425" spans="9:12" x14ac:dyDescent="0.25">
      <c r="I425" s="146"/>
      <c r="J425" s="146"/>
      <c r="K425" s="146"/>
      <c r="L425" s="146"/>
    </row>
    <row r="426" spans="9:12" x14ac:dyDescent="0.25">
      <c r="I426" s="146"/>
      <c r="J426" s="146"/>
      <c r="K426" s="146"/>
      <c r="L426" s="146"/>
    </row>
    <row r="427" spans="9:12" x14ac:dyDescent="0.25">
      <c r="I427" s="146"/>
      <c r="J427" s="146"/>
      <c r="K427" s="146"/>
      <c r="L427" s="146"/>
    </row>
    <row r="428" spans="9:12" x14ac:dyDescent="0.25">
      <c r="I428" s="146"/>
      <c r="J428" s="146"/>
      <c r="K428" s="146"/>
      <c r="L428" s="146"/>
    </row>
    <row r="429" spans="9:12" x14ac:dyDescent="0.25">
      <c r="I429" s="146"/>
      <c r="J429" s="146"/>
      <c r="K429" s="146"/>
      <c r="L429" s="146"/>
    </row>
    <row r="430" spans="9:12" x14ac:dyDescent="0.25">
      <c r="I430" s="146"/>
      <c r="J430" s="146"/>
      <c r="K430" s="146"/>
      <c r="L430" s="146"/>
    </row>
    <row r="431" spans="9:12" x14ac:dyDescent="0.25">
      <c r="I431" s="146"/>
      <c r="J431" s="146"/>
      <c r="K431" s="146"/>
      <c r="L431" s="146"/>
    </row>
    <row r="432" spans="9:12" x14ac:dyDescent="0.25">
      <c r="I432" s="146"/>
      <c r="J432" s="146"/>
      <c r="K432" s="146"/>
      <c r="L432" s="146"/>
    </row>
    <row r="433" spans="9:12" x14ac:dyDescent="0.25">
      <c r="I433" s="146"/>
      <c r="J433" s="146"/>
      <c r="K433" s="146"/>
      <c r="L433" s="146"/>
    </row>
    <row r="434" spans="9:12" x14ac:dyDescent="0.25">
      <c r="I434" s="146"/>
      <c r="J434" s="146"/>
      <c r="K434" s="146"/>
      <c r="L434" s="146"/>
    </row>
    <row r="435" spans="9:12" x14ac:dyDescent="0.25">
      <c r="I435" s="146"/>
      <c r="J435" s="146"/>
      <c r="K435" s="146"/>
      <c r="L435" s="146"/>
    </row>
    <row r="436" spans="9:12" x14ac:dyDescent="0.25">
      <c r="I436" s="146"/>
      <c r="J436" s="146"/>
      <c r="K436" s="146"/>
      <c r="L436" s="146"/>
    </row>
    <row r="437" spans="9:12" x14ac:dyDescent="0.25">
      <c r="I437" s="146"/>
      <c r="J437" s="146"/>
      <c r="K437" s="146"/>
      <c r="L437" s="146"/>
    </row>
    <row r="438" spans="9:12" x14ac:dyDescent="0.25">
      <c r="I438" s="146"/>
      <c r="J438" s="146"/>
      <c r="K438" s="146"/>
      <c r="L438" s="146"/>
    </row>
    <row r="439" spans="9:12" x14ac:dyDescent="0.25">
      <c r="I439" s="146"/>
      <c r="J439" s="146"/>
      <c r="K439" s="146"/>
      <c r="L439" s="146"/>
    </row>
    <row r="440" spans="9:12" x14ac:dyDescent="0.25">
      <c r="I440" s="146"/>
      <c r="J440" s="146"/>
      <c r="K440" s="146"/>
      <c r="L440" s="146"/>
    </row>
    <row r="441" spans="9:12" x14ac:dyDescent="0.25">
      <c r="I441" s="146"/>
      <c r="J441" s="146"/>
      <c r="K441" s="146"/>
      <c r="L441" s="146"/>
    </row>
    <row r="442" spans="9:12" x14ac:dyDescent="0.25">
      <c r="I442" s="146"/>
      <c r="J442" s="146"/>
      <c r="K442" s="146"/>
      <c r="L442" s="146"/>
    </row>
    <row r="443" spans="9:12" x14ac:dyDescent="0.25">
      <c r="I443" s="146"/>
      <c r="J443" s="146"/>
      <c r="K443" s="146"/>
      <c r="L443" s="146"/>
    </row>
    <row r="444" spans="9:12" x14ac:dyDescent="0.25">
      <c r="I444" s="146"/>
      <c r="J444" s="146"/>
      <c r="K444" s="146"/>
      <c r="L444" s="146"/>
    </row>
    <row r="445" spans="9:12" x14ac:dyDescent="0.25">
      <c r="I445" s="146"/>
      <c r="J445" s="146"/>
      <c r="K445" s="146"/>
      <c r="L445" s="146"/>
    </row>
    <row r="446" spans="9:12" x14ac:dyDescent="0.25">
      <c r="I446" s="146"/>
      <c r="J446" s="146"/>
      <c r="K446" s="146"/>
      <c r="L446" s="146"/>
    </row>
    <row r="447" spans="9:12" x14ac:dyDescent="0.25">
      <c r="I447" s="146"/>
      <c r="J447" s="146"/>
      <c r="K447" s="146"/>
      <c r="L447" s="146"/>
    </row>
    <row r="448" spans="9:12" x14ac:dyDescent="0.25">
      <c r="I448" s="146"/>
      <c r="J448" s="146"/>
      <c r="K448" s="146"/>
      <c r="L448" s="146"/>
    </row>
    <row r="449" spans="9:12" x14ac:dyDescent="0.25">
      <c r="I449" s="146"/>
      <c r="J449" s="146"/>
      <c r="K449" s="146"/>
      <c r="L449" s="146"/>
    </row>
    <row r="450" spans="9:12" x14ac:dyDescent="0.25">
      <c r="I450" s="146"/>
      <c r="J450" s="146"/>
      <c r="K450" s="146"/>
      <c r="L450" s="146"/>
    </row>
    <row r="451" spans="9:12" x14ac:dyDescent="0.25">
      <c r="I451" s="146"/>
      <c r="J451" s="146"/>
      <c r="K451" s="146"/>
      <c r="L451" s="146"/>
    </row>
    <row r="452" spans="9:12" x14ac:dyDescent="0.25">
      <c r="I452" s="146"/>
      <c r="J452" s="146"/>
      <c r="K452" s="146"/>
      <c r="L452" s="146"/>
    </row>
    <row r="453" spans="9:12" x14ac:dyDescent="0.25">
      <c r="I453" s="146"/>
      <c r="J453" s="146"/>
      <c r="K453" s="146"/>
      <c r="L453" s="146"/>
    </row>
    <row r="454" spans="9:12" x14ac:dyDescent="0.25">
      <c r="I454" s="146"/>
      <c r="J454" s="146"/>
      <c r="K454" s="146"/>
      <c r="L454" s="146"/>
    </row>
    <row r="455" spans="9:12" x14ac:dyDescent="0.25">
      <c r="I455" s="146"/>
      <c r="J455" s="146"/>
      <c r="K455" s="146"/>
      <c r="L455" s="146"/>
    </row>
    <row r="456" spans="9:12" x14ac:dyDescent="0.25">
      <c r="I456" s="146"/>
      <c r="J456" s="146"/>
      <c r="K456" s="146"/>
      <c r="L456" s="146"/>
    </row>
    <row r="457" spans="9:12" x14ac:dyDescent="0.25">
      <c r="I457" s="146"/>
      <c r="J457" s="146"/>
      <c r="K457" s="146"/>
      <c r="L457" s="146"/>
    </row>
    <row r="458" spans="9:12" x14ac:dyDescent="0.25">
      <c r="I458" s="146"/>
      <c r="J458" s="146"/>
      <c r="K458" s="146"/>
      <c r="L458" s="146"/>
    </row>
    <row r="459" spans="9:12" x14ac:dyDescent="0.25">
      <c r="I459" s="146"/>
      <c r="J459" s="146"/>
      <c r="K459" s="146"/>
      <c r="L459" s="146"/>
    </row>
    <row r="460" spans="9:12" x14ac:dyDescent="0.25">
      <c r="I460" s="146"/>
      <c r="J460" s="146"/>
      <c r="K460" s="146"/>
      <c r="L460" s="146"/>
    </row>
    <row r="461" spans="9:12" x14ac:dyDescent="0.25">
      <c r="I461" s="146"/>
      <c r="J461" s="146"/>
      <c r="K461" s="146"/>
      <c r="L461" s="146"/>
    </row>
    <row r="462" spans="9:12" x14ac:dyDescent="0.25">
      <c r="I462" s="146"/>
      <c r="J462" s="146"/>
      <c r="K462" s="146"/>
      <c r="L462" s="146"/>
    </row>
    <row r="463" spans="9:12" x14ac:dyDescent="0.25">
      <c r="I463" s="146"/>
      <c r="J463" s="146"/>
      <c r="K463" s="146"/>
      <c r="L463" s="146"/>
    </row>
    <row r="464" spans="9:12" x14ac:dyDescent="0.25">
      <c r="I464" s="146"/>
      <c r="J464" s="146"/>
      <c r="K464" s="146"/>
      <c r="L464" s="146"/>
    </row>
    <row r="465" spans="9:12" x14ac:dyDescent="0.25">
      <c r="I465" s="146"/>
      <c r="J465" s="146"/>
      <c r="K465" s="146"/>
      <c r="L465" s="146"/>
    </row>
    <row r="466" spans="9:12" x14ac:dyDescent="0.25">
      <c r="I466" s="146"/>
      <c r="J466" s="146"/>
      <c r="K466" s="146"/>
      <c r="L466" s="146"/>
    </row>
    <row r="467" spans="9:12" x14ac:dyDescent="0.25">
      <c r="I467" s="146"/>
      <c r="J467" s="146"/>
      <c r="K467" s="146"/>
      <c r="L467" s="146"/>
    </row>
    <row r="468" spans="9:12" x14ac:dyDescent="0.25">
      <c r="I468" s="146"/>
      <c r="J468" s="146"/>
      <c r="K468" s="146"/>
      <c r="L468" s="146"/>
    </row>
    <row r="469" spans="9:12" x14ac:dyDescent="0.25">
      <c r="I469" s="146"/>
      <c r="J469" s="146"/>
      <c r="K469" s="146"/>
      <c r="L469" s="146"/>
    </row>
    <row r="470" spans="9:12" x14ac:dyDescent="0.25">
      <c r="I470" s="146"/>
      <c r="J470" s="146"/>
      <c r="K470" s="146"/>
      <c r="L470" s="146"/>
    </row>
    <row r="471" spans="9:12" x14ac:dyDescent="0.25">
      <c r="I471" s="146"/>
      <c r="J471" s="146"/>
      <c r="K471" s="146"/>
      <c r="L471" s="146"/>
    </row>
    <row r="472" spans="9:12" x14ac:dyDescent="0.25">
      <c r="I472" s="146"/>
      <c r="J472" s="146"/>
      <c r="K472" s="146"/>
      <c r="L472" s="146"/>
    </row>
    <row r="473" spans="9:12" x14ac:dyDescent="0.25">
      <c r="I473" s="146"/>
      <c r="J473" s="146"/>
      <c r="K473" s="146"/>
      <c r="L473" s="146"/>
    </row>
    <row r="474" spans="9:12" x14ac:dyDescent="0.25">
      <c r="I474" s="146"/>
      <c r="J474" s="146"/>
      <c r="K474" s="146"/>
      <c r="L474" s="146"/>
    </row>
    <row r="475" spans="9:12" x14ac:dyDescent="0.25">
      <c r="I475" s="146"/>
      <c r="J475" s="146"/>
      <c r="K475" s="146"/>
      <c r="L475" s="146"/>
    </row>
    <row r="476" spans="9:12" x14ac:dyDescent="0.25">
      <c r="I476" s="146"/>
      <c r="J476" s="146"/>
      <c r="K476" s="146"/>
      <c r="L476" s="146"/>
    </row>
    <row r="477" spans="9:12" x14ac:dyDescent="0.25">
      <c r="I477" s="146"/>
      <c r="J477" s="146"/>
      <c r="K477" s="146"/>
      <c r="L477" s="146"/>
    </row>
    <row r="478" spans="9:12" x14ac:dyDescent="0.25">
      <c r="I478" s="146"/>
      <c r="J478" s="146"/>
      <c r="K478" s="146"/>
      <c r="L478" s="146"/>
    </row>
    <row r="479" spans="9:12" x14ac:dyDescent="0.25">
      <c r="I479" s="146"/>
      <c r="J479" s="146"/>
      <c r="K479" s="146"/>
      <c r="L479" s="146"/>
    </row>
    <row r="480" spans="9:12" x14ac:dyDescent="0.25">
      <c r="I480" s="146"/>
      <c r="J480" s="146"/>
      <c r="K480" s="146"/>
      <c r="L480" s="146"/>
    </row>
    <row r="481" spans="9:12" x14ac:dyDescent="0.25">
      <c r="I481" s="146"/>
      <c r="J481" s="146"/>
      <c r="K481" s="146"/>
      <c r="L481" s="146"/>
    </row>
    <row r="482" spans="9:12" x14ac:dyDescent="0.25">
      <c r="I482" s="146"/>
      <c r="J482" s="146"/>
      <c r="K482" s="146"/>
      <c r="L482" s="146"/>
    </row>
    <row r="483" spans="9:12" x14ac:dyDescent="0.25">
      <c r="I483" s="146"/>
      <c r="J483" s="146"/>
      <c r="K483" s="146"/>
      <c r="L483" s="146"/>
    </row>
    <row r="484" spans="9:12" x14ac:dyDescent="0.25">
      <c r="I484" s="146"/>
      <c r="J484" s="146"/>
      <c r="K484" s="146"/>
      <c r="L484" s="146"/>
    </row>
    <row r="485" spans="9:12" x14ac:dyDescent="0.25">
      <c r="I485" s="146"/>
      <c r="J485" s="146"/>
      <c r="K485" s="146"/>
      <c r="L485" s="146"/>
    </row>
    <row r="486" spans="9:12" x14ac:dyDescent="0.25">
      <c r="I486" s="146"/>
      <c r="J486" s="146"/>
      <c r="K486" s="146"/>
      <c r="L486" s="146"/>
    </row>
    <row r="487" spans="9:12" x14ac:dyDescent="0.25">
      <c r="I487" s="146"/>
      <c r="J487" s="146"/>
      <c r="K487" s="146"/>
      <c r="L487" s="146"/>
    </row>
    <row r="488" spans="9:12" x14ac:dyDescent="0.25">
      <c r="I488" s="146"/>
      <c r="J488" s="146"/>
      <c r="K488" s="146"/>
      <c r="L488" s="146"/>
    </row>
    <row r="489" spans="9:12" x14ac:dyDescent="0.25">
      <c r="I489" s="146"/>
      <c r="J489" s="146"/>
      <c r="K489" s="146"/>
      <c r="L489" s="146"/>
    </row>
    <row r="490" spans="9:12" x14ac:dyDescent="0.25">
      <c r="I490" s="146"/>
      <c r="J490" s="146"/>
      <c r="K490" s="146"/>
      <c r="L490" s="146"/>
    </row>
    <row r="491" spans="9:12" x14ac:dyDescent="0.25">
      <c r="I491" s="146"/>
      <c r="J491" s="146"/>
      <c r="K491" s="146"/>
      <c r="L491" s="146"/>
    </row>
    <row r="492" spans="9:12" x14ac:dyDescent="0.25">
      <c r="I492" s="146"/>
      <c r="J492" s="146"/>
      <c r="K492" s="146"/>
      <c r="L492" s="146"/>
    </row>
    <row r="493" spans="9:12" x14ac:dyDescent="0.25">
      <c r="I493" s="146"/>
      <c r="J493" s="146"/>
      <c r="K493" s="146"/>
      <c r="L493" s="146"/>
    </row>
    <row r="494" spans="9:12" x14ac:dyDescent="0.25">
      <c r="I494" s="146"/>
      <c r="J494" s="146"/>
      <c r="K494" s="146"/>
      <c r="L494" s="146"/>
    </row>
    <row r="495" spans="9:12" x14ac:dyDescent="0.25">
      <c r="I495" s="146"/>
      <c r="J495" s="146"/>
      <c r="K495" s="146"/>
      <c r="L495" s="146"/>
    </row>
    <row r="496" spans="9:12" x14ac:dyDescent="0.25">
      <c r="I496" s="146"/>
      <c r="J496" s="146"/>
      <c r="K496" s="146"/>
      <c r="L496" s="146"/>
    </row>
    <row r="497" spans="9:12" x14ac:dyDescent="0.25">
      <c r="I497" s="146"/>
      <c r="J497" s="146"/>
      <c r="K497" s="146"/>
      <c r="L497" s="146"/>
    </row>
    <row r="498" spans="9:12" x14ac:dyDescent="0.25">
      <c r="I498" s="146"/>
      <c r="J498" s="146"/>
      <c r="K498" s="146"/>
      <c r="L498" s="146"/>
    </row>
    <row r="499" spans="9:12" x14ac:dyDescent="0.25">
      <c r="I499" s="146"/>
      <c r="J499" s="146"/>
      <c r="K499" s="146"/>
      <c r="L499" s="146"/>
    </row>
    <row r="500" spans="9:12" x14ac:dyDescent="0.25">
      <c r="I500" s="146"/>
      <c r="J500" s="146"/>
      <c r="K500" s="146"/>
      <c r="L500" s="146"/>
    </row>
    <row r="501" spans="9:12" x14ac:dyDescent="0.25">
      <c r="I501" s="146"/>
      <c r="J501" s="146"/>
      <c r="K501" s="146"/>
      <c r="L501" s="146"/>
    </row>
    <row r="502" spans="9:12" x14ac:dyDescent="0.25">
      <c r="I502" s="146"/>
      <c r="J502" s="146"/>
      <c r="K502" s="146"/>
      <c r="L502" s="146"/>
    </row>
    <row r="503" spans="9:12" x14ac:dyDescent="0.25">
      <c r="I503" s="146"/>
      <c r="J503" s="146"/>
      <c r="K503" s="146"/>
      <c r="L503" s="146"/>
    </row>
    <row r="504" spans="9:12" x14ac:dyDescent="0.25">
      <c r="I504" s="146"/>
      <c r="J504" s="146"/>
      <c r="K504" s="146"/>
      <c r="L504" s="146"/>
    </row>
    <row r="505" spans="9:12" x14ac:dyDescent="0.25">
      <c r="I505" s="146"/>
      <c r="J505" s="146"/>
      <c r="K505" s="146"/>
      <c r="L505" s="146"/>
    </row>
    <row r="506" spans="9:12" x14ac:dyDescent="0.25">
      <c r="I506" s="146"/>
      <c r="J506" s="146"/>
      <c r="K506" s="146"/>
      <c r="L506" s="146"/>
    </row>
    <row r="507" spans="9:12" x14ac:dyDescent="0.25">
      <c r="I507" s="146"/>
      <c r="J507" s="146"/>
      <c r="K507" s="146"/>
      <c r="L507" s="146"/>
    </row>
    <row r="508" spans="9:12" x14ac:dyDescent="0.25">
      <c r="I508" s="146"/>
      <c r="J508" s="146"/>
      <c r="K508" s="146"/>
      <c r="L508" s="146"/>
    </row>
    <row r="509" spans="9:12" x14ac:dyDescent="0.25">
      <c r="I509" s="146"/>
      <c r="J509" s="146"/>
      <c r="K509" s="146"/>
      <c r="L509" s="146"/>
    </row>
    <row r="510" spans="9:12" x14ac:dyDescent="0.25">
      <c r="I510" s="146"/>
      <c r="J510" s="146"/>
      <c r="K510" s="146"/>
      <c r="L510" s="146"/>
    </row>
    <row r="511" spans="9:12" x14ac:dyDescent="0.25">
      <c r="I511" s="146"/>
      <c r="J511" s="146"/>
      <c r="K511" s="146"/>
      <c r="L511" s="146"/>
    </row>
    <row r="512" spans="9:12" x14ac:dyDescent="0.25">
      <c r="I512" s="146"/>
      <c r="J512" s="146"/>
      <c r="K512" s="146"/>
      <c r="L512" s="146"/>
    </row>
    <row r="513" spans="9:12" x14ac:dyDescent="0.25">
      <c r="I513" s="146"/>
      <c r="J513" s="146"/>
      <c r="K513" s="146"/>
      <c r="L513" s="146"/>
    </row>
    <row r="514" spans="9:12" x14ac:dyDescent="0.25">
      <c r="I514" s="146"/>
      <c r="J514" s="146"/>
      <c r="K514" s="146"/>
      <c r="L514" s="146"/>
    </row>
    <row r="515" spans="9:12" x14ac:dyDescent="0.25">
      <c r="I515" s="146"/>
      <c r="J515" s="146"/>
      <c r="K515" s="146"/>
      <c r="L515" s="146"/>
    </row>
    <row r="516" spans="9:12" x14ac:dyDescent="0.25">
      <c r="I516" s="146"/>
      <c r="J516" s="146"/>
      <c r="K516" s="146"/>
      <c r="L516" s="146"/>
    </row>
    <row r="517" spans="9:12" x14ac:dyDescent="0.25">
      <c r="I517" s="146"/>
      <c r="J517" s="146"/>
      <c r="K517" s="146"/>
      <c r="L517" s="146"/>
    </row>
    <row r="518" spans="9:12" x14ac:dyDescent="0.25">
      <c r="I518" s="146"/>
      <c r="J518" s="146"/>
      <c r="K518" s="146"/>
      <c r="L518" s="146"/>
    </row>
    <row r="519" spans="9:12" x14ac:dyDescent="0.25">
      <c r="I519" s="146"/>
      <c r="J519" s="146"/>
      <c r="K519" s="146"/>
      <c r="L519" s="146"/>
    </row>
    <row r="520" spans="9:12" x14ac:dyDescent="0.25">
      <c r="I520" s="146"/>
      <c r="J520" s="146"/>
      <c r="K520" s="146"/>
      <c r="L520" s="146"/>
    </row>
    <row r="521" spans="9:12" x14ac:dyDescent="0.25">
      <c r="I521" s="146"/>
      <c r="J521" s="146"/>
      <c r="K521" s="146"/>
      <c r="L521" s="146"/>
    </row>
    <row r="522" spans="9:12" x14ac:dyDescent="0.25">
      <c r="I522" s="146"/>
      <c r="J522" s="146"/>
      <c r="K522" s="146"/>
      <c r="L522" s="146"/>
    </row>
    <row r="523" spans="9:12" x14ac:dyDescent="0.25">
      <c r="I523" s="146"/>
      <c r="J523" s="146"/>
      <c r="K523" s="146"/>
      <c r="L523" s="146"/>
    </row>
    <row r="524" spans="9:12" x14ac:dyDescent="0.25">
      <c r="I524" s="146"/>
      <c r="J524" s="146"/>
      <c r="K524" s="146"/>
      <c r="L524" s="146"/>
    </row>
    <row r="525" spans="9:12" x14ac:dyDescent="0.25">
      <c r="I525" s="146"/>
      <c r="J525" s="146"/>
      <c r="K525" s="146"/>
      <c r="L525" s="146"/>
    </row>
    <row r="526" spans="9:12" x14ac:dyDescent="0.25">
      <c r="I526" s="146"/>
      <c r="J526" s="146"/>
      <c r="K526" s="146"/>
      <c r="L526" s="146"/>
    </row>
    <row r="527" spans="9:12" x14ac:dyDescent="0.25">
      <c r="I527" s="146"/>
      <c r="J527" s="146"/>
      <c r="K527" s="146"/>
      <c r="L527" s="146"/>
    </row>
    <row r="528" spans="9:12" x14ac:dyDescent="0.25">
      <c r="I528" s="146"/>
      <c r="J528" s="146"/>
      <c r="K528" s="146"/>
      <c r="L528" s="146"/>
    </row>
    <row r="529" spans="9:12" x14ac:dyDescent="0.25">
      <c r="I529" s="146"/>
      <c r="J529" s="146"/>
      <c r="K529" s="146"/>
      <c r="L529" s="146"/>
    </row>
    <row r="530" spans="9:12" x14ac:dyDescent="0.25">
      <c r="I530" s="146"/>
      <c r="J530" s="146"/>
      <c r="K530" s="146"/>
      <c r="L530" s="146"/>
    </row>
    <row r="531" spans="9:12" x14ac:dyDescent="0.25">
      <c r="I531" s="146"/>
      <c r="J531" s="146"/>
      <c r="K531" s="146"/>
      <c r="L531" s="146"/>
    </row>
    <row r="532" spans="9:12" x14ac:dyDescent="0.25">
      <c r="I532" s="146"/>
      <c r="J532" s="146"/>
      <c r="K532" s="146"/>
      <c r="L532" s="146"/>
    </row>
    <row r="533" spans="9:12" x14ac:dyDescent="0.25">
      <c r="I533" s="146"/>
      <c r="J533" s="146"/>
      <c r="K533" s="146"/>
      <c r="L533" s="146"/>
    </row>
    <row r="534" spans="9:12" x14ac:dyDescent="0.25">
      <c r="I534" s="146"/>
      <c r="J534" s="146"/>
      <c r="K534" s="146"/>
      <c r="L534" s="146"/>
    </row>
    <row r="535" spans="9:12" x14ac:dyDescent="0.25">
      <c r="I535" s="146"/>
      <c r="J535" s="146"/>
      <c r="K535" s="146"/>
      <c r="L535" s="146"/>
    </row>
    <row r="536" spans="9:12" x14ac:dyDescent="0.25">
      <c r="I536" s="146"/>
      <c r="J536" s="146"/>
      <c r="K536" s="146"/>
      <c r="L536" s="146"/>
    </row>
    <row r="537" spans="9:12" x14ac:dyDescent="0.25">
      <c r="I537" s="146"/>
      <c r="J537" s="146"/>
      <c r="K537" s="146"/>
      <c r="L537" s="146"/>
    </row>
    <row r="538" spans="9:12" x14ac:dyDescent="0.25">
      <c r="I538" s="146"/>
      <c r="J538" s="146"/>
      <c r="K538" s="146"/>
      <c r="L538" s="146"/>
    </row>
    <row r="539" spans="9:12" x14ac:dyDescent="0.25">
      <c r="I539" s="146"/>
      <c r="J539" s="146"/>
      <c r="K539" s="146"/>
      <c r="L539" s="146"/>
    </row>
    <row r="540" spans="9:12" x14ac:dyDescent="0.25">
      <c r="I540" s="146"/>
      <c r="J540" s="146"/>
      <c r="K540" s="146"/>
      <c r="L540" s="146"/>
    </row>
    <row r="541" spans="9:12" x14ac:dyDescent="0.25">
      <c r="I541" s="146"/>
      <c r="J541" s="146"/>
      <c r="K541" s="146"/>
      <c r="L541" s="146"/>
    </row>
    <row r="542" spans="9:12" x14ac:dyDescent="0.25">
      <c r="I542" s="146"/>
      <c r="J542" s="146"/>
      <c r="K542" s="146"/>
      <c r="L542" s="146"/>
    </row>
    <row r="543" spans="9:12" x14ac:dyDescent="0.25">
      <c r="I543" s="146"/>
      <c r="J543" s="146"/>
      <c r="K543" s="146"/>
      <c r="L543" s="146"/>
    </row>
    <row r="544" spans="9:12" x14ac:dyDescent="0.25">
      <c r="I544" s="146"/>
      <c r="J544" s="146"/>
      <c r="K544" s="146"/>
      <c r="L544" s="146"/>
    </row>
    <row r="545" spans="9:12" x14ac:dyDescent="0.25">
      <c r="I545" s="146"/>
      <c r="J545" s="146"/>
      <c r="K545" s="146"/>
      <c r="L545" s="146"/>
    </row>
    <row r="546" spans="9:12" x14ac:dyDescent="0.25">
      <c r="I546" s="146"/>
      <c r="J546" s="146"/>
      <c r="K546" s="146"/>
      <c r="L546" s="146"/>
    </row>
    <row r="547" spans="9:12" x14ac:dyDescent="0.25">
      <c r="I547" s="146"/>
      <c r="J547" s="146"/>
      <c r="K547" s="146"/>
      <c r="L547" s="146"/>
    </row>
    <row r="548" spans="9:12" x14ac:dyDescent="0.25">
      <c r="I548" s="146"/>
      <c r="J548" s="146"/>
      <c r="K548" s="146"/>
      <c r="L548" s="146"/>
    </row>
    <row r="549" spans="9:12" x14ac:dyDescent="0.25">
      <c r="I549" s="146"/>
      <c r="J549" s="146"/>
      <c r="K549" s="146"/>
      <c r="L549" s="146"/>
    </row>
    <row r="550" spans="9:12" x14ac:dyDescent="0.25">
      <c r="I550" s="146"/>
      <c r="J550" s="146"/>
      <c r="K550" s="146"/>
      <c r="L550" s="146"/>
    </row>
    <row r="551" spans="9:12" x14ac:dyDescent="0.25">
      <c r="I551" s="146"/>
      <c r="J551" s="146"/>
      <c r="K551" s="146"/>
      <c r="L551" s="146"/>
    </row>
    <row r="552" spans="9:12" x14ac:dyDescent="0.25">
      <c r="I552" s="146"/>
      <c r="J552" s="146"/>
      <c r="K552" s="146"/>
      <c r="L552" s="146"/>
    </row>
    <row r="553" spans="9:12" x14ac:dyDescent="0.25">
      <c r="I553" s="146"/>
      <c r="J553" s="146"/>
      <c r="K553" s="146"/>
      <c r="L553" s="146"/>
    </row>
    <row r="554" spans="9:12" x14ac:dyDescent="0.25">
      <c r="I554" s="146"/>
      <c r="J554" s="146"/>
      <c r="K554" s="146"/>
      <c r="L554" s="146"/>
    </row>
    <row r="555" spans="9:12" x14ac:dyDescent="0.25">
      <c r="I555" s="146"/>
      <c r="J555" s="146"/>
      <c r="K555" s="146"/>
      <c r="L555" s="146"/>
    </row>
    <row r="556" spans="9:12" x14ac:dyDescent="0.25">
      <c r="I556" s="146"/>
      <c r="J556" s="146"/>
      <c r="K556" s="146"/>
      <c r="L556" s="146"/>
    </row>
    <row r="557" spans="9:12" x14ac:dyDescent="0.25">
      <c r="I557" s="146"/>
      <c r="J557" s="146"/>
      <c r="K557" s="146"/>
      <c r="L557" s="146"/>
    </row>
    <row r="558" spans="9:12" x14ac:dyDescent="0.25">
      <c r="I558" s="146"/>
      <c r="J558" s="146"/>
      <c r="K558" s="146"/>
      <c r="L558" s="146"/>
    </row>
    <row r="559" spans="9:12" x14ac:dyDescent="0.25">
      <c r="I559" s="146"/>
      <c r="J559" s="146"/>
      <c r="K559" s="146"/>
      <c r="L559" s="146"/>
    </row>
    <row r="560" spans="9:12" x14ac:dyDescent="0.25">
      <c r="I560" s="146"/>
      <c r="J560" s="146"/>
      <c r="K560" s="146"/>
      <c r="L560" s="146"/>
    </row>
    <row r="561" spans="9:12" x14ac:dyDescent="0.25">
      <c r="I561" s="146"/>
      <c r="J561" s="146"/>
      <c r="K561" s="146"/>
      <c r="L561" s="146"/>
    </row>
    <row r="562" spans="9:12" x14ac:dyDescent="0.25">
      <c r="I562" s="146"/>
      <c r="J562" s="146"/>
      <c r="K562" s="146"/>
      <c r="L562" s="146"/>
    </row>
    <row r="563" spans="9:12" x14ac:dyDescent="0.25">
      <c r="I563" s="146"/>
      <c r="J563" s="146"/>
      <c r="K563" s="146"/>
      <c r="L563" s="146"/>
    </row>
    <row r="564" spans="9:12" x14ac:dyDescent="0.25">
      <c r="I564" s="146"/>
      <c r="J564" s="146"/>
      <c r="K564" s="146"/>
      <c r="L564" s="146"/>
    </row>
    <row r="565" spans="9:12" x14ac:dyDescent="0.25">
      <c r="I565" s="146"/>
      <c r="J565" s="146"/>
      <c r="K565" s="146"/>
      <c r="L565" s="146"/>
    </row>
    <row r="566" spans="9:12" x14ac:dyDescent="0.25">
      <c r="I566" s="146"/>
      <c r="J566" s="146"/>
      <c r="K566" s="146"/>
      <c r="L566" s="146"/>
    </row>
    <row r="567" spans="9:12" x14ac:dyDescent="0.25">
      <c r="I567" s="146"/>
      <c r="J567" s="146"/>
      <c r="K567" s="146"/>
      <c r="L567" s="146"/>
    </row>
    <row r="568" spans="9:12" x14ac:dyDescent="0.25">
      <c r="I568" s="146"/>
      <c r="J568" s="146"/>
      <c r="K568" s="146"/>
      <c r="L568" s="146"/>
    </row>
    <row r="569" spans="9:12" x14ac:dyDescent="0.25">
      <c r="I569" s="146"/>
      <c r="J569" s="146"/>
      <c r="K569" s="146"/>
      <c r="L569" s="146"/>
    </row>
    <row r="570" spans="9:12" x14ac:dyDescent="0.25">
      <c r="I570" s="146"/>
      <c r="J570" s="146"/>
      <c r="K570" s="146"/>
      <c r="L570" s="146"/>
    </row>
    <row r="571" spans="9:12" x14ac:dyDescent="0.25">
      <c r="I571" s="146"/>
      <c r="J571" s="146"/>
      <c r="K571" s="146"/>
      <c r="L571" s="146"/>
    </row>
    <row r="572" spans="9:12" x14ac:dyDescent="0.25">
      <c r="I572" s="146"/>
      <c r="J572" s="146"/>
      <c r="K572" s="146"/>
      <c r="L572" s="146"/>
    </row>
    <row r="573" spans="9:12" x14ac:dyDescent="0.25">
      <c r="I573" s="146"/>
      <c r="J573" s="146"/>
      <c r="K573" s="146"/>
      <c r="L573" s="146"/>
    </row>
    <row r="574" spans="9:12" x14ac:dyDescent="0.25">
      <c r="I574" s="146"/>
      <c r="J574" s="146"/>
      <c r="K574" s="146"/>
      <c r="L574" s="146"/>
    </row>
    <row r="575" spans="9:12" x14ac:dyDescent="0.25">
      <c r="I575" s="146"/>
      <c r="J575" s="146"/>
      <c r="K575" s="146"/>
      <c r="L575" s="146"/>
    </row>
    <row r="576" spans="9:12" x14ac:dyDescent="0.25">
      <c r="I576" s="146"/>
      <c r="J576" s="146"/>
      <c r="K576" s="146"/>
      <c r="L576" s="146"/>
    </row>
    <row r="577" spans="9:12" x14ac:dyDescent="0.25">
      <c r="I577" s="146"/>
      <c r="J577" s="146"/>
      <c r="K577" s="146"/>
      <c r="L577" s="146"/>
    </row>
    <row r="578" spans="9:12" x14ac:dyDescent="0.25">
      <c r="I578" s="146"/>
      <c r="J578" s="146"/>
      <c r="K578" s="146"/>
      <c r="L578" s="146"/>
    </row>
    <row r="579" spans="9:12" x14ac:dyDescent="0.25">
      <c r="I579" s="146"/>
      <c r="J579" s="146"/>
      <c r="K579" s="146"/>
      <c r="L579" s="146"/>
    </row>
    <row r="580" spans="9:12" x14ac:dyDescent="0.25">
      <c r="I580" s="146"/>
      <c r="J580" s="146"/>
      <c r="K580" s="146"/>
      <c r="L580" s="146"/>
    </row>
    <row r="581" spans="9:12" x14ac:dyDescent="0.25">
      <c r="I581" s="146"/>
      <c r="J581" s="146"/>
      <c r="K581" s="146"/>
      <c r="L581" s="146"/>
    </row>
    <row r="582" spans="9:12" x14ac:dyDescent="0.25">
      <c r="I582" s="146"/>
      <c r="J582" s="146"/>
      <c r="K582" s="146"/>
      <c r="L582" s="146"/>
    </row>
    <row r="583" spans="9:12" x14ac:dyDescent="0.25">
      <c r="I583" s="146"/>
      <c r="J583" s="146"/>
      <c r="K583" s="146"/>
      <c r="L583" s="146"/>
    </row>
    <row r="584" spans="9:12" x14ac:dyDescent="0.25">
      <c r="I584" s="146"/>
      <c r="J584" s="146"/>
      <c r="K584" s="146"/>
      <c r="L584" s="146"/>
    </row>
    <row r="585" spans="9:12" x14ac:dyDescent="0.25">
      <c r="I585" s="146"/>
      <c r="J585" s="146"/>
      <c r="K585" s="146"/>
      <c r="L585" s="146"/>
    </row>
    <row r="586" spans="9:12" x14ac:dyDescent="0.25">
      <c r="I586" s="146"/>
      <c r="J586" s="146"/>
      <c r="K586" s="146"/>
      <c r="L586" s="146"/>
    </row>
    <row r="587" spans="9:12" x14ac:dyDescent="0.25">
      <c r="I587" s="146"/>
      <c r="J587" s="146"/>
      <c r="K587" s="146"/>
      <c r="L587" s="146"/>
    </row>
    <row r="588" spans="9:12" x14ac:dyDescent="0.25">
      <c r="I588" s="146"/>
      <c r="J588" s="146"/>
      <c r="K588" s="146"/>
      <c r="L588" s="146"/>
    </row>
    <row r="589" spans="9:12" x14ac:dyDescent="0.25">
      <c r="I589" s="146"/>
      <c r="J589" s="146"/>
      <c r="K589" s="146"/>
      <c r="L589" s="146"/>
    </row>
    <row r="590" spans="9:12" x14ac:dyDescent="0.25">
      <c r="I590" s="146"/>
      <c r="J590" s="146"/>
      <c r="K590" s="146"/>
      <c r="L590" s="146"/>
    </row>
    <row r="591" spans="9:12" x14ac:dyDescent="0.25">
      <c r="I591" s="146"/>
      <c r="J591" s="146"/>
      <c r="K591" s="146"/>
      <c r="L591" s="146"/>
    </row>
    <row r="592" spans="9:12" x14ac:dyDescent="0.25">
      <c r="I592" s="146"/>
      <c r="J592" s="146"/>
      <c r="K592" s="146"/>
      <c r="L592" s="146"/>
    </row>
    <row r="593" spans="9:12" x14ac:dyDescent="0.25">
      <c r="I593" s="146"/>
      <c r="J593" s="146"/>
      <c r="K593" s="146"/>
      <c r="L593" s="146"/>
    </row>
    <row r="594" spans="9:12" x14ac:dyDescent="0.25">
      <c r="I594" s="146"/>
      <c r="J594" s="146"/>
      <c r="K594" s="146"/>
      <c r="L594" s="146"/>
    </row>
    <row r="595" spans="9:12" x14ac:dyDescent="0.25">
      <c r="I595" s="146"/>
      <c r="J595" s="146"/>
      <c r="K595" s="146"/>
      <c r="L595" s="146"/>
    </row>
    <row r="596" spans="9:12" x14ac:dyDescent="0.25">
      <c r="I596" s="146"/>
      <c r="J596" s="146"/>
      <c r="K596" s="146"/>
      <c r="L596" s="146"/>
    </row>
    <row r="597" spans="9:12" x14ac:dyDescent="0.25">
      <c r="I597" s="146"/>
      <c r="J597" s="146"/>
      <c r="K597" s="146"/>
      <c r="L597" s="146"/>
    </row>
    <row r="598" spans="9:12" x14ac:dyDescent="0.25">
      <c r="I598" s="146"/>
      <c r="J598" s="146"/>
      <c r="K598" s="146"/>
      <c r="L598" s="146"/>
    </row>
    <row r="599" spans="9:12" x14ac:dyDescent="0.25">
      <c r="I599" s="146"/>
      <c r="J599" s="146"/>
      <c r="K599" s="146"/>
      <c r="L599" s="146"/>
    </row>
    <row r="600" spans="9:12" x14ac:dyDescent="0.25">
      <c r="I600" s="146"/>
      <c r="J600" s="146"/>
      <c r="K600" s="146"/>
      <c r="L600" s="146"/>
    </row>
    <row r="601" spans="9:12" x14ac:dyDescent="0.25">
      <c r="I601" s="146"/>
      <c r="J601" s="146"/>
      <c r="K601" s="146"/>
      <c r="L601" s="146"/>
    </row>
    <row r="602" spans="9:12" x14ac:dyDescent="0.25">
      <c r="I602" s="146"/>
      <c r="J602" s="146"/>
      <c r="K602" s="146"/>
      <c r="L602" s="146"/>
    </row>
    <row r="603" spans="9:12" x14ac:dyDescent="0.25">
      <c r="I603" s="146"/>
      <c r="J603" s="146"/>
      <c r="K603" s="146"/>
      <c r="L603" s="146"/>
    </row>
    <row r="604" spans="9:12" x14ac:dyDescent="0.25">
      <c r="I604" s="146"/>
      <c r="J604" s="146"/>
      <c r="K604" s="146"/>
      <c r="L604" s="146"/>
    </row>
    <row r="605" spans="9:12" x14ac:dyDescent="0.25">
      <c r="I605" s="146"/>
      <c r="J605" s="146"/>
      <c r="K605" s="146"/>
      <c r="L605" s="146"/>
    </row>
    <row r="606" spans="9:12" x14ac:dyDescent="0.25">
      <c r="I606" s="146"/>
      <c r="J606" s="146"/>
      <c r="K606" s="146"/>
      <c r="L606" s="146"/>
    </row>
    <row r="607" spans="9:12" x14ac:dyDescent="0.25">
      <c r="I607" s="146"/>
      <c r="J607" s="146"/>
      <c r="K607" s="146"/>
      <c r="L607" s="146"/>
    </row>
    <row r="608" spans="9:12" x14ac:dyDescent="0.25">
      <c r="I608" s="146"/>
      <c r="J608" s="146"/>
      <c r="K608" s="146"/>
      <c r="L608" s="146"/>
    </row>
    <row r="609" spans="9:12" x14ac:dyDescent="0.25">
      <c r="I609" s="146"/>
      <c r="J609" s="146"/>
      <c r="K609" s="146"/>
      <c r="L609" s="146"/>
    </row>
    <row r="610" spans="9:12" x14ac:dyDescent="0.25">
      <c r="I610" s="146"/>
      <c r="J610" s="146"/>
      <c r="K610" s="146"/>
      <c r="L610" s="146"/>
    </row>
    <row r="611" spans="9:12" x14ac:dyDescent="0.25">
      <c r="I611" s="146"/>
      <c r="J611" s="146"/>
      <c r="K611" s="146"/>
      <c r="L611" s="146"/>
    </row>
    <row r="612" spans="9:12" x14ac:dyDescent="0.25">
      <c r="I612" s="146"/>
      <c r="J612" s="146"/>
      <c r="K612" s="146"/>
      <c r="L612" s="146"/>
    </row>
    <row r="613" spans="9:12" x14ac:dyDescent="0.25">
      <c r="I613" s="146"/>
      <c r="J613" s="146"/>
      <c r="K613" s="146"/>
      <c r="L613" s="146"/>
    </row>
    <row r="614" spans="9:12" x14ac:dyDescent="0.25">
      <c r="I614" s="146"/>
      <c r="J614" s="146"/>
      <c r="K614" s="146"/>
      <c r="L614" s="146"/>
    </row>
    <row r="615" spans="9:12" x14ac:dyDescent="0.25">
      <c r="I615" s="146"/>
      <c r="J615" s="146"/>
      <c r="K615" s="146"/>
      <c r="L615" s="146"/>
    </row>
    <row r="616" spans="9:12" x14ac:dyDescent="0.25">
      <c r="I616" s="146"/>
      <c r="J616" s="146"/>
      <c r="K616" s="146"/>
      <c r="L616" s="146"/>
    </row>
    <row r="617" spans="9:12" x14ac:dyDescent="0.25">
      <c r="I617" s="146"/>
      <c r="J617" s="146"/>
      <c r="K617" s="146"/>
      <c r="L617" s="146"/>
    </row>
    <row r="618" spans="9:12" x14ac:dyDescent="0.25">
      <c r="I618" s="146"/>
      <c r="J618" s="146"/>
      <c r="K618" s="146"/>
      <c r="L618" s="146"/>
    </row>
    <row r="619" spans="9:12" x14ac:dyDescent="0.25">
      <c r="I619" s="146"/>
      <c r="J619" s="146"/>
      <c r="K619" s="146"/>
      <c r="L619" s="146"/>
    </row>
    <row r="620" spans="9:12" x14ac:dyDescent="0.25">
      <c r="I620" s="146"/>
      <c r="J620" s="146"/>
      <c r="K620" s="146"/>
      <c r="L620" s="146"/>
    </row>
    <row r="621" spans="9:12" x14ac:dyDescent="0.25">
      <c r="I621" s="146"/>
      <c r="J621" s="146"/>
      <c r="K621" s="146"/>
      <c r="L621" s="146"/>
    </row>
    <row r="622" spans="9:12" x14ac:dyDescent="0.25">
      <c r="I622" s="146"/>
      <c r="J622" s="146"/>
      <c r="K622" s="146"/>
      <c r="L622" s="146"/>
    </row>
    <row r="623" spans="9:12" x14ac:dyDescent="0.25">
      <c r="I623" s="146"/>
      <c r="J623" s="146"/>
      <c r="K623" s="146"/>
      <c r="L623" s="146"/>
    </row>
    <row r="624" spans="9:12" x14ac:dyDescent="0.25">
      <c r="I624" s="146"/>
      <c r="J624" s="146"/>
      <c r="K624" s="146"/>
      <c r="L624" s="146"/>
    </row>
    <row r="625" spans="9:12" x14ac:dyDescent="0.25">
      <c r="I625" s="146"/>
      <c r="J625" s="146"/>
      <c r="K625" s="146"/>
      <c r="L625" s="146"/>
    </row>
    <row r="626" spans="9:12" x14ac:dyDescent="0.25">
      <c r="I626" s="146"/>
      <c r="J626" s="146"/>
      <c r="K626" s="146"/>
      <c r="L626" s="146"/>
    </row>
    <row r="627" spans="9:12" x14ac:dyDescent="0.25">
      <c r="I627" s="146"/>
      <c r="J627" s="146"/>
      <c r="K627" s="146"/>
      <c r="L627" s="146"/>
    </row>
    <row r="628" spans="9:12" x14ac:dyDescent="0.25">
      <c r="I628" s="146"/>
      <c r="J628" s="146"/>
      <c r="K628" s="146"/>
      <c r="L628" s="146"/>
    </row>
    <row r="629" spans="9:12" x14ac:dyDescent="0.25">
      <c r="I629" s="146"/>
      <c r="J629" s="146"/>
      <c r="K629" s="146"/>
      <c r="L629" s="146"/>
    </row>
    <row r="630" spans="9:12" x14ac:dyDescent="0.25">
      <c r="I630" s="146"/>
      <c r="J630" s="146"/>
      <c r="K630" s="146"/>
      <c r="L630" s="146"/>
    </row>
    <row r="631" spans="9:12" x14ac:dyDescent="0.25">
      <c r="I631" s="146"/>
      <c r="J631" s="146"/>
      <c r="K631" s="146"/>
      <c r="L631" s="146"/>
    </row>
    <row r="632" spans="9:12" x14ac:dyDescent="0.25">
      <c r="I632" s="146"/>
      <c r="J632" s="146"/>
      <c r="K632" s="146"/>
      <c r="L632" s="146"/>
    </row>
    <row r="633" spans="9:12" x14ac:dyDescent="0.25">
      <c r="I633" s="146"/>
      <c r="J633" s="146"/>
      <c r="K633" s="146"/>
      <c r="L633" s="146"/>
    </row>
    <row r="634" spans="9:12" x14ac:dyDescent="0.25">
      <c r="I634" s="146"/>
      <c r="J634" s="146"/>
      <c r="K634" s="146"/>
      <c r="L634" s="146"/>
    </row>
    <row r="635" spans="9:12" x14ac:dyDescent="0.25">
      <c r="I635" s="146"/>
      <c r="J635" s="146"/>
      <c r="K635" s="146"/>
      <c r="L635" s="146"/>
    </row>
    <row r="636" spans="9:12" x14ac:dyDescent="0.25">
      <c r="I636" s="146"/>
      <c r="J636" s="146"/>
      <c r="K636" s="146"/>
      <c r="L636" s="146"/>
    </row>
    <row r="637" spans="9:12" x14ac:dyDescent="0.25">
      <c r="I637" s="146"/>
      <c r="J637" s="146"/>
      <c r="K637" s="146"/>
      <c r="L637" s="146"/>
    </row>
    <row r="638" spans="9:12" x14ac:dyDescent="0.25">
      <c r="I638" s="146"/>
      <c r="J638" s="146"/>
      <c r="K638" s="146"/>
      <c r="L638" s="146"/>
    </row>
    <row r="639" spans="9:12" x14ac:dyDescent="0.25">
      <c r="I639" s="146"/>
      <c r="J639" s="146"/>
      <c r="K639" s="146"/>
      <c r="L639" s="146"/>
    </row>
    <row r="640" spans="9:12" x14ac:dyDescent="0.25">
      <c r="I640" s="146"/>
      <c r="J640" s="146"/>
      <c r="K640" s="146"/>
      <c r="L640" s="146"/>
    </row>
    <row r="641" spans="9:12" x14ac:dyDescent="0.25">
      <c r="I641" s="146"/>
      <c r="J641" s="146"/>
      <c r="K641" s="146"/>
      <c r="L641" s="146"/>
    </row>
    <row r="642" spans="9:12" x14ac:dyDescent="0.25">
      <c r="I642" s="146"/>
      <c r="J642" s="146"/>
      <c r="K642" s="146"/>
      <c r="L642" s="146"/>
    </row>
    <row r="643" spans="9:12" x14ac:dyDescent="0.25">
      <c r="I643" s="146"/>
      <c r="J643" s="146"/>
      <c r="K643" s="146"/>
      <c r="L643" s="146"/>
    </row>
    <row r="644" spans="9:12" x14ac:dyDescent="0.25">
      <c r="I644" s="146"/>
      <c r="J644" s="146"/>
      <c r="K644" s="146"/>
      <c r="L644" s="146"/>
    </row>
    <row r="645" spans="9:12" x14ac:dyDescent="0.25">
      <c r="I645" s="146"/>
      <c r="J645" s="146"/>
      <c r="K645" s="146"/>
      <c r="L645" s="146"/>
    </row>
    <row r="646" spans="9:12" x14ac:dyDescent="0.25">
      <c r="I646" s="146"/>
      <c r="J646" s="146"/>
      <c r="K646" s="146"/>
      <c r="L646" s="146"/>
    </row>
    <row r="647" spans="9:12" x14ac:dyDescent="0.25">
      <c r="I647" s="146"/>
      <c r="J647" s="146"/>
      <c r="K647" s="146"/>
      <c r="L647" s="146"/>
    </row>
    <row r="648" spans="9:12" x14ac:dyDescent="0.25">
      <c r="I648" s="146"/>
      <c r="J648" s="146"/>
      <c r="K648" s="146"/>
      <c r="L648" s="146"/>
    </row>
    <row r="649" spans="9:12" x14ac:dyDescent="0.25">
      <c r="I649" s="146"/>
      <c r="J649" s="146"/>
      <c r="K649" s="146"/>
      <c r="L649" s="146"/>
    </row>
    <row r="650" spans="9:12" x14ac:dyDescent="0.25">
      <c r="I650" s="146"/>
      <c r="J650" s="146"/>
      <c r="K650" s="146"/>
      <c r="L650" s="146"/>
    </row>
    <row r="651" spans="9:12" x14ac:dyDescent="0.25">
      <c r="I651" s="146"/>
      <c r="J651" s="146"/>
      <c r="K651" s="146"/>
      <c r="L651" s="146"/>
    </row>
    <row r="652" spans="9:12" x14ac:dyDescent="0.25">
      <c r="I652" s="146"/>
      <c r="J652" s="146"/>
      <c r="K652" s="146"/>
      <c r="L652" s="146"/>
    </row>
    <row r="653" spans="9:12" x14ac:dyDescent="0.25">
      <c r="I653" s="146"/>
      <c r="J653" s="146"/>
      <c r="K653" s="146"/>
      <c r="L653" s="146"/>
    </row>
    <row r="654" spans="9:12" x14ac:dyDescent="0.25">
      <c r="I654" s="146"/>
      <c r="J654" s="146"/>
      <c r="K654" s="146"/>
      <c r="L654" s="146"/>
    </row>
    <row r="655" spans="9:12" x14ac:dyDescent="0.25">
      <c r="I655" s="146"/>
      <c r="J655" s="146"/>
      <c r="K655" s="146"/>
      <c r="L655" s="146"/>
    </row>
    <row r="656" spans="9:12" x14ac:dyDescent="0.25">
      <c r="I656" s="146"/>
      <c r="J656" s="146"/>
      <c r="K656" s="146"/>
      <c r="L656" s="146"/>
    </row>
    <row r="657" spans="9:12" x14ac:dyDescent="0.25">
      <c r="I657" s="146"/>
      <c r="J657" s="146"/>
      <c r="K657" s="146"/>
      <c r="L657" s="146"/>
    </row>
    <row r="658" spans="9:12" x14ac:dyDescent="0.25">
      <c r="I658" s="146"/>
      <c r="J658" s="146"/>
      <c r="K658" s="146"/>
      <c r="L658" s="146"/>
    </row>
    <row r="659" spans="9:12" x14ac:dyDescent="0.25">
      <c r="I659" s="146"/>
      <c r="J659" s="146"/>
      <c r="K659" s="146"/>
      <c r="L659" s="146"/>
    </row>
    <row r="660" spans="9:12" x14ac:dyDescent="0.25">
      <c r="I660" s="146"/>
      <c r="J660" s="146"/>
      <c r="K660" s="146"/>
      <c r="L660" s="146"/>
    </row>
    <row r="661" spans="9:12" x14ac:dyDescent="0.25">
      <c r="I661" s="146"/>
      <c r="J661" s="146"/>
      <c r="K661" s="146"/>
      <c r="L661" s="146"/>
    </row>
    <row r="662" spans="9:12" x14ac:dyDescent="0.25">
      <c r="I662" s="146"/>
      <c r="J662" s="146"/>
      <c r="K662" s="146"/>
      <c r="L662" s="146"/>
    </row>
    <row r="663" spans="9:12" x14ac:dyDescent="0.25">
      <c r="I663" s="146"/>
      <c r="J663" s="146"/>
      <c r="K663" s="146"/>
      <c r="L663" s="146"/>
    </row>
    <row r="664" spans="9:12" x14ac:dyDescent="0.25">
      <c r="I664" s="146"/>
      <c r="J664" s="146"/>
      <c r="K664" s="146"/>
      <c r="L664" s="146"/>
    </row>
    <row r="665" spans="9:12" x14ac:dyDescent="0.25">
      <c r="I665" s="146"/>
      <c r="J665" s="146"/>
      <c r="K665" s="146"/>
      <c r="L665" s="146"/>
    </row>
    <row r="666" spans="9:12" x14ac:dyDescent="0.25">
      <c r="I666" s="146"/>
      <c r="J666" s="146"/>
      <c r="K666" s="146"/>
      <c r="L666" s="146"/>
    </row>
    <row r="667" spans="9:12" x14ac:dyDescent="0.25">
      <c r="I667" s="146"/>
      <c r="J667" s="146"/>
      <c r="K667" s="146"/>
      <c r="L667" s="146"/>
    </row>
    <row r="668" spans="9:12" x14ac:dyDescent="0.25">
      <c r="I668" s="146"/>
      <c r="J668" s="146"/>
      <c r="K668" s="146"/>
      <c r="L668" s="146"/>
    </row>
    <row r="669" spans="9:12" x14ac:dyDescent="0.25">
      <c r="I669" s="146"/>
      <c r="J669" s="146"/>
      <c r="K669" s="146"/>
      <c r="L669" s="146"/>
    </row>
    <row r="670" spans="9:12" x14ac:dyDescent="0.25">
      <c r="I670" s="146"/>
      <c r="J670" s="146"/>
      <c r="K670" s="146"/>
      <c r="L670" s="146"/>
    </row>
    <row r="671" spans="9:12" x14ac:dyDescent="0.25">
      <c r="I671" s="146"/>
      <c r="J671" s="146"/>
      <c r="K671" s="146"/>
      <c r="L671" s="146"/>
    </row>
    <row r="672" spans="9:12" x14ac:dyDescent="0.25">
      <c r="I672" s="146"/>
      <c r="J672" s="146"/>
      <c r="K672" s="146"/>
      <c r="L672" s="146"/>
    </row>
    <row r="673" spans="9:12" x14ac:dyDescent="0.25">
      <c r="I673" s="146"/>
      <c r="J673" s="146"/>
      <c r="K673" s="146"/>
      <c r="L673" s="146"/>
    </row>
    <row r="674" spans="9:12" x14ac:dyDescent="0.25">
      <c r="I674" s="146"/>
      <c r="J674" s="146"/>
      <c r="K674" s="146"/>
      <c r="L674" s="146"/>
    </row>
    <row r="675" spans="9:12" x14ac:dyDescent="0.25">
      <c r="I675" s="146"/>
      <c r="J675" s="146"/>
      <c r="K675" s="146"/>
      <c r="L675" s="146"/>
    </row>
    <row r="676" spans="9:12" x14ac:dyDescent="0.25">
      <c r="I676" s="146"/>
      <c r="J676" s="146"/>
      <c r="K676" s="146"/>
      <c r="L676" s="146"/>
    </row>
    <row r="677" spans="9:12" x14ac:dyDescent="0.25">
      <c r="I677" s="146"/>
      <c r="J677" s="146"/>
      <c r="K677" s="146"/>
      <c r="L677" s="146"/>
    </row>
    <row r="678" spans="9:12" x14ac:dyDescent="0.25">
      <c r="I678" s="146"/>
      <c r="J678" s="146"/>
      <c r="K678" s="146"/>
      <c r="L678" s="146"/>
    </row>
    <row r="679" spans="9:12" x14ac:dyDescent="0.25">
      <c r="I679" s="146"/>
      <c r="J679" s="146"/>
      <c r="K679" s="146"/>
      <c r="L679" s="146"/>
    </row>
    <row r="680" spans="9:12" x14ac:dyDescent="0.25">
      <c r="I680" s="146"/>
      <c r="J680" s="146"/>
      <c r="K680" s="146"/>
      <c r="L680" s="146"/>
    </row>
    <row r="681" spans="9:12" x14ac:dyDescent="0.25">
      <c r="I681" s="146"/>
      <c r="J681" s="146"/>
      <c r="K681" s="146"/>
      <c r="L681" s="146"/>
    </row>
    <row r="682" spans="9:12" x14ac:dyDescent="0.25">
      <c r="I682" s="146"/>
      <c r="J682" s="146"/>
      <c r="K682" s="146"/>
      <c r="L682" s="146"/>
    </row>
    <row r="683" spans="9:12" x14ac:dyDescent="0.25">
      <c r="I683" s="146"/>
      <c r="J683" s="146"/>
      <c r="K683" s="146"/>
      <c r="L683" s="146"/>
    </row>
    <row r="684" spans="9:12" x14ac:dyDescent="0.25">
      <c r="I684" s="146"/>
      <c r="J684" s="146"/>
      <c r="K684" s="146"/>
      <c r="L684" s="146"/>
    </row>
    <row r="685" spans="9:12" x14ac:dyDescent="0.25">
      <c r="I685" s="146"/>
      <c r="J685" s="146"/>
      <c r="K685" s="146"/>
      <c r="L685" s="146"/>
    </row>
    <row r="686" spans="9:12" x14ac:dyDescent="0.25">
      <c r="I686" s="146"/>
      <c r="J686" s="146"/>
      <c r="K686" s="146"/>
      <c r="L686" s="146"/>
    </row>
    <row r="687" spans="9:12" x14ac:dyDescent="0.25">
      <c r="I687" s="146"/>
      <c r="J687" s="146"/>
      <c r="K687" s="146"/>
      <c r="L687" s="146"/>
    </row>
    <row r="688" spans="9:12" x14ac:dyDescent="0.25">
      <c r="I688" s="146"/>
      <c r="J688" s="146"/>
      <c r="K688" s="146"/>
      <c r="L688" s="146"/>
    </row>
    <row r="689" spans="9:12" x14ac:dyDescent="0.25">
      <c r="I689" s="146"/>
      <c r="J689" s="146"/>
      <c r="K689" s="146"/>
      <c r="L689" s="146"/>
    </row>
    <row r="690" spans="9:12" x14ac:dyDescent="0.25">
      <c r="I690" s="146"/>
      <c r="J690" s="146"/>
      <c r="K690" s="146"/>
      <c r="L690" s="146"/>
    </row>
    <row r="691" spans="9:12" x14ac:dyDescent="0.25">
      <c r="I691" s="146"/>
      <c r="J691" s="146"/>
      <c r="K691" s="146"/>
      <c r="L691" s="146"/>
    </row>
    <row r="692" spans="9:12" x14ac:dyDescent="0.25">
      <c r="I692" s="146"/>
      <c r="J692" s="146"/>
      <c r="K692" s="146"/>
      <c r="L692" s="146"/>
    </row>
    <row r="693" spans="9:12" x14ac:dyDescent="0.25">
      <c r="I693" s="146"/>
      <c r="J693" s="146"/>
      <c r="K693" s="146"/>
      <c r="L693" s="146"/>
    </row>
    <row r="694" spans="9:12" x14ac:dyDescent="0.25">
      <c r="I694" s="146"/>
      <c r="J694" s="146"/>
      <c r="K694" s="146"/>
      <c r="L694" s="146"/>
    </row>
    <row r="695" spans="9:12" x14ac:dyDescent="0.25">
      <c r="I695" s="146"/>
      <c r="J695" s="146"/>
      <c r="K695" s="146"/>
      <c r="L695" s="146"/>
    </row>
    <row r="696" spans="9:12" x14ac:dyDescent="0.25">
      <c r="I696" s="146"/>
      <c r="J696" s="146"/>
      <c r="K696" s="146"/>
      <c r="L696" s="146"/>
    </row>
    <row r="697" spans="9:12" x14ac:dyDescent="0.25">
      <c r="I697" s="146"/>
      <c r="J697" s="146"/>
      <c r="K697" s="146"/>
      <c r="L697" s="146"/>
    </row>
    <row r="698" spans="9:12" x14ac:dyDescent="0.25">
      <c r="I698" s="146"/>
      <c r="J698" s="146"/>
      <c r="K698" s="146"/>
      <c r="L698" s="146"/>
    </row>
    <row r="699" spans="9:12" x14ac:dyDescent="0.25">
      <c r="I699" s="146"/>
      <c r="J699" s="146"/>
      <c r="K699" s="146"/>
      <c r="L699" s="146"/>
    </row>
    <row r="700" spans="9:12" x14ac:dyDescent="0.25">
      <c r="I700" s="146"/>
      <c r="J700" s="146"/>
      <c r="K700" s="146"/>
      <c r="L700" s="146"/>
    </row>
    <row r="701" spans="9:12" x14ac:dyDescent="0.25">
      <c r="I701" s="146"/>
      <c r="J701" s="146"/>
      <c r="K701" s="146"/>
      <c r="L701" s="146"/>
    </row>
    <row r="702" spans="9:12" x14ac:dyDescent="0.25">
      <c r="I702" s="146"/>
      <c r="J702" s="146"/>
      <c r="K702" s="146"/>
      <c r="L702" s="146"/>
    </row>
    <row r="703" spans="9:12" x14ac:dyDescent="0.25">
      <c r="I703" s="146"/>
      <c r="J703" s="146"/>
      <c r="K703" s="146"/>
      <c r="L703" s="146"/>
    </row>
    <row r="704" spans="9:12" x14ac:dyDescent="0.25">
      <c r="I704" s="146"/>
      <c r="J704" s="146"/>
      <c r="K704" s="146"/>
      <c r="L704" s="146"/>
    </row>
    <row r="705" spans="9:12" x14ac:dyDescent="0.25">
      <c r="I705" s="146"/>
      <c r="J705" s="146"/>
      <c r="K705" s="146"/>
      <c r="L705" s="146"/>
    </row>
    <row r="706" spans="9:12" x14ac:dyDescent="0.25">
      <c r="I706" s="146"/>
      <c r="J706" s="146"/>
      <c r="K706" s="146"/>
      <c r="L706" s="146"/>
    </row>
    <row r="707" spans="9:12" x14ac:dyDescent="0.25">
      <c r="I707" s="146"/>
      <c r="J707" s="146"/>
      <c r="K707" s="146"/>
      <c r="L707" s="146"/>
    </row>
    <row r="708" spans="9:12" x14ac:dyDescent="0.25">
      <c r="I708" s="146"/>
      <c r="J708" s="146"/>
      <c r="K708" s="146"/>
      <c r="L708" s="146"/>
    </row>
    <row r="709" spans="9:12" x14ac:dyDescent="0.25">
      <c r="I709" s="146"/>
      <c r="J709" s="146"/>
      <c r="K709" s="146"/>
      <c r="L709" s="146"/>
    </row>
    <row r="710" spans="9:12" x14ac:dyDescent="0.25">
      <c r="I710" s="146"/>
      <c r="J710" s="146"/>
      <c r="K710" s="146"/>
      <c r="L710" s="146"/>
    </row>
    <row r="711" spans="9:12" x14ac:dyDescent="0.25">
      <c r="I711" s="146"/>
      <c r="J711" s="146"/>
      <c r="K711" s="146"/>
      <c r="L711" s="146"/>
    </row>
    <row r="712" spans="9:12" x14ac:dyDescent="0.25">
      <c r="I712" s="146"/>
      <c r="J712" s="146"/>
      <c r="K712" s="146"/>
      <c r="L712" s="146"/>
    </row>
    <row r="713" spans="9:12" x14ac:dyDescent="0.25">
      <c r="I713" s="146"/>
      <c r="J713" s="146"/>
      <c r="K713" s="146"/>
      <c r="L713" s="146"/>
    </row>
    <row r="714" spans="9:12" x14ac:dyDescent="0.25">
      <c r="I714" s="146"/>
      <c r="J714" s="146"/>
      <c r="K714" s="146"/>
      <c r="L714" s="146"/>
    </row>
    <row r="715" spans="9:12" x14ac:dyDescent="0.25">
      <c r="I715" s="146"/>
      <c r="J715" s="146"/>
      <c r="K715" s="146"/>
      <c r="L715" s="146"/>
    </row>
    <row r="716" spans="9:12" x14ac:dyDescent="0.25">
      <c r="I716" s="146"/>
      <c r="J716" s="146"/>
      <c r="K716" s="146"/>
      <c r="L716" s="146"/>
    </row>
    <row r="717" spans="9:12" x14ac:dyDescent="0.25">
      <c r="I717" s="146"/>
      <c r="J717" s="146"/>
      <c r="K717" s="146"/>
      <c r="L717" s="146"/>
    </row>
    <row r="718" spans="9:12" x14ac:dyDescent="0.25">
      <c r="I718" s="146"/>
      <c r="J718" s="146"/>
      <c r="K718" s="146"/>
      <c r="L718" s="146"/>
    </row>
    <row r="719" spans="9:12" x14ac:dyDescent="0.25">
      <c r="I719" s="146"/>
      <c r="J719" s="146"/>
      <c r="K719" s="146"/>
      <c r="L719" s="146"/>
    </row>
    <row r="720" spans="9:12" x14ac:dyDescent="0.25">
      <c r="I720" s="146"/>
      <c r="J720" s="146"/>
      <c r="K720" s="146"/>
      <c r="L720" s="146"/>
    </row>
    <row r="721" spans="9:12" x14ac:dyDescent="0.25">
      <c r="I721" s="146"/>
      <c r="J721" s="146"/>
      <c r="K721" s="146"/>
      <c r="L721" s="146"/>
    </row>
    <row r="722" spans="9:12" x14ac:dyDescent="0.25">
      <c r="I722" s="146"/>
      <c r="J722" s="146"/>
      <c r="K722" s="146"/>
      <c r="L722" s="146"/>
    </row>
    <row r="723" spans="9:12" x14ac:dyDescent="0.25">
      <c r="I723" s="146"/>
      <c r="J723" s="146"/>
      <c r="K723" s="146"/>
      <c r="L723" s="146"/>
    </row>
    <row r="724" spans="9:12" x14ac:dyDescent="0.25">
      <c r="I724" s="146"/>
      <c r="J724" s="146"/>
      <c r="K724" s="146"/>
      <c r="L724" s="146"/>
    </row>
    <row r="725" spans="9:12" x14ac:dyDescent="0.25">
      <c r="I725" s="146"/>
      <c r="J725" s="146"/>
      <c r="K725" s="146"/>
      <c r="L725" s="146"/>
    </row>
    <row r="726" spans="9:12" x14ac:dyDescent="0.25">
      <c r="I726" s="146"/>
      <c r="J726" s="146"/>
      <c r="K726" s="146"/>
      <c r="L726" s="146"/>
    </row>
    <row r="727" spans="9:12" x14ac:dyDescent="0.25">
      <c r="I727" s="146"/>
      <c r="J727" s="146"/>
      <c r="K727" s="146"/>
      <c r="L727" s="146"/>
    </row>
    <row r="728" spans="9:12" x14ac:dyDescent="0.25">
      <c r="I728" s="146"/>
      <c r="J728" s="146"/>
      <c r="K728" s="146"/>
      <c r="L728" s="146"/>
    </row>
    <row r="729" spans="9:12" x14ac:dyDescent="0.25">
      <c r="I729" s="146"/>
      <c r="J729" s="146"/>
      <c r="K729" s="146"/>
      <c r="L729" s="146"/>
    </row>
    <row r="730" spans="9:12" x14ac:dyDescent="0.25">
      <c r="I730" s="146"/>
      <c r="J730" s="146"/>
      <c r="K730" s="146"/>
      <c r="L730" s="146"/>
    </row>
    <row r="731" spans="9:12" x14ac:dyDescent="0.25">
      <c r="I731" s="146"/>
      <c r="J731" s="146"/>
      <c r="K731" s="146"/>
      <c r="L731" s="146"/>
    </row>
    <row r="732" spans="9:12" x14ac:dyDescent="0.25">
      <c r="I732" s="146"/>
      <c r="J732" s="146"/>
      <c r="K732" s="146"/>
      <c r="L732" s="146"/>
    </row>
    <row r="733" spans="9:12" x14ac:dyDescent="0.25">
      <c r="I733" s="146"/>
      <c r="J733" s="146"/>
      <c r="K733" s="146"/>
      <c r="L733" s="146"/>
    </row>
    <row r="734" spans="9:12" x14ac:dyDescent="0.25">
      <c r="I734" s="146"/>
      <c r="J734" s="146"/>
      <c r="K734" s="146"/>
      <c r="L734" s="146"/>
    </row>
    <row r="735" spans="9:12" x14ac:dyDescent="0.25">
      <c r="I735" s="146"/>
      <c r="J735" s="146"/>
      <c r="K735" s="146"/>
      <c r="L735" s="146"/>
    </row>
    <row r="736" spans="9:12" x14ac:dyDescent="0.25">
      <c r="I736" s="146"/>
      <c r="J736" s="146"/>
      <c r="K736" s="146"/>
      <c r="L736" s="146"/>
    </row>
    <row r="737" spans="9:12" x14ac:dyDescent="0.25">
      <c r="I737" s="146"/>
      <c r="J737" s="146"/>
      <c r="K737" s="146"/>
      <c r="L737" s="146"/>
    </row>
    <row r="738" spans="9:12" x14ac:dyDescent="0.25">
      <c r="I738" s="146"/>
      <c r="J738" s="146"/>
      <c r="K738" s="146"/>
      <c r="L738" s="146"/>
    </row>
    <row r="739" spans="9:12" x14ac:dyDescent="0.25">
      <c r="I739" s="146"/>
      <c r="J739" s="146"/>
      <c r="K739" s="146"/>
      <c r="L739" s="146"/>
    </row>
    <row r="740" spans="9:12" x14ac:dyDescent="0.25">
      <c r="I740" s="146"/>
      <c r="J740" s="146"/>
      <c r="K740" s="146"/>
      <c r="L740" s="146"/>
    </row>
    <row r="741" spans="9:12" x14ac:dyDescent="0.25">
      <c r="I741" s="146"/>
      <c r="J741" s="146"/>
      <c r="K741" s="146"/>
      <c r="L741" s="146"/>
    </row>
    <row r="742" spans="9:12" x14ac:dyDescent="0.25">
      <c r="I742" s="146"/>
      <c r="J742" s="146"/>
      <c r="K742" s="146"/>
      <c r="L742" s="146"/>
    </row>
    <row r="743" spans="9:12" x14ac:dyDescent="0.25">
      <c r="I743" s="146"/>
      <c r="J743" s="146"/>
      <c r="K743" s="146"/>
      <c r="L743" s="146"/>
    </row>
    <row r="744" spans="9:12" x14ac:dyDescent="0.25">
      <c r="I744" s="146"/>
      <c r="J744" s="146"/>
      <c r="K744" s="146"/>
      <c r="L744" s="146"/>
    </row>
    <row r="745" spans="9:12" x14ac:dyDescent="0.25">
      <c r="I745" s="146"/>
      <c r="J745" s="146"/>
      <c r="K745" s="146"/>
      <c r="L745" s="146"/>
    </row>
    <row r="746" spans="9:12" x14ac:dyDescent="0.25">
      <c r="I746" s="146"/>
      <c r="J746" s="146"/>
      <c r="K746" s="146"/>
      <c r="L746" s="146"/>
    </row>
    <row r="747" spans="9:12" x14ac:dyDescent="0.25">
      <c r="I747" s="146"/>
      <c r="J747" s="146"/>
      <c r="K747" s="146"/>
      <c r="L747" s="146"/>
    </row>
    <row r="748" spans="9:12" x14ac:dyDescent="0.25">
      <c r="I748" s="146"/>
      <c r="J748" s="146"/>
      <c r="K748" s="146"/>
      <c r="L748" s="146"/>
    </row>
    <row r="749" spans="9:12" x14ac:dyDescent="0.25">
      <c r="I749" s="146"/>
      <c r="J749" s="146"/>
      <c r="K749" s="146"/>
      <c r="L749" s="146"/>
    </row>
    <row r="750" spans="9:12" x14ac:dyDescent="0.25">
      <c r="I750" s="146"/>
      <c r="J750" s="146"/>
      <c r="K750" s="146"/>
      <c r="L750" s="146"/>
    </row>
    <row r="751" spans="9:12" x14ac:dyDescent="0.25">
      <c r="I751" s="146"/>
      <c r="J751" s="146"/>
      <c r="K751" s="146"/>
      <c r="L751" s="146"/>
    </row>
    <row r="752" spans="9:12" x14ac:dyDescent="0.25">
      <c r="I752" s="146"/>
      <c r="J752" s="146"/>
      <c r="K752" s="146"/>
      <c r="L752" s="146"/>
    </row>
    <row r="753" spans="9:12" x14ac:dyDescent="0.25">
      <c r="I753" s="146"/>
      <c r="J753" s="146"/>
      <c r="K753" s="146"/>
      <c r="L753" s="146"/>
    </row>
    <row r="754" spans="9:12" x14ac:dyDescent="0.25">
      <c r="I754" s="146"/>
      <c r="J754" s="146"/>
      <c r="K754" s="146"/>
      <c r="L754" s="146"/>
    </row>
    <row r="755" spans="9:12" x14ac:dyDescent="0.25">
      <c r="I755" s="146"/>
      <c r="J755" s="146"/>
      <c r="K755" s="146"/>
      <c r="L755" s="146"/>
    </row>
    <row r="756" spans="9:12" x14ac:dyDescent="0.25">
      <c r="I756" s="146"/>
      <c r="J756" s="146"/>
      <c r="K756" s="146"/>
      <c r="L756" s="146"/>
    </row>
    <row r="757" spans="9:12" x14ac:dyDescent="0.25">
      <c r="I757" s="146"/>
      <c r="J757" s="146"/>
      <c r="K757" s="146"/>
      <c r="L757" s="146"/>
    </row>
    <row r="758" spans="9:12" x14ac:dyDescent="0.25">
      <c r="I758" s="146"/>
      <c r="J758" s="146"/>
      <c r="K758" s="146"/>
      <c r="L758" s="146"/>
    </row>
    <row r="759" spans="9:12" x14ac:dyDescent="0.25">
      <c r="I759" s="146"/>
      <c r="J759" s="146"/>
      <c r="K759" s="146"/>
      <c r="L759" s="146"/>
    </row>
    <row r="760" spans="9:12" x14ac:dyDescent="0.25">
      <c r="I760" s="146"/>
      <c r="J760" s="146"/>
      <c r="K760" s="146"/>
      <c r="L760" s="146"/>
    </row>
    <row r="761" spans="9:12" x14ac:dyDescent="0.25">
      <c r="I761" s="146"/>
      <c r="J761" s="146"/>
      <c r="K761" s="146"/>
      <c r="L761" s="146"/>
    </row>
    <row r="762" spans="9:12" x14ac:dyDescent="0.25">
      <c r="I762" s="146"/>
      <c r="J762" s="146"/>
      <c r="K762" s="146"/>
      <c r="L762" s="146"/>
    </row>
    <row r="763" spans="9:12" x14ac:dyDescent="0.25">
      <c r="I763" s="146"/>
      <c r="J763" s="146"/>
      <c r="K763" s="146"/>
      <c r="L763" s="146"/>
    </row>
    <row r="764" spans="9:12" x14ac:dyDescent="0.25">
      <c r="I764" s="146"/>
      <c r="J764" s="146"/>
      <c r="K764" s="146"/>
      <c r="L764" s="146"/>
    </row>
    <row r="765" spans="9:12" x14ac:dyDescent="0.25">
      <c r="I765" s="146"/>
      <c r="J765" s="146"/>
      <c r="K765" s="146"/>
      <c r="L765" s="146"/>
    </row>
    <row r="766" spans="9:12" x14ac:dyDescent="0.25">
      <c r="I766" s="146"/>
      <c r="J766" s="146"/>
      <c r="K766" s="146"/>
      <c r="L766" s="146"/>
    </row>
    <row r="767" spans="9:12" x14ac:dyDescent="0.25">
      <c r="I767" s="146"/>
      <c r="J767" s="146"/>
      <c r="K767" s="146"/>
      <c r="L767" s="146"/>
    </row>
    <row r="768" spans="9:12" x14ac:dyDescent="0.25">
      <c r="I768" s="146"/>
      <c r="J768" s="146"/>
      <c r="K768" s="146"/>
      <c r="L768" s="146"/>
    </row>
    <row r="769" spans="9:12" x14ac:dyDescent="0.25">
      <c r="I769" s="146"/>
      <c r="J769" s="146"/>
      <c r="K769" s="146"/>
      <c r="L769" s="146"/>
    </row>
    <row r="770" spans="9:12" x14ac:dyDescent="0.25">
      <c r="I770" s="146"/>
      <c r="J770" s="146"/>
      <c r="K770" s="146"/>
      <c r="L770" s="146"/>
    </row>
    <row r="771" spans="9:12" x14ac:dyDescent="0.25">
      <c r="I771" s="146"/>
      <c r="J771" s="146"/>
      <c r="K771" s="146"/>
      <c r="L771" s="146"/>
    </row>
    <row r="772" spans="9:12" x14ac:dyDescent="0.25">
      <c r="I772" s="146"/>
      <c r="J772" s="146"/>
      <c r="K772" s="146"/>
      <c r="L772" s="146"/>
    </row>
    <row r="773" spans="9:12" x14ac:dyDescent="0.25">
      <c r="I773" s="146"/>
      <c r="J773" s="146"/>
      <c r="K773" s="146"/>
      <c r="L773" s="146"/>
    </row>
    <row r="774" spans="9:12" x14ac:dyDescent="0.25">
      <c r="I774" s="146"/>
      <c r="J774" s="146"/>
      <c r="K774" s="146"/>
      <c r="L774" s="146"/>
    </row>
    <row r="775" spans="9:12" x14ac:dyDescent="0.25">
      <c r="I775" s="146"/>
      <c r="J775" s="146"/>
      <c r="K775" s="146"/>
      <c r="L775" s="146"/>
    </row>
    <row r="776" spans="9:12" x14ac:dyDescent="0.25">
      <c r="I776" s="146"/>
      <c r="J776" s="146"/>
      <c r="K776" s="146"/>
      <c r="L776" s="146"/>
    </row>
    <row r="777" spans="9:12" x14ac:dyDescent="0.25">
      <c r="I777" s="146"/>
      <c r="J777" s="146"/>
      <c r="K777" s="146"/>
      <c r="L777" s="146"/>
    </row>
    <row r="778" spans="9:12" x14ac:dyDescent="0.25">
      <c r="I778" s="146"/>
      <c r="J778" s="146"/>
      <c r="K778" s="146"/>
      <c r="L778" s="146"/>
    </row>
    <row r="779" spans="9:12" x14ac:dyDescent="0.25">
      <c r="I779" s="146"/>
      <c r="J779" s="146"/>
      <c r="K779" s="146"/>
      <c r="L779" s="146"/>
    </row>
    <row r="780" spans="9:12" x14ac:dyDescent="0.25">
      <c r="I780" s="146"/>
      <c r="J780" s="146"/>
      <c r="K780" s="146"/>
      <c r="L780" s="146"/>
    </row>
    <row r="781" spans="9:12" x14ac:dyDescent="0.25">
      <c r="I781" s="146"/>
      <c r="J781" s="146"/>
      <c r="K781" s="146"/>
      <c r="L781" s="146"/>
    </row>
    <row r="782" spans="9:12" x14ac:dyDescent="0.25">
      <c r="I782" s="146"/>
      <c r="J782" s="146"/>
      <c r="K782" s="146"/>
      <c r="L782" s="146"/>
    </row>
    <row r="783" spans="9:12" x14ac:dyDescent="0.25">
      <c r="I783" s="146"/>
      <c r="J783" s="146"/>
      <c r="K783" s="146"/>
      <c r="L783" s="146"/>
    </row>
    <row r="784" spans="9:12" x14ac:dyDescent="0.25">
      <c r="I784" s="146"/>
      <c r="J784" s="146"/>
      <c r="K784" s="146"/>
      <c r="L784" s="146"/>
    </row>
    <row r="785" spans="9:12" x14ac:dyDescent="0.25">
      <c r="I785" s="146"/>
      <c r="J785" s="146"/>
      <c r="K785" s="146"/>
      <c r="L785" s="146"/>
    </row>
    <row r="786" spans="9:12" x14ac:dyDescent="0.25">
      <c r="I786" s="146"/>
      <c r="J786" s="146"/>
      <c r="K786" s="146"/>
      <c r="L786" s="146"/>
    </row>
    <row r="787" spans="9:12" x14ac:dyDescent="0.25">
      <c r="I787" s="146"/>
      <c r="J787" s="146"/>
      <c r="K787" s="146"/>
      <c r="L787" s="146"/>
    </row>
    <row r="788" spans="9:12" x14ac:dyDescent="0.25">
      <c r="I788" s="146"/>
      <c r="J788" s="146"/>
      <c r="K788" s="146"/>
      <c r="L788" s="146"/>
    </row>
    <row r="789" spans="9:12" x14ac:dyDescent="0.25">
      <c r="I789" s="146"/>
      <c r="J789" s="146"/>
      <c r="K789" s="146"/>
      <c r="L789" s="146"/>
    </row>
    <row r="790" spans="9:12" x14ac:dyDescent="0.25">
      <c r="I790" s="146"/>
      <c r="J790" s="146"/>
      <c r="K790" s="146"/>
      <c r="L790" s="146"/>
    </row>
    <row r="791" spans="9:12" x14ac:dyDescent="0.25">
      <c r="I791" s="146"/>
      <c r="J791" s="146"/>
      <c r="K791" s="146"/>
      <c r="L791" s="146"/>
    </row>
    <row r="792" spans="9:12" x14ac:dyDescent="0.25">
      <c r="I792" s="146"/>
      <c r="J792" s="146"/>
      <c r="K792" s="146"/>
      <c r="L792" s="146"/>
    </row>
    <row r="793" spans="9:12" x14ac:dyDescent="0.25">
      <c r="I793" s="146"/>
      <c r="J793" s="146"/>
      <c r="K793" s="146"/>
      <c r="L793" s="146"/>
    </row>
    <row r="794" spans="9:12" x14ac:dyDescent="0.25">
      <c r="I794" s="146"/>
      <c r="J794" s="146"/>
      <c r="K794" s="146"/>
      <c r="L794" s="146"/>
    </row>
    <row r="795" spans="9:12" x14ac:dyDescent="0.25">
      <c r="I795" s="146"/>
      <c r="J795" s="146"/>
      <c r="K795" s="146"/>
      <c r="L795" s="146"/>
    </row>
    <row r="796" spans="9:12" x14ac:dyDescent="0.25">
      <c r="I796" s="146"/>
      <c r="J796" s="146"/>
      <c r="K796" s="146"/>
      <c r="L796" s="146"/>
    </row>
    <row r="797" spans="9:12" x14ac:dyDescent="0.25">
      <c r="I797" s="146"/>
      <c r="J797" s="146"/>
      <c r="K797" s="146"/>
      <c r="L797" s="146"/>
    </row>
    <row r="798" spans="9:12" x14ac:dyDescent="0.25">
      <c r="I798" s="146"/>
      <c r="J798" s="146"/>
      <c r="K798" s="146"/>
      <c r="L798" s="146"/>
    </row>
    <row r="799" spans="9:12" x14ac:dyDescent="0.25">
      <c r="I799" s="146"/>
      <c r="J799" s="146"/>
      <c r="K799" s="146"/>
      <c r="L799" s="146"/>
    </row>
    <row r="800" spans="9:12" x14ac:dyDescent="0.25">
      <c r="I800" s="146"/>
      <c r="J800" s="146"/>
      <c r="K800" s="146"/>
      <c r="L800" s="146"/>
    </row>
    <row r="801" spans="9:12" x14ac:dyDescent="0.25">
      <c r="I801" s="146"/>
      <c r="J801" s="146"/>
      <c r="K801" s="146"/>
      <c r="L801" s="146"/>
    </row>
    <row r="802" spans="9:12" x14ac:dyDescent="0.25">
      <c r="I802" s="146"/>
      <c r="J802" s="146"/>
      <c r="K802" s="146"/>
      <c r="L802" s="146"/>
    </row>
    <row r="803" spans="9:12" x14ac:dyDescent="0.25">
      <c r="I803" s="146"/>
      <c r="J803" s="146"/>
      <c r="K803" s="146"/>
      <c r="L803" s="146"/>
    </row>
    <row r="804" spans="9:12" x14ac:dyDescent="0.25">
      <c r="I804" s="146"/>
      <c r="J804" s="146"/>
      <c r="K804" s="146"/>
      <c r="L804" s="146"/>
    </row>
    <row r="805" spans="9:12" x14ac:dyDescent="0.25">
      <c r="I805" s="146"/>
      <c r="J805" s="146"/>
      <c r="K805" s="146"/>
      <c r="L805" s="146"/>
    </row>
    <row r="806" spans="9:12" x14ac:dyDescent="0.25">
      <c r="I806" s="146"/>
      <c r="J806" s="146"/>
      <c r="K806" s="146"/>
      <c r="L806" s="146"/>
    </row>
    <row r="807" spans="9:12" x14ac:dyDescent="0.25">
      <c r="I807" s="146"/>
      <c r="J807" s="146"/>
      <c r="K807" s="146"/>
      <c r="L807" s="146"/>
    </row>
    <row r="808" spans="9:12" x14ac:dyDescent="0.25">
      <c r="I808" s="146"/>
      <c r="J808" s="146"/>
      <c r="K808" s="146"/>
      <c r="L808" s="146"/>
    </row>
    <row r="809" spans="9:12" x14ac:dyDescent="0.25">
      <c r="I809" s="146"/>
      <c r="J809" s="146"/>
      <c r="K809" s="146"/>
      <c r="L809" s="146"/>
    </row>
    <row r="810" spans="9:12" x14ac:dyDescent="0.25">
      <c r="I810" s="146"/>
      <c r="J810" s="146"/>
      <c r="K810" s="146"/>
      <c r="L810" s="146"/>
    </row>
    <row r="811" spans="9:12" x14ac:dyDescent="0.25">
      <c r="I811" s="146"/>
      <c r="J811" s="146"/>
      <c r="K811" s="146"/>
      <c r="L811" s="146"/>
    </row>
    <row r="812" spans="9:12" x14ac:dyDescent="0.25">
      <c r="I812" s="146"/>
      <c r="J812" s="146"/>
      <c r="K812" s="146"/>
      <c r="L812" s="146"/>
    </row>
    <row r="813" spans="9:12" x14ac:dyDescent="0.25">
      <c r="I813" s="146"/>
      <c r="J813" s="146"/>
      <c r="K813" s="146"/>
      <c r="L813" s="146"/>
    </row>
    <row r="814" spans="9:12" x14ac:dyDescent="0.25">
      <c r="I814" s="146"/>
      <c r="J814" s="146"/>
      <c r="K814" s="146"/>
      <c r="L814" s="146"/>
    </row>
    <row r="815" spans="9:12" x14ac:dyDescent="0.25">
      <c r="I815" s="146"/>
      <c r="J815" s="146"/>
      <c r="K815" s="146"/>
      <c r="L815" s="146"/>
    </row>
    <row r="816" spans="9:12" x14ac:dyDescent="0.25">
      <c r="I816" s="146"/>
      <c r="J816" s="146"/>
      <c r="K816" s="146"/>
      <c r="L816" s="146"/>
    </row>
    <row r="817" spans="9:12" x14ac:dyDescent="0.25">
      <c r="I817" s="146"/>
      <c r="J817" s="146"/>
      <c r="K817" s="146"/>
      <c r="L817" s="146"/>
    </row>
    <row r="818" spans="9:12" x14ac:dyDescent="0.25">
      <c r="I818" s="146"/>
      <c r="J818" s="146"/>
      <c r="K818" s="146"/>
      <c r="L818" s="146"/>
    </row>
    <row r="819" spans="9:12" x14ac:dyDescent="0.25">
      <c r="I819" s="146"/>
      <c r="J819" s="146"/>
      <c r="K819" s="146"/>
      <c r="L819" s="146"/>
    </row>
    <row r="820" spans="9:12" x14ac:dyDescent="0.25">
      <c r="I820" s="146"/>
      <c r="J820" s="146"/>
      <c r="K820" s="146"/>
      <c r="L820" s="146"/>
    </row>
    <row r="821" spans="9:12" x14ac:dyDescent="0.25">
      <c r="I821" s="146"/>
      <c r="J821" s="146"/>
      <c r="K821" s="146"/>
      <c r="L821" s="146"/>
    </row>
    <row r="822" spans="9:12" x14ac:dyDescent="0.25">
      <c r="I822" s="146"/>
      <c r="J822" s="146"/>
      <c r="K822" s="146"/>
      <c r="L822" s="146"/>
    </row>
    <row r="823" spans="9:12" x14ac:dyDescent="0.25">
      <c r="I823" s="146"/>
      <c r="J823" s="146"/>
      <c r="K823" s="146"/>
      <c r="L823" s="146"/>
    </row>
    <row r="824" spans="9:12" x14ac:dyDescent="0.25">
      <c r="I824" s="146"/>
      <c r="J824" s="146"/>
      <c r="K824" s="146"/>
      <c r="L824" s="146"/>
    </row>
    <row r="825" spans="9:12" x14ac:dyDescent="0.25">
      <c r="I825" s="146"/>
      <c r="J825" s="146"/>
      <c r="K825" s="146"/>
      <c r="L825" s="146"/>
    </row>
    <row r="826" spans="9:12" x14ac:dyDescent="0.25">
      <c r="I826" s="146"/>
      <c r="J826" s="146"/>
      <c r="K826" s="146"/>
      <c r="L826" s="146"/>
    </row>
    <row r="827" spans="9:12" x14ac:dyDescent="0.25">
      <c r="I827" s="146"/>
      <c r="J827" s="146"/>
      <c r="K827" s="146"/>
      <c r="L827" s="146"/>
    </row>
    <row r="828" spans="9:12" x14ac:dyDescent="0.25">
      <c r="I828" s="146"/>
      <c r="J828" s="146"/>
      <c r="K828" s="146"/>
      <c r="L828" s="146"/>
    </row>
    <row r="829" spans="9:12" x14ac:dyDescent="0.25">
      <c r="I829" s="146"/>
      <c r="J829" s="146"/>
      <c r="K829" s="146"/>
      <c r="L829" s="146"/>
    </row>
    <row r="830" spans="9:12" x14ac:dyDescent="0.25">
      <c r="I830" s="146"/>
      <c r="J830" s="146"/>
      <c r="K830" s="146"/>
      <c r="L830" s="146"/>
    </row>
    <row r="831" spans="9:12" x14ac:dyDescent="0.25">
      <c r="I831" s="146"/>
      <c r="J831" s="146"/>
      <c r="K831" s="146"/>
      <c r="L831" s="146"/>
    </row>
    <row r="832" spans="9:12" x14ac:dyDescent="0.25">
      <c r="I832" s="146"/>
      <c r="J832" s="146"/>
      <c r="K832" s="146"/>
      <c r="L832" s="146"/>
    </row>
    <row r="833" spans="9:12" x14ac:dyDescent="0.25">
      <c r="I833" s="146"/>
      <c r="J833" s="146"/>
      <c r="K833" s="146"/>
      <c r="L833" s="146"/>
    </row>
    <row r="834" spans="9:12" x14ac:dyDescent="0.25">
      <c r="I834" s="146"/>
      <c r="J834" s="146"/>
      <c r="K834" s="146"/>
      <c r="L834" s="146"/>
    </row>
    <row r="835" spans="9:12" x14ac:dyDescent="0.25">
      <c r="I835" s="146"/>
      <c r="J835" s="146"/>
      <c r="K835" s="146"/>
      <c r="L835" s="146"/>
    </row>
    <row r="836" spans="9:12" x14ac:dyDescent="0.25">
      <c r="I836" s="146"/>
      <c r="J836" s="146"/>
      <c r="K836" s="146"/>
      <c r="L836" s="146"/>
    </row>
    <row r="837" spans="9:12" x14ac:dyDescent="0.25">
      <c r="I837" s="146"/>
      <c r="J837" s="146"/>
      <c r="K837" s="146"/>
      <c r="L837" s="146"/>
    </row>
    <row r="838" spans="9:12" x14ac:dyDescent="0.25">
      <c r="I838" s="146"/>
      <c r="J838" s="146"/>
      <c r="K838" s="146"/>
      <c r="L838" s="146"/>
    </row>
    <row r="839" spans="9:12" x14ac:dyDescent="0.25">
      <c r="I839" s="146"/>
      <c r="J839" s="146"/>
      <c r="K839" s="146"/>
      <c r="L839" s="146"/>
    </row>
    <row r="840" spans="9:12" x14ac:dyDescent="0.25">
      <c r="I840" s="146"/>
      <c r="J840" s="146"/>
      <c r="K840" s="146"/>
      <c r="L840" s="146"/>
    </row>
    <row r="841" spans="9:12" x14ac:dyDescent="0.25">
      <c r="I841" s="146"/>
      <c r="J841" s="146"/>
      <c r="K841" s="146"/>
      <c r="L841" s="146"/>
    </row>
    <row r="842" spans="9:12" x14ac:dyDescent="0.25">
      <c r="I842" s="146"/>
      <c r="J842" s="146"/>
      <c r="K842" s="146"/>
      <c r="L842" s="146"/>
    </row>
    <row r="843" spans="9:12" x14ac:dyDescent="0.25">
      <c r="I843" s="146"/>
      <c r="J843" s="146"/>
      <c r="K843" s="146"/>
      <c r="L843" s="146"/>
    </row>
    <row r="844" spans="9:12" x14ac:dyDescent="0.25">
      <c r="I844" s="146"/>
      <c r="J844" s="146"/>
      <c r="K844" s="146"/>
      <c r="L844" s="146"/>
    </row>
    <row r="845" spans="9:12" x14ac:dyDescent="0.25">
      <c r="I845" s="146"/>
      <c r="J845" s="146"/>
      <c r="K845" s="146"/>
      <c r="L845" s="146"/>
    </row>
    <row r="846" spans="9:12" x14ac:dyDescent="0.25">
      <c r="I846" s="146"/>
      <c r="J846" s="146"/>
      <c r="K846" s="146"/>
      <c r="L846" s="146"/>
    </row>
    <row r="847" spans="9:12" x14ac:dyDescent="0.25">
      <c r="I847" s="146"/>
      <c r="J847" s="146"/>
      <c r="K847" s="146"/>
      <c r="L847" s="146"/>
    </row>
    <row r="848" spans="9:12" x14ac:dyDescent="0.25">
      <c r="I848" s="146"/>
      <c r="J848" s="146"/>
      <c r="K848" s="146"/>
      <c r="L848" s="146"/>
    </row>
    <row r="849" spans="9:12" x14ac:dyDescent="0.25">
      <c r="I849" s="146"/>
      <c r="J849" s="146"/>
      <c r="K849" s="146"/>
      <c r="L849" s="146"/>
    </row>
    <row r="850" spans="9:12" x14ac:dyDescent="0.25">
      <c r="I850" s="146"/>
      <c r="J850" s="146"/>
      <c r="K850" s="146"/>
      <c r="L850" s="146"/>
    </row>
    <row r="851" spans="9:12" x14ac:dyDescent="0.25">
      <c r="I851" s="146"/>
      <c r="J851" s="146"/>
      <c r="K851" s="146"/>
      <c r="L851" s="146"/>
    </row>
    <row r="852" spans="9:12" x14ac:dyDescent="0.25">
      <c r="I852" s="146"/>
      <c r="J852" s="146"/>
      <c r="K852" s="146"/>
      <c r="L852" s="146"/>
    </row>
    <row r="853" spans="9:12" x14ac:dyDescent="0.25">
      <c r="I853" s="146"/>
      <c r="J853" s="146"/>
      <c r="K853" s="146"/>
      <c r="L853" s="146"/>
    </row>
    <row r="854" spans="9:12" x14ac:dyDescent="0.25">
      <c r="I854" s="146"/>
      <c r="J854" s="146"/>
      <c r="K854" s="146"/>
      <c r="L854" s="146"/>
    </row>
    <row r="855" spans="9:12" x14ac:dyDescent="0.25">
      <c r="I855" s="146"/>
      <c r="J855" s="146"/>
      <c r="K855" s="146"/>
      <c r="L855" s="146"/>
    </row>
    <row r="856" spans="9:12" x14ac:dyDescent="0.25">
      <c r="I856" s="146"/>
      <c r="J856" s="146"/>
      <c r="K856" s="146"/>
      <c r="L856" s="146"/>
    </row>
    <row r="857" spans="9:12" x14ac:dyDescent="0.25">
      <c r="I857" s="146"/>
      <c r="J857" s="146"/>
      <c r="K857" s="146"/>
      <c r="L857" s="146"/>
    </row>
    <row r="858" spans="9:12" x14ac:dyDescent="0.25">
      <c r="I858" s="146"/>
      <c r="J858" s="146"/>
      <c r="K858" s="146"/>
      <c r="L858" s="146"/>
    </row>
    <row r="859" spans="9:12" x14ac:dyDescent="0.25">
      <c r="I859" s="146"/>
      <c r="J859" s="146"/>
      <c r="K859" s="146"/>
      <c r="L859" s="146"/>
    </row>
    <row r="860" spans="9:12" x14ac:dyDescent="0.25">
      <c r="I860" s="146"/>
      <c r="J860" s="146"/>
      <c r="K860" s="146"/>
      <c r="L860" s="146"/>
    </row>
    <row r="861" spans="9:12" x14ac:dyDescent="0.25">
      <c r="I861" s="146"/>
      <c r="J861" s="146"/>
      <c r="K861" s="146"/>
      <c r="L861" s="146"/>
    </row>
    <row r="862" spans="9:12" x14ac:dyDescent="0.25">
      <c r="I862" s="146"/>
      <c r="J862" s="146"/>
      <c r="K862" s="146"/>
      <c r="L862" s="146"/>
    </row>
    <row r="863" spans="9:12" x14ac:dyDescent="0.25">
      <c r="I863" s="146"/>
      <c r="J863" s="146"/>
      <c r="K863" s="146"/>
      <c r="L863" s="146"/>
    </row>
    <row r="864" spans="9:12" x14ac:dyDescent="0.25">
      <c r="I864" s="146"/>
      <c r="J864" s="146"/>
      <c r="K864" s="146"/>
      <c r="L864" s="146"/>
    </row>
    <row r="865" spans="9:12" x14ac:dyDescent="0.25">
      <c r="I865" s="146"/>
      <c r="J865" s="146"/>
      <c r="K865" s="146"/>
      <c r="L865" s="146"/>
    </row>
    <row r="866" spans="9:12" x14ac:dyDescent="0.25">
      <c r="I866" s="146"/>
      <c r="J866" s="146"/>
      <c r="K866" s="146"/>
      <c r="L866" s="146"/>
    </row>
    <row r="867" spans="9:12" x14ac:dyDescent="0.25">
      <c r="I867" s="146"/>
      <c r="J867" s="146"/>
      <c r="K867" s="146"/>
      <c r="L867" s="146"/>
    </row>
    <row r="868" spans="9:12" x14ac:dyDescent="0.25">
      <c r="I868" s="146"/>
      <c r="J868" s="146"/>
      <c r="K868" s="146"/>
      <c r="L868" s="146"/>
    </row>
    <row r="869" spans="9:12" x14ac:dyDescent="0.25">
      <c r="I869" s="146"/>
      <c r="J869" s="146"/>
      <c r="K869" s="146"/>
      <c r="L869" s="146"/>
    </row>
    <row r="870" spans="9:12" x14ac:dyDescent="0.25">
      <c r="I870" s="146"/>
      <c r="J870" s="146"/>
      <c r="K870" s="146"/>
      <c r="L870" s="146"/>
    </row>
    <row r="871" spans="9:12" x14ac:dyDescent="0.25">
      <c r="I871" s="146"/>
      <c r="J871" s="146"/>
      <c r="K871" s="146"/>
      <c r="L871" s="146"/>
    </row>
    <row r="872" spans="9:12" x14ac:dyDescent="0.25">
      <c r="I872" s="146"/>
      <c r="J872" s="146"/>
      <c r="K872" s="146"/>
      <c r="L872" s="146"/>
    </row>
    <row r="873" spans="9:12" x14ac:dyDescent="0.25">
      <c r="I873" s="146"/>
      <c r="J873" s="146"/>
      <c r="K873" s="146"/>
      <c r="L873" s="146"/>
    </row>
    <row r="874" spans="9:12" x14ac:dyDescent="0.25">
      <c r="I874" s="146"/>
      <c r="J874" s="146"/>
      <c r="K874" s="146"/>
      <c r="L874" s="146"/>
    </row>
    <row r="875" spans="9:12" x14ac:dyDescent="0.25">
      <c r="I875" s="146"/>
      <c r="J875" s="146"/>
      <c r="K875" s="146"/>
      <c r="L875" s="146"/>
    </row>
    <row r="876" spans="9:12" x14ac:dyDescent="0.25">
      <c r="I876" s="146"/>
      <c r="J876" s="146"/>
      <c r="K876" s="146"/>
      <c r="L876" s="146"/>
    </row>
    <row r="877" spans="9:12" x14ac:dyDescent="0.25">
      <c r="I877" s="146"/>
      <c r="J877" s="146"/>
      <c r="K877" s="146"/>
      <c r="L877" s="146"/>
    </row>
    <row r="878" spans="9:12" x14ac:dyDescent="0.25">
      <c r="I878" s="146"/>
      <c r="J878" s="146"/>
      <c r="K878" s="146"/>
      <c r="L878" s="146"/>
    </row>
    <row r="879" spans="9:12" x14ac:dyDescent="0.25">
      <c r="I879" s="146"/>
      <c r="J879" s="146"/>
      <c r="K879" s="146"/>
      <c r="L879" s="146"/>
    </row>
    <row r="880" spans="9:12" x14ac:dyDescent="0.25">
      <c r="I880" s="146"/>
      <c r="J880" s="146"/>
      <c r="K880" s="146"/>
      <c r="L880" s="146"/>
    </row>
    <row r="881" spans="9:12" x14ac:dyDescent="0.25">
      <c r="I881" s="146"/>
      <c r="J881" s="146"/>
      <c r="K881" s="146"/>
      <c r="L881" s="146"/>
    </row>
    <row r="882" spans="9:12" x14ac:dyDescent="0.25">
      <c r="I882" s="146"/>
      <c r="J882" s="146"/>
      <c r="K882" s="146"/>
      <c r="L882" s="146"/>
    </row>
    <row r="883" spans="9:12" x14ac:dyDescent="0.25">
      <c r="I883" s="146"/>
      <c r="J883" s="146"/>
      <c r="K883" s="146"/>
      <c r="L883" s="146"/>
    </row>
    <row r="884" spans="9:12" x14ac:dyDescent="0.25">
      <c r="I884" s="146"/>
      <c r="J884" s="146"/>
      <c r="K884" s="146"/>
      <c r="L884" s="146"/>
    </row>
    <row r="885" spans="9:12" x14ac:dyDescent="0.25">
      <c r="I885" s="146"/>
      <c r="J885" s="146"/>
      <c r="K885" s="146"/>
      <c r="L885" s="146"/>
    </row>
    <row r="886" spans="9:12" x14ac:dyDescent="0.25">
      <c r="I886" s="146"/>
      <c r="J886" s="146"/>
      <c r="K886" s="146"/>
      <c r="L886" s="146"/>
    </row>
    <row r="887" spans="9:12" x14ac:dyDescent="0.25">
      <c r="I887" s="146"/>
      <c r="J887" s="146"/>
      <c r="K887" s="146"/>
      <c r="L887" s="146"/>
    </row>
    <row r="888" spans="9:12" x14ac:dyDescent="0.25">
      <c r="I888" s="146"/>
      <c r="J888" s="146"/>
      <c r="K888" s="146"/>
      <c r="L888" s="146"/>
    </row>
    <row r="889" spans="9:12" x14ac:dyDescent="0.25">
      <c r="I889" s="146"/>
      <c r="J889" s="146"/>
      <c r="K889" s="146"/>
      <c r="L889" s="146"/>
    </row>
    <row r="890" spans="9:12" x14ac:dyDescent="0.25">
      <c r="I890" s="146"/>
      <c r="J890" s="146"/>
      <c r="K890" s="146"/>
      <c r="L890" s="146"/>
    </row>
    <row r="891" spans="9:12" x14ac:dyDescent="0.25">
      <c r="I891" s="146"/>
      <c r="J891" s="146"/>
      <c r="K891" s="146"/>
      <c r="L891" s="146"/>
    </row>
    <row r="892" spans="9:12" x14ac:dyDescent="0.25">
      <c r="I892" s="146"/>
      <c r="J892" s="146"/>
      <c r="K892" s="146"/>
      <c r="L892" s="146"/>
    </row>
    <row r="893" spans="9:12" x14ac:dyDescent="0.25">
      <c r="I893" s="146"/>
      <c r="J893" s="146"/>
      <c r="K893" s="146"/>
      <c r="L893" s="146"/>
    </row>
    <row r="894" spans="9:12" x14ac:dyDescent="0.25">
      <c r="I894" s="146"/>
      <c r="J894" s="146"/>
      <c r="K894" s="146"/>
      <c r="L894" s="146"/>
    </row>
    <row r="895" spans="9:12" x14ac:dyDescent="0.25">
      <c r="I895" s="146"/>
      <c r="J895" s="146"/>
      <c r="K895" s="146"/>
      <c r="L895" s="146"/>
    </row>
    <row r="896" spans="9:12" x14ac:dyDescent="0.25">
      <c r="I896" s="146"/>
      <c r="J896" s="146"/>
      <c r="K896" s="146"/>
      <c r="L896" s="146"/>
    </row>
    <row r="897" spans="9:12" x14ac:dyDescent="0.25">
      <c r="I897" s="146"/>
      <c r="J897" s="146"/>
      <c r="K897" s="146"/>
      <c r="L897" s="146"/>
    </row>
    <row r="898" spans="9:12" x14ac:dyDescent="0.25">
      <c r="I898" s="146"/>
      <c r="J898" s="146"/>
      <c r="K898" s="146"/>
      <c r="L898" s="146"/>
    </row>
    <row r="899" spans="9:12" x14ac:dyDescent="0.25">
      <c r="I899" s="146"/>
      <c r="J899" s="146"/>
      <c r="K899" s="146"/>
      <c r="L899" s="146"/>
    </row>
    <row r="900" spans="9:12" x14ac:dyDescent="0.25">
      <c r="I900" s="146"/>
      <c r="J900" s="146"/>
      <c r="K900" s="146"/>
      <c r="L900" s="146"/>
    </row>
    <row r="901" spans="9:12" x14ac:dyDescent="0.25">
      <c r="I901" s="146"/>
      <c r="J901" s="146"/>
      <c r="K901" s="146"/>
      <c r="L901" s="146"/>
    </row>
    <row r="902" spans="9:12" x14ac:dyDescent="0.25">
      <c r="I902" s="146"/>
      <c r="J902" s="146"/>
      <c r="K902" s="146"/>
      <c r="L902" s="146"/>
    </row>
    <row r="903" spans="9:12" x14ac:dyDescent="0.25">
      <c r="I903" s="146"/>
      <c r="J903" s="146"/>
      <c r="K903" s="146"/>
      <c r="L903" s="146"/>
    </row>
    <row r="904" spans="9:12" x14ac:dyDescent="0.25">
      <c r="I904" s="146"/>
      <c r="J904" s="146"/>
      <c r="K904" s="146"/>
      <c r="L904" s="146"/>
    </row>
    <row r="905" spans="9:12" x14ac:dyDescent="0.25">
      <c r="I905" s="146"/>
      <c r="J905" s="146"/>
      <c r="K905" s="146"/>
      <c r="L905" s="146"/>
    </row>
    <row r="906" spans="9:12" x14ac:dyDescent="0.25">
      <c r="I906" s="146"/>
      <c r="J906" s="146"/>
      <c r="K906" s="146"/>
      <c r="L906" s="146"/>
    </row>
    <row r="907" spans="9:12" x14ac:dyDescent="0.25">
      <c r="I907" s="146"/>
      <c r="J907" s="146"/>
      <c r="K907" s="146"/>
      <c r="L907" s="146"/>
    </row>
    <row r="908" spans="9:12" x14ac:dyDescent="0.25">
      <c r="I908" s="146"/>
      <c r="J908" s="146"/>
      <c r="K908" s="146"/>
      <c r="L908" s="146"/>
    </row>
    <row r="909" spans="9:12" x14ac:dyDescent="0.25">
      <c r="I909" s="146"/>
      <c r="J909" s="146"/>
      <c r="K909" s="146"/>
      <c r="L909" s="146"/>
    </row>
    <row r="910" spans="9:12" x14ac:dyDescent="0.25">
      <c r="I910" s="146"/>
      <c r="J910" s="146"/>
      <c r="K910" s="146"/>
      <c r="L910" s="146"/>
    </row>
    <row r="911" spans="9:12" x14ac:dyDescent="0.25">
      <c r="I911" s="146"/>
      <c r="J911" s="146"/>
      <c r="K911" s="146"/>
      <c r="L911" s="146"/>
    </row>
    <row r="912" spans="9:12" x14ac:dyDescent="0.25">
      <c r="I912" s="146"/>
      <c r="J912" s="146"/>
      <c r="K912" s="146"/>
      <c r="L912" s="146"/>
    </row>
    <row r="913" spans="9:12" x14ac:dyDescent="0.25">
      <c r="I913" s="146"/>
      <c r="J913" s="146"/>
      <c r="K913" s="146"/>
      <c r="L913" s="146"/>
    </row>
    <row r="914" spans="9:12" x14ac:dyDescent="0.25">
      <c r="I914" s="146"/>
      <c r="J914" s="146"/>
      <c r="K914" s="146"/>
      <c r="L914" s="146"/>
    </row>
    <row r="915" spans="9:12" x14ac:dyDescent="0.25">
      <c r="I915" s="146"/>
      <c r="J915" s="146"/>
      <c r="K915" s="146"/>
      <c r="L915" s="146"/>
    </row>
    <row r="916" spans="9:12" x14ac:dyDescent="0.25">
      <c r="I916" s="146"/>
      <c r="J916" s="146"/>
      <c r="K916" s="146"/>
      <c r="L916" s="146"/>
    </row>
    <row r="917" spans="9:12" x14ac:dyDescent="0.25">
      <c r="I917" s="146"/>
      <c r="J917" s="146"/>
      <c r="K917" s="146"/>
      <c r="L917" s="146"/>
    </row>
    <row r="918" spans="9:12" x14ac:dyDescent="0.25">
      <c r="I918" s="146"/>
      <c r="J918" s="146"/>
      <c r="K918" s="146"/>
      <c r="L918" s="146"/>
    </row>
    <row r="919" spans="9:12" x14ac:dyDescent="0.25">
      <c r="I919" s="146"/>
      <c r="J919" s="146"/>
      <c r="K919" s="146"/>
      <c r="L919" s="146"/>
    </row>
    <row r="920" spans="9:12" x14ac:dyDescent="0.25">
      <c r="I920" s="146"/>
      <c r="J920" s="146"/>
      <c r="K920" s="146"/>
      <c r="L920" s="146"/>
    </row>
    <row r="921" spans="9:12" x14ac:dyDescent="0.25">
      <c r="I921" s="146"/>
      <c r="J921" s="146"/>
      <c r="K921" s="146"/>
      <c r="L921" s="146"/>
    </row>
    <row r="922" spans="9:12" x14ac:dyDescent="0.25">
      <c r="I922" s="146"/>
      <c r="J922" s="146"/>
      <c r="K922" s="146"/>
      <c r="L922" s="146"/>
    </row>
    <row r="923" spans="9:12" x14ac:dyDescent="0.25">
      <c r="I923" s="146"/>
      <c r="J923" s="146"/>
      <c r="K923" s="146"/>
      <c r="L923" s="146"/>
    </row>
    <row r="924" spans="9:12" x14ac:dyDescent="0.25">
      <c r="I924" s="146"/>
      <c r="J924" s="146"/>
      <c r="K924" s="146"/>
      <c r="L924" s="146"/>
    </row>
    <row r="925" spans="9:12" x14ac:dyDescent="0.25">
      <c r="I925" s="146"/>
      <c r="J925" s="146"/>
      <c r="K925" s="146"/>
      <c r="L925" s="146"/>
    </row>
    <row r="926" spans="9:12" x14ac:dyDescent="0.25">
      <c r="I926" s="146"/>
      <c r="J926" s="146"/>
      <c r="K926" s="146"/>
      <c r="L926" s="146"/>
    </row>
    <row r="927" spans="9:12" x14ac:dyDescent="0.25">
      <c r="I927" s="146"/>
      <c r="J927" s="146"/>
      <c r="K927" s="146"/>
      <c r="L927" s="146"/>
    </row>
    <row r="928" spans="9:12" x14ac:dyDescent="0.25">
      <c r="I928" s="146"/>
      <c r="J928" s="146"/>
      <c r="K928" s="146"/>
      <c r="L928" s="146"/>
    </row>
    <row r="929" spans="9:12" x14ac:dyDescent="0.25">
      <c r="I929" s="146"/>
      <c r="J929" s="146"/>
      <c r="K929" s="146"/>
      <c r="L929" s="146"/>
    </row>
    <row r="930" spans="9:12" x14ac:dyDescent="0.25">
      <c r="I930" s="146"/>
      <c r="J930" s="146"/>
      <c r="K930" s="146"/>
      <c r="L930" s="146"/>
    </row>
    <row r="931" spans="9:12" x14ac:dyDescent="0.25">
      <c r="I931" s="146"/>
      <c r="J931" s="146"/>
      <c r="K931" s="146"/>
      <c r="L931" s="146"/>
    </row>
    <row r="932" spans="9:12" x14ac:dyDescent="0.25">
      <c r="I932" s="146"/>
      <c r="J932" s="146"/>
      <c r="K932" s="146"/>
      <c r="L932" s="146"/>
    </row>
    <row r="933" spans="9:12" x14ac:dyDescent="0.25">
      <c r="I933" s="146"/>
      <c r="J933" s="146"/>
      <c r="K933" s="146"/>
      <c r="L933" s="146"/>
    </row>
    <row r="934" spans="9:12" x14ac:dyDescent="0.25">
      <c r="I934" s="146"/>
      <c r="J934" s="146"/>
      <c r="K934" s="146"/>
      <c r="L934" s="146"/>
    </row>
    <row r="935" spans="9:12" x14ac:dyDescent="0.25">
      <c r="I935" s="146"/>
      <c r="J935" s="146"/>
      <c r="K935" s="146"/>
      <c r="L935" s="146"/>
    </row>
    <row r="936" spans="9:12" x14ac:dyDescent="0.25">
      <c r="I936" s="146"/>
      <c r="J936" s="146"/>
      <c r="K936" s="146"/>
      <c r="L936" s="146"/>
    </row>
    <row r="937" spans="9:12" x14ac:dyDescent="0.25">
      <c r="I937" s="146"/>
      <c r="J937" s="146"/>
      <c r="K937" s="146"/>
      <c r="L937" s="146"/>
    </row>
    <row r="938" spans="9:12" x14ac:dyDescent="0.25">
      <c r="I938" s="146"/>
      <c r="J938" s="146"/>
      <c r="K938" s="146"/>
      <c r="L938" s="146"/>
    </row>
    <row r="939" spans="9:12" x14ac:dyDescent="0.25">
      <c r="I939" s="146"/>
      <c r="J939" s="146"/>
      <c r="K939" s="146"/>
      <c r="L939" s="146"/>
    </row>
    <row r="940" spans="9:12" x14ac:dyDescent="0.25">
      <c r="I940" s="146"/>
      <c r="J940" s="146"/>
      <c r="K940" s="146"/>
      <c r="L940" s="146"/>
    </row>
    <row r="941" spans="9:12" x14ac:dyDescent="0.25">
      <c r="I941" s="146"/>
      <c r="J941" s="146"/>
      <c r="K941" s="146"/>
      <c r="L941" s="146"/>
    </row>
    <row r="942" spans="9:12" x14ac:dyDescent="0.25">
      <c r="I942" s="146"/>
      <c r="J942" s="146"/>
      <c r="K942" s="146"/>
      <c r="L942" s="146"/>
    </row>
    <row r="943" spans="9:12" x14ac:dyDescent="0.25">
      <c r="I943" s="146"/>
      <c r="J943" s="146"/>
      <c r="K943" s="146"/>
      <c r="L943" s="146"/>
    </row>
    <row r="944" spans="9:12" x14ac:dyDescent="0.25">
      <c r="I944" s="146"/>
      <c r="J944" s="146"/>
      <c r="K944" s="146"/>
      <c r="L944" s="146"/>
    </row>
    <row r="945" spans="9:12" x14ac:dyDescent="0.25">
      <c r="I945" s="146"/>
      <c r="J945" s="146"/>
      <c r="K945" s="146"/>
      <c r="L945" s="146"/>
    </row>
    <row r="946" spans="9:12" x14ac:dyDescent="0.25">
      <c r="I946" s="146"/>
      <c r="J946" s="146"/>
      <c r="K946" s="146"/>
      <c r="L946" s="146"/>
    </row>
    <row r="947" spans="9:12" x14ac:dyDescent="0.25">
      <c r="I947" s="146"/>
      <c r="J947" s="146"/>
      <c r="K947" s="146"/>
      <c r="L947" s="146"/>
    </row>
    <row r="948" spans="9:12" x14ac:dyDescent="0.25">
      <c r="I948" s="146"/>
      <c r="J948" s="146"/>
      <c r="K948" s="146"/>
      <c r="L948" s="146"/>
    </row>
    <row r="949" spans="9:12" x14ac:dyDescent="0.25">
      <c r="I949" s="146"/>
      <c r="J949" s="146"/>
      <c r="K949" s="146"/>
      <c r="L949" s="146"/>
    </row>
    <row r="950" spans="9:12" x14ac:dyDescent="0.25">
      <c r="I950" s="146"/>
      <c r="J950" s="146"/>
      <c r="K950" s="146"/>
      <c r="L950" s="146"/>
    </row>
    <row r="951" spans="9:12" x14ac:dyDescent="0.25">
      <c r="I951" s="146"/>
      <c r="J951" s="146"/>
      <c r="K951" s="146"/>
      <c r="L951" s="146"/>
    </row>
    <row r="952" spans="9:12" x14ac:dyDescent="0.25">
      <c r="I952" s="146"/>
      <c r="J952" s="146"/>
      <c r="K952" s="146"/>
      <c r="L952" s="146"/>
    </row>
    <row r="953" spans="9:12" x14ac:dyDescent="0.25">
      <c r="I953" s="146"/>
      <c r="J953" s="146"/>
      <c r="K953" s="146"/>
      <c r="L953" s="146"/>
    </row>
    <row r="954" spans="9:12" x14ac:dyDescent="0.25">
      <c r="I954" s="146"/>
      <c r="J954" s="146"/>
      <c r="K954" s="146"/>
      <c r="L954" s="146"/>
    </row>
    <row r="955" spans="9:12" x14ac:dyDescent="0.25">
      <c r="I955" s="146"/>
      <c r="J955" s="146"/>
      <c r="K955" s="146"/>
      <c r="L955" s="146"/>
    </row>
    <row r="956" spans="9:12" x14ac:dyDescent="0.25">
      <c r="I956" s="146"/>
      <c r="J956" s="146"/>
      <c r="K956" s="146"/>
      <c r="L956" s="146"/>
    </row>
    <row r="957" spans="9:12" x14ac:dyDescent="0.25">
      <c r="I957" s="146"/>
      <c r="J957" s="146"/>
      <c r="K957" s="146"/>
      <c r="L957" s="146"/>
    </row>
    <row r="958" spans="9:12" x14ac:dyDescent="0.25">
      <c r="I958" s="146"/>
      <c r="J958" s="146"/>
      <c r="K958" s="146"/>
      <c r="L958" s="146"/>
    </row>
    <row r="959" spans="9:12" x14ac:dyDescent="0.25">
      <c r="I959" s="146"/>
      <c r="J959" s="146"/>
      <c r="K959" s="146"/>
      <c r="L959" s="146"/>
    </row>
    <row r="960" spans="9:12" x14ac:dyDescent="0.25">
      <c r="I960" s="146"/>
      <c r="J960" s="146"/>
      <c r="K960" s="146"/>
      <c r="L960" s="146"/>
    </row>
    <row r="961" spans="9:12" x14ac:dyDescent="0.25">
      <c r="I961" s="146"/>
      <c r="J961" s="146"/>
      <c r="K961" s="146"/>
      <c r="L961" s="146"/>
    </row>
    <row r="962" spans="9:12" x14ac:dyDescent="0.25">
      <c r="I962" s="146"/>
      <c r="J962" s="146"/>
      <c r="K962" s="146"/>
      <c r="L962" s="146"/>
    </row>
    <row r="963" spans="9:12" x14ac:dyDescent="0.25">
      <c r="I963" s="146"/>
      <c r="J963" s="146"/>
      <c r="K963" s="146"/>
      <c r="L963" s="146"/>
    </row>
    <row r="964" spans="9:12" x14ac:dyDescent="0.25">
      <c r="I964" s="146"/>
      <c r="J964" s="146"/>
      <c r="K964" s="146"/>
      <c r="L964" s="146"/>
    </row>
    <row r="965" spans="9:12" x14ac:dyDescent="0.25">
      <c r="I965" s="146"/>
      <c r="J965" s="146"/>
      <c r="K965" s="146"/>
      <c r="L965" s="146"/>
    </row>
    <row r="966" spans="9:12" x14ac:dyDescent="0.25">
      <c r="I966" s="146"/>
      <c r="J966" s="146"/>
      <c r="K966" s="146"/>
      <c r="L966" s="146"/>
    </row>
    <row r="967" spans="9:12" x14ac:dyDescent="0.25">
      <c r="I967" s="146"/>
      <c r="J967" s="146"/>
      <c r="K967" s="146"/>
      <c r="L967" s="146"/>
    </row>
    <row r="968" spans="9:12" x14ac:dyDescent="0.25">
      <c r="I968" s="146"/>
      <c r="J968" s="146"/>
      <c r="K968" s="146"/>
      <c r="L968" s="146"/>
    </row>
    <row r="969" spans="9:12" x14ac:dyDescent="0.25">
      <c r="I969" s="146"/>
      <c r="J969" s="146"/>
      <c r="K969" s="146"/>
      <c r="L969" s="146"/>
    </row>
    <row r="970" spans="9:12" x14ac:dyDescent="0.25">
      <c r="I970" s="146"/>
      <c r="J970" s="146"/>
      <c r="K970" s="146"/>
      <c r="L970" s="146"/>
    </row>
    <row r="971" spans="9:12" x14ac:dyDescent="0.25">
      <c r="I971" s="146"/>
      <c r="J971" s="146"/>
      <c r="K971" s="146"/>
      <c r="L971" s="146"/>
    </row>
    <row r="972" spans="9:12" x14ac:dyDescent="0.25">
      <c r="I972" s="146"/>
      <c r="J972" s="146"/>
      <c r="K972" s="146"/>
      <c r="L972" s="146"/>
    </row>
    <row r="973" spans="9:12" x14ac:dyDescent="0.25">
      <c r="I973" s="146"/>
      <c r="J973" s="146"/>
      <c r="K973" s="146"/>
      <c r="L973" s="146"/>
    </row>
    <row r="974" spans="9:12" x14ac:dyDescent="0.25">
      <c r="I974" s="146"/>
      <c r="J974" s="146"/>
      <c r="K974" s="146"/>
      <c r="L974" s="146"/>
    </row>
    <row r="975" spans="9:12" x14ac:dyDescent="0.25">
      <c r="I975" s="146"/>
      <c r="J975" s="146"/>
      <c r="K975" s="146"/>
      <c r="L975" s="146"/>
    </row>
    <row r="976" spans="9:12" x14ac:dyDescent="0.25">
      <c r="I976" s="146"/>
      <c r="J976" s="146"/>
      <c r="K976" s="146"/>
      <c r="L976" s="146"/>
    </row>
    <row r="977" spans="9:12" x14ac:dyDescent="0.25">
      <c r="I977" s="146"/>
      <c r="J977" s="146"/>
      <c r="K977" s="146"/>
      <c r="L977" s="146"/>
    </row>
    <row r="978" spans="9:12" x14ac:dyDescent="0.25">
      <c r="I978" s="146"/>
      <c r="J978" s="146"/>
      <c r="K978" s="146"/>
      <c r="L978" s="146"/>
    </row>
    <row r="979" spans="9:12" x14ac:dyDescent="0.25">
      <c r="I979" s="146"/>
      <c r="J979" s="146"/>
      <c r="K979" s="146"/>
      <c r="L979" s="146"/>
    </row>
    <row r="980" spans="9:12" x14ac:dyDescent="0.25">
      <c r="I980" s="146"/>
      <c r="J980" s="146"/>
      <c r="K980" s="146"/>
      <c r="L980" s="146"/>
    </row>
    <row r="981" spans="9:12" x14ac:dyDescent="0.25">
      <c r="I981" s="146"/>
      <c r="J981" s="146"/>
      <c r="K981" s="146"/>
      <c r="L981" s="146"/>
    </row>
    <row r="982" spans="9:12" x14ac:dyDescent="0.25">
      <c r="I982" s="146"/>
      <c r="J982" s="146"/>
      <c r="K982" s="146"/>
      <c r="L982" s="146"/>
    </row>
    <row r="983" spans="9:12" x14ac:dyDescent="0.25">
      <c r="I983" s="146"/>
      <c r="J983" s="146"/>
      <c r="K983" s="146"/>
      <c r="L983" s="146"/>
    </row>
    <row r="984" spans="9:12" x14ac:dyDescent="0.25">
      <c r="I984" s="146"/>
      <c r="J984" s="146"/>
      <c r="K984" s="146"/>
      <c r="L984" s="146"/>
    </row>
    <row r="985" spans="9:12" x14ac:dyDescent="0.25">
      <c r="I985" s="146"/>
      <c r="J985" s="146"/>
      <c r="K985" s="146"/>
      <c r="L985" s="146"/>
    </row>
    <row r="986" spans="9:12" x14ac:dyDescent="0.25">
      <c r="I986" s="146"/>
      <c r="J986" s="146"/>
      <c r="K986" s="146"/>
      <c r="L986" s="146"/>
    </row>
    <row r="987" spans="9:12" x14ac:dyDescent="0.25">
      <c r="I987" s="146"/>
      <c r="J987" s="146"/>
      <c r="K987" s="146"/>
      <c r="L987" s="146"/>
    </row>
    <row r="988" spans="9:12" x14ac:dyDescent="0.25">
      <c r="I988" s="146"/>
      <c r="J988" s="146"/>
      <c r="K988" s="146"/>
      <c r="L988" s="146"/>
    </row>
    <row r="989" spans="9:12" x14ac:dyDescent="0.25">
      <c r="I989" s="146"/>
      <c r="J989" s="146"/>
      <c r="K989" s="146"/>
      <c r="L989" s="146"/>
    </row>
    <row r="990" spans="9:12" x14ac:dyDescent="0.25">
      <c r="I990" s="146"/>
      <c r="J990" s="146"/>
      <c r="K990" s="146"/>
      <c r="L990" s="146"/>
    </row>
    <row r="991" spans="9:12" x14ac:dyDescent="0.25">
      <c r="I991" s="146"/>
      <c r="J991" s="146"/>
      <c r="K991" s="146"/>
      <c r="L991" s="146"/>
    </row>
    <row r="992" spans="9:12" x14ac:dyDescent="0.25">
      <c r="I992" s="146"/>
      <c r="J992" s="146"/>
      <c r="K992" s="146"/>
      <c r="L992" s="146"/>
    </row>
    <row r="993" spans="9:12" x14ac:dyDescent="0.25">
      <c r="I993" s="146"/>
      <c r="J993" s="146"/>
      <c r="K993" s="146"/>
      <c r="L993" s="146"/>
    </row>
    <row r="994" spans="9:12" x14ac:dyDescent="0.25">
      <c r="I994" s="146"/>
      <c r="J994" s="146"/>
      <c r="K994" s="146"/>
      <c r="L994" s="146"/>
    </row>
    <row r="995" spans="9:12" x14ac:dyDescent="0.25">
      <c r="I995" s="146"/>
      <c r="J995" s="146"/>
      <c r="K995" s="146"/>
      <c r="L995" s="146"/>
    </row>
    <row r="996" spans="9:12" x14ac:dyDescent="0.25">
      <c r="I996" s="146"/>
      <c r="J996" s="146"/>
      <c r="K996" s="146"/>
      <c r="L996" s="146"/>
    </row>
    <row r="997" spans="9:12" x14ac:dyDescent="0.25">
      <c r="I997" s="146"/>
      <c r="J997" s="146"/>
      <c r="K997" s="146"/>
      <c r="L997" s="146"/>
    </row>
    <row r="998" spans="9:12" x14ac:dyDescent="0.25">
      <c r="I998" s="146"/>
      <c r="J998" s="146"/>
      <c r="K998" s="146"/>
      <c r="L998" s="146"/>
    </row>
    <row r="999" spans="9:12" x14ac:dyDescent="0.25">
      <c r="I999" s="146"/>
      <c r="J999" s="146"/>
      <c r="K999" s="146"/>
      <c r="L999" s="146"/>
    </row>
    <row r="1000" spans="9:12" x14ac:dyDescent="0.25">
      <c r="I1000" s="146"/>
      <c r="J1000" s="146"/>
      <c r="K1000" s="146"/>
      <c r="L1000" s="146"/>
    </row>
    <row r="1001" spans="9:12" x14ac:dyDescent="0.25">
      <c r="I1001" s="146"/>
      <c r="J1001" s="146"/>
      <c r="K1001" s="146"/>
      <c r="L1001" s="146"/>
    </row>
    <row r="1002" spans="9:12" x14ac:dyDescent="0.25">
      <c r="I1002" s="146"/>
      <c r="J1002" s="146"/>
      <c r="K1002" s="146"/>
      <c r="L1002" s="146"/>
    </row>
    <row r="1003" spans="9:12" x14ac:dyDescent="0.25">
      <c r="I1003" s="146"/>
      <c r="J1003" s="146"/>
      <c r="K1003" s="146"/>
      <c r="L1003" s="146"/>
    </row>
    <row r="1004" spans="9:12" x14ac:dyDescent="0.25">
      <c r="I1004" s="146"/>
      <c r="J1004" s="146"/>
      <c r="K1004" s="146"/>
      <c r="L1004" s="146"/>
    </row>
    <row r="1005" spans="9:12" x14ac:dyDescent="0.25">
      <c r="I1005" s="146"/>
      <c r="J1005" s="146"/>
      <c r="K1005" s="146"/>
      <c r="L1005" s="146"/>
    </row>
    <row r="1006" spans="9:12" x14ac:dyDescent="0.25">
      <c r="I1006" s="146"/>
      <c r="J1006" s="146"/>
      <c r="K1006" s="146"/>
      <c r="L1006" s="146"/>
    </row>
    <row r="1007" spans="9:12" x14ac:dyDescent="0.25">
      <c r="I1007" s="146"/>
      <c r="J1007" s="146"/>
      <c r="K1007" s="146"/>
      <c r="L1007" s="146"/>
    </row>
    <row r="1008" spans="9:12" x14ac:dyDescent="0.25">
      <c r="I1008" s="146"/>
      <c r="J1008" s="146"/>
      <c r="K1008" s="146"/>
      <c r="L1008" s="146"/>
    </row>
    <row r="1009" spans="9:12" x14ac:dyDescent="0.25">
      <c r="I1009" s="146"/>
      <c r="J1009" s="146"/>
      <c r="K1009" s="146"/>
      <c r="L1009" s="146"/>
    </row>
    <row r="1010" spans="9:12" x14ac:dyDescent="0.25">
      <c r="I1010" s="146"/>
      <c r="J1010" s="146"/>
      <c r="K1010" s="146"/>
      <c r="L1010" s="146"/>
    </row>
    <row r="1011" spans="9:12" x14ac:dyDescent="0.25">
      <c r="I1011" s="146"/>
      <c r="J1011" s="146"/>
      <c r="K1011" s="146"/>
      <c r="L1011" s="146"/>
    </row>
    <row r="1012" spans="9:12" x14ac:dyDescent="0.25">
      <c r="I1012" s="146"/>
      <c r="J1012" s="146"/>
      <c r="K1012" s="146"/>
      <c r="L1012" s="146"/>
    </row>
    <row r="1013" spans="9:12" x14ac:dyDescent="0.25">
      <c r="I1013" s="146"/>
      <c r="J1013" s="146"/>
      <c r="K1013" s="146"/>
      <c r="L1013" s="146"/>
    </row>
    <row r="1014" spans="9:12" x14ac:dyDescent="0.25">
      <c r="I1014" s="146"/>
      <c r="J1014" s="146"/>
      <c r="K1014" s="146"/>
      <c r="L1014" s="146"/>
    </row>
    <row r="1015" spans="9:12" x14ac:dyDescent="0.25">
      <c r="I1015" s="146"/>
      <c r="J1015" s="146"/>
      <c r="K1015" s="146"/>
      <c r="L1015" s="146"/>
    </row>
    <row r="1016" spans="9:12" x14ac:dyDescent="0.25">
      <c r="I1016" s="146"/>
      <c r="J1016" s="146"/>
      <c r="K1016" s="146"/>
      <c r="L1016" s="146"/>
    </row>
    <row r="1017" spans="9:12" x14ac:dyDescent="0.25">
      <c r="I1017" s="146"/>
      <c r="J1017" s="146"/>
      <c r="K1017" s="146"/>
      <c r="L1017" s="146"/>
    </row>
    <row r="1018" spans="9:12" x14ac:dyDescent="0.25">
      <c r="I1018" s="146"/>
      <c r="J1018" s="146"/>
      <c r="K1018" s="146"/>
      <c r="L1018" s="146"/>
    </row>
    <row r="1019" spans="9:12" x14ac:dyDescent="0.25">
      <c r="I1019" s="146"/>
      <c r="J1019" s="146"/>
      <c r="K1019" s="146"/>
      <c r="L1019" s="146"/>
    </row>
    <row r="1020" spans="9:12" x14ac:dyDescent="0.25">
      <c r="I1020" s="146"/>
      <c r="J1020" s="146"/>
      <c r="K1020" s="146"/>
      <c r="L1020" s="146"/>
    </row>
    <row r="1021" spans="9:12" x14ac:dyDescent="0.25">
      <c r="I1021" s="146"/>
      <c r="J1021" s="146"/>
      <c r="K1021" s="146"/>
      <c r="L1021" s="146"/>
    </row>
    <row r="1022" spans="9:12" x14ac:dyDescent="0.25">
      <c r="I1022" s="146"/>
      <c r="J1022" s="146"/>
      <c r="K1022" s="146"/>
      <c r="L1022" s="146"/>
    </row>
    <row r="1023" spans="9:12" x14ac:dyDescent="0.25">
      <c r="I1023" s="146"/>
      <c r="J1023" s="146"/>
      <c r="K1023" s="146"/>
      <c r="L1023" s="146"/>
    </row>
    <row r="1024" spans="9:12" x14ac:dyDescent="0.25">
      <c r="I1024" s="146"/>
      <c r="J1024" s="146"/>
      <c r="K1024" s="146"/>
      <c r="L1024" s="146"/>
    </row>
    <row r="1025" spans="9:12" x14ac:dyDescent="0.25">
      <c r="I1025" s="146"/>
      <c r="J1025" s="146"/>
      <c r="K1025" s="146"/>
      <c r="L1025" s="146"/>
    </row>
    <row r="1026" spans="9:12" x14ac:dyDescent="0.25">
      <c r="I1026" s="146"/>
      <c r="J1026" s="146"/>
      <c r="K1026" s="146"/>
      <c r="L1026" s="146"/>
    </row>
    <row r="1027" spans="9:12" x14ac:dyDescent="0.25">
      <c r="I1027" s="146"/>
      <c r="J1027" s="146"/>
      <c r="K1027" s="146"/>
      <c r="L1027" s="146"/>
    </row>
    <row r="1028" spans="9:12" x14ac:dyDescent="0.25">
      <c r="I1028" s="146"/>
      <c r="J1028" s="146"/>
      <c r="K1028" s="146"/>
      <c r="L1028" s="146"/>
    </row>
    <row r="1029" spans="9:12" x14ac:dyDescent="0.25">
      <c r="I1029" s="146"/>
      <c r="J1029" s="146"/>
      <c r="K1029" s="146"/>
      <c r="L1029" s="146"/>
    </row>
    <row r="1030" spans="9:12" x14ac:dyDescent="0.25">
      <c r="I1030" s="146"/>
      <c r="J1030" s="146"/>
      <c r="K1030" s="146"/>
      <c r="L1030" s="146"/>
    </row>
    <row r="1031" spans="9:12" x14ac:dyDescent="0.25">
      <c r="I1031" s="146"/>
      <c r="J1031" s="146"/>
      <c r="K1031" s="146"/>
      <c r="L1031" s="146"/>
    </row>
    <row r="1032" spans="9:12" x14ac:dyDescent="0.25">
      <c r="I1032" s="146"/>
      <c r="J1032" s="146"/>
      <c r="K1032" s="146"/>
      <c r="L1032" s="146"/>
    </row>
    <row r="1033" spans="9:12" x14ac:dyDescent="0.25">
      <c r="I1033" s="146"/>
      <c r="J1033" s="146"/>
      <c r="K1033" s="146"/>
      <c r="L1033" s="146"/>
    </row>
    <row r="1034" spans="9:12" x14ac:dyDescent="0.25">
      <c r="I1034" s="146"/>
      <c r="J1034" s="146"/>
      <c r="K1034" s="146"/>
      <c r="L1034" s="146"/>
    </row>
    <row r="1035" spans="9:12" x14ac:dyDescent="0.25">
      <c r="I1035" s="146"/>
      <c r="J1035" s="146"/>
      <c r="K1035" s="146"/>
      <c r="L1035" s="146"/>
    </row>
    <row r="1036" spans="9:12" x14ac:dyDescent="0.25">
      <c r="I1036" s="146"/>
      <c r="J1036" s="146"/>
      <c r="K1036" s="146"/>
      <c r="L1036" s="146"/>
    </row>
    <row r="1037" spans="9:12" x14ac:dyDescent="0.25">
      <c r="I1037" s="146"/>
      <c r="J1037" s="146"/>
      <c r="K1037" s="146"/>
      <c r="L1037" s="146"/>
    </row>
    <row r="1038" spans="9:12" x14ac:dyDescent="0.25">
      <c r="I1038" s="146"/>
      <c r="J1038" s="146"/>
      <c r="K1038" s="146"/>
      <c r="L1038" s="146"/>
    </row>
    <row r="1039" spans="9:12" x14ac:dyDescent="0.25">
      <c r="I1039" s="146"/>
      <c r="J1039" s="146"/>
      <c r="K1039" s="146"/>
      <c r="L1039" s="146"/>
    </row>
    <row r="1040" spans="9:12" x14ac:dyDescent="0.25">
      <c r="I1040" s="146"/>
      <c r="J1040" s="146"/>
      <c r="K1040" s="146"/>
      <c r="L1040" s="146"/>
    </row>
    <row r="1041" spans="9:12" x14ac:dyDescent="0.25">
      <c r="I1041" s="146"/>
      <c r="J1041" s="146"/>
      <c r="K1041" s="146"/>
      <c r="L1041" s="146"/>
    </row>
    <row r="1042" spans="9:12" x14ac:dyDescent="0.25">
      <c r="I1042" s="146"/>
      <c r="J1042" s="146"/>
      <c r="K1042" s="146"/>
      <c r="L1042" s="146"/>
    </row>
    <row r="1043" spans="9:12" x14ac:dyDescent="0.25">
      <c r="I1043" s="146"/>
      <c r="J1043" s="146"/>
      <c r="K1043" s="146"/>
      <c r="L1043" s="146"/>
    </row>
    <row r="1044" spans="9:12" x14ac:dyDescent="0.25">
      <c r="I1044" s="146"/>
      <c r="J1044" s="146"/>
      <c r="K1044" s="146"/>
      <c r="L1044" s="146"/>
    </row>
    <row r="1045" spans="9:12" x14ac:dyDescent="0.25">
      <c r="I1045" s="146"/>
      <c r="J1045" s="146"/>
      <c r="K1045" s="146"/>
      <c r="L1045" s="146"/>
    </row>
    <row r="1046" spans="9:12" x14ac:dyDescent="0.25">
      <c r="I1046" s="146"/>
      <c r="J1046" s="146"/>
      <c r="K1046" s="146"/>
      <c r="L1046" s="146"/>
    </row>
    <row r="1047" spans="9:12" x14ac:dyDescent="0.25">
      <c r="I1047" s="146"/>
      <c r="J1047" s="146"/>
      <c r="K1047" s="146"/>
      <c r="L1047" s="146"/>
    </row>
    <row r="1048" spans="9:12" x14ac:dyDescent="0.25">
      <c r="I1048" s="146"/>
      <c r="J1048" s="146"/>
      <c r="K1048" s="146"/>
      <c r="L1048" s="146"/>
    </row>
    <row r="1049" spans="9:12" x14ac:dyDescent="0.25">
      <c r="I1049" s="146"/>
      <c r="J1049" s="146"/>
      <c r="K1049" s="146"/>
      <c r="L1049" s="146"/>
    </row>
    <row r="1050" spans="9:12" x14ac:dyDescent="0.25">
      <c r="I1050" s="146"/>
      <c r="J1050" s="146"/>
      <c r="K1050" s="146"/>
      <c r="L1050" s="146"/>
    </row>
    <row r="1051" spans="9:12" x14ac:dyDescent="0.25">
      <c r="I1051" s="146"/>
      <c r="J1051" s="146"/>
      <c r="K1051" s="146"/>
      <c r="L1051" s="146"/>
    </row>
    <row r="1052" spans="9:12" x14ac:dyDescent="0.25">
      <c r="I1052" s="146"/>
      <c r="J1052" s="146"/>
      <c r="K1052" s="146"/>
      <c r="L1052" s="146"/>
    </row>
    <row r="1053" spans="9:12" x14ac:dyDescent="0.25">
      <c r="I1053" s="146"/>
      <c r="J1053" s="146"/>
      <c r="K1053" s="146"/>
      <c r="L1053" s="146"/>
    </row>
    <row r="1054" spans="9:12" x14ac:dyDescent="0.25">
      <c r="I1054" s="146"/>
      <c r="J1054" s="146"/>
      <c r="K1054" s="146"/>
      <c r="L1054" s="146"/>
    </row>
    <row r="1055" spans="9:12" x14ac:dyDescent="0.25">
      <c r="I1055" s="146"/>
      <c r="J1055" s="146"/>
      <c r="K1055" s="146"/>
      <c r="L1055" s="146"/>
    </row>
    <row r="1056" spans="9:12" x14ac:dyDescent="0.25">
      <c r="I1056" s="146"/>
      <c r="J1056" s="146"/>
      <c r="K1056" s="146"/>
      <c r="L1056" s="146"/>
    </row>
    <row r="1057" spans="9:12" x14ac:dyDescent="0.25">
      <c r="I1057" s="146"/>
      <c r="J1057" s="146"/>
      <c r="K1057" s="146"/>
      <c r="L1057" s="146"/>
    </row>
    <row r="1058" spans="9:12" x14ac:dyDescent="0.25">
      <c r="I1058" s="146"/>
      <c r="J1058" s="146"/>
      <c r="K1058" s="146"/>
      <c r="L1058" s="146"/>
    </row>
    <row r="1059" spans="9:12" x14ac:dyDescent="0.25">
      <c r="I1059" s="146"/>
      <c r="J1059" s="146"/>
      <c r="K1059" s="146"/>
      <c r="L1059" s="146"/>
    </row>
    <row r="1060" spans="9:12" x14ac:dyDescent="0.25">
      <c r="I1060" s="146"/>
      <c r="J1060" s="146"/>
      <c r="K1060" s="146"/>
      <c r="L1060" s="146"/>
    </row>
    <row r="1061" spans="9:12" x14ac:dyDescent="0.25">
      <c r="I1061" s="146"/>
      <c r="J1061" s="146"/>
      <c r="K1061" s="146"/>
      <c r="L1061" s="146"/>
    </row>
    <row r="1062" spans="9:12" x14ac:dyDescent="0.25">
      <c r="I1062" s="146"/>
      <c r="J1062" s="146"/>
      <c r="K1062" s="146"/>
      <c r="L1062" s="146"/>
    </row>
    <row r="1063" spans="9:12" x14ac:dyDescent="0.25">
      <c r="I1063" s="146"/>
      <c r="J1063" s="146"/>
      <c r="K1063" s="146"/>
      <c r="L1063" s="146"/>
    </row>
    <row r="1064" spans="9:12" x14ac:dyDescent="0.25">
      <c r="I1064" s="146"/>
      <c r="J1064" s="146"/>
      <c r="K1064" s="146"/>
      <c r="L1064" s="146"/>
    </row>
    <row r="1065" spans="9:12" x14ac:dyDescent="0.25">
      <c r="I1065" s="146"/>
      <c r="J1065" s="146"/>
      <c r="K1065" s="146"/>
      <c r="L1065" s="146"/>
    </row>
    <row r="1066" spans="9:12" x14ac:dyDescent="0.25">
      <c r="I1066" s="146"/>
      <c r="J1066" s="146"/>
      <c r="K1066" s="146"/>
      <c r="L1066" s="146"/>
    </row>
    <row r="1067" spans="9:12" x14ac:dyDescent="0.25">
      <c r="I1067" s="146"/>
      <c r="J1067" s="146"/>
      <c r="K1067" s="146"/>
      <c r="L1067" s="146"/>
    </row>
    <row r="1068" spans="9:12" x14ac:dyDescent="0.25">
      <c r="I1068" s="146"/>
      <c r="J1068" s="146"/>
      <c r="K1068" s="146"/>
      <c r="L1068" s="146"/>
    </row>
    <row r="1069" spans="9:12" x14ac:dyDescent="0.25">
      <c r="I1069" s="146"/>
      <c r="J1069" s="146"/>
      <c r="K1069" s="146"/>
      <c r="L1069" s="146"/>
    </row>
    <row r="1070" spans="9:12" x14ac:dyDescent="0.25">
      <c r="I1070" s="146"/>
      <c r="J1070" s="146"/>
      <c r="K1070" s="146"/>
      <c r="L1070" s="146"/>
    </row>
    <row r="1071" spans="9:12" x14ac:dyDescent="0.25">
      <c r="I1071" s="146"/>
      <c r="J1071" s="146"/>
      <c r="K1071" s="146"/>
      <c r="L1071" s="146"/>
    </row>
    <row r="1072" spans="9:12" x14ac:dyDescent="0.25">
      <c r="I1072" s="146"/>
      <c r="J1072" s="146"/>
      <c r="K1072" s="146"/>
      <c r="L1072" s="146"/>
    </row>
    <row r="1073" spans="9:12" x14ac:dyDescent="0.25">
      <c r="I1073" s="146"/>
      <c r="J1073" s="146"/>
      <c r="K1073" s="146"/>
      <c r="L1073" s="146"/>
    </row>
    <row r="1074" spans="9:12" x14ac:dyDescent="0.25">
      <c r="I1074" s="146"/>
      <c r="J1074" s="146"/>
      <c r="K1074" s="146"/>
      <c r="L1074" s="146"/>
    </row>
    <row r="1075" spans="9:12" x14ac:dyDescent="0.25">
      <c r="I1075" s="146"/>
      <c r="J1075" s="146"/>
      <c r="K1075" s="146"/>
      <c r="L1075" s="146"/>
    </row>
    <row r="1076" spans="9:12" x14ac:dyDescent="0.25">
      <c r="I1076" s="146"/>
      <c r="J1076" s="146"/>
      <c r="K1076" s="146"/>
      <c r="L1076" s="146"/>
    </row>
    <row r="1077" spans="9:12" x14ac:dyDescent="0.25">
      <c r="I1077" s="146"/>
      <c r="J1077" s="146"/>
      <c r="K1077" s="146"/>
      <c r="L1077" s="146"/>
    </row>
    <row r="1078" spans="9:12" x14ac:dyDescent="0.25">
      <c r="I1078" s="146"/>
      <c r="J1078" s="146"/>
      <c r="K1078" s="146"/>
      <c r="L1078" s="146"/>
    </row>
    <row r="1079" spans="9:12" x14ac:dyDescent="0.25">
      <c r="I1079" s="146"/>
      <c r="J1079" s="146"/>
      <c r="K1079" s="146"/>
      <c r="L1079" s="146"/>
    </row>
    <row r="1080" spans="9:12" x14ac:dyDescent="0.25">
      <c r="I1080" s="146"/>
      <c r="J1080" s="146"/>
      <c r="K1080" s="146"/>
      <c r="L1080" s="146"/>
    </row>
    <row r="1081" spans="9:12" x14ac:dyDescent="0.25">
      <c r="I1081" s="146"/>
      <c r="J1081" s="146"/>
      <c r="K1081" s="146"/>
      <c r="L1081" s="146"/>
    </row>
    <row r="1082" spans="9:12" x14ac:dyDescent="0.25">
      <c r="I1082" s="146"/>
      <c r="J1082" s="146"/>
      <c r="K1082" s="146"/>
      <c r="L1082" s="146"/>
    </row>
    <row r="1083" spans="9:12" x14ac:dyDescent="0.25">
      <c r="I1083" s="146"/>
      <c r="J1083" s="146"/>
      <c r="K1083" s="146"/>
      <c r="L1083" s="146"/>
    </row>
    <row r="1084" spans="9:12" x14ac:dyDescent="0.25">
      <c r="I1084" s="146"/>
      <c r="J1084" s="146"/>
      <c r="K1084" s="146"/>
      <c r="L1084" s="146"/>
    </row>
    <row r="1085" spans="9:12" x14ac:dyDescent="0.25">
      <c r="I1085" s="146"/>
      <c r="J1085" s="146"/>
      <c r="K1085" s="146"/>
      <c r="L1085" s="146"/>
    </row>
    <row r="1086" spans="9:12" x14ac:dyDescent="0.25">
      <c r="I1086" s="146"/>
      <c r="J1086" s="146"/>
      <c r="K1086" s="146"/>
      <c r="L1086" s="146"/>
    </row>
    <row r="1087" spans="9:12" x14ac:dyDescent="0.25">
      <c r="I1087" s="146"/>
      <c r="J1087" s="146"/>
      <c r="K1087" s="146"/>
      <c r="L1087" s="146"/>
    </row>
    <row r="1088" spans="9:12" x14ac:dyDescent="0.25">
      <c r="I1088" s="146"/>
      <c r="J1088" s="146"/>
      <c r="K1088" s="146"/>
      <c r="L1088" s="146"/>
    </row>
    <row r="1089" spans="9:12" x14ac:dyDescent="0.25">
      <c r="I1089" s="146"/>
      <c r="J1089" s="146"/>
      <c r="K1089" s="146"/>
      <c r="L1089" s="146"/>
    </row>
    <row r="1090" spans="9:12" x14ac:dyDescent="0.25">
      <c r="I1090" s="146"/>
      <c r="J1090" s="146"/>
      <c r="K1090" s="146"/>
      <c r="L1090" s="146"/>
    </row>
    <row r="1091" spans="9:12" x14ac:dyDescent="0.25">
      <c r="I1091" s="146"/>
      <c r="J1091" s="146"/>
      <c r="K1091" s="146"/>
      <c r="L1091" s="146"/>
    </row>
    <row r="1092" spans="9:12" x14ac:dyDescent="0.25">
      <c r="I1092" s="146"/>
      <c r="J1092" s="146"/>
      <c r="K1092" s="146"/>
      <c r="L1092" s="146"/>
    </row>
    <row r="1093" spans="9:12" x14ac:dyDescent="0.25">
      <c r="I1093" s="146"/>
      <c r="J1093" s="146"/>
      <c r="K1093" s="146"/>
      <c r="L1093" s="146"/>
    </row>
    <row r="1094" spans="9:12" x14ac:dyDescent="0.25">
      <c r="I1094" s="146"/>
      <c r="J1094" s="146"/>
      <c r="K1094" s="146"/>
      <c r="L1094" s="146"/>
    </row>
    <row r="1095" spans="9:12" x14ac:dyDescent="0.25">
      <c r="I1095" s="146"/>
      <c r="J1095" s="146"/>
      <c r="K1095" s="146"/>
      <c r="L1095" s="146"/>
    </row>
    <row r="1096" spans="9:12" x14ac:dyDescent="0.25">
      <c r="I1096" s="146"/>
      <c r="J1096" s="146"/>
      <c r="K1096" s="146"/>
      <c r="L1096" s="146"/>
    </row>
    <row r="1097" spans="9:12" x14ac:dyDescent="0.25">
      <c r="I1097" s="146"/>
      <c r="J1097" s="146"/>
      <c r="K1097" s="146"/>
      <c r="L1097" s="146"/>
    </row>
    <row r="1098" spans="9:12" x14ac:dyDescent="0.25">
      <c r="I1098" s="146"/>
      <c r="J1098" s="146"/>
      <c r="K1098" s="146"/>
      <c r="L1098" s="146"/>
    </row>
    <row r="1099" spans="9:12" x14ac:dyDescent="0.25">
      <c r="I1099" s="146"/>
      <c r="J1099" s="146"/>
      <c r="K1099" s="146"/>
      <c r="L1099" s="146"/>
    </row>
    <row r="1100" spans="9:12" x14ac:dyDescent="0.25">
      <c r="I1100" s="146"/>
      <c r="J1100" s="146"/>
      <c r="K1100" s="146"/>
      <c r="L1100" s="146"/>
    </row>
    <row r="1101" spans="9:12" x14ac:dyDescent="0.25">
      <c r="I1101" s="146"/>
      <c r="J1101" s="146"/>
      <c r="K1101" s="146"/>
      <c r="L1101" s="146"/>
    </row>
    <row r="1102" spans="9:12" x14ac:dyDescent="0.25">
      <c r="I1102" s="146"/>
      <c r="J1102" s="146"/>
      <c r="K1102" s="146"/>
      <c r="L1102" s="146"/>
    </row>
    <row r="1103" spans="9:12" x14ac:dyDescent="0.25">
      <c r="I1103" s="146"/>
      <c r="J1103" s="146"/>
      <c r="K1103" s="146"/>
      <c r="L1103" s="146"/>
    </row>
    <row r="1104" spans="9:12" x14ac:dyDescent="0.25">
      <c r="I1104" s="146"/>
      <c r="J1104" s="146"/>
      <c r="K1104" s="146"/>
      <c r="L1104" s="146"/>
    </row>
    <row r="1105" spans="9:12" x14ac:dyDescent="0.25">
      <c r="I1105" s="146"/>
      <c r="J1105" s="146"/>
      <c r="K1105" s="146"/>
      <c r="L1105" s="146"/>
    </row>
    <row r="1106" spans="9:12" x14ac:dyDescent="0.25">
      <c r="I1106" s="146"/>
      <c r="J1106" s="146"/>
      <c r="K1106" s="146"/>
      <c r="L1106" s="146"/>
    </row>
    <row r="1107" spans="9:12" x14ac:dyDescent="0.25">
      <c r="I1107" s="146"/>
      <c r="J1107" s="146"/>
      <c r="K1107" s="146"/>
      <c r="L1107" s="146"/>
    </row>
    <row r="1108" spans="9:12" x14ac:dyDescent="0.25">
      <c r="I1108" s="146"/>
      <c r="J1108" s="146"/>
      <c r="K1108" s="146"/>
      <c r="L1108" s="146"/>
    </row>
    <row r="1109" spans="9:12" x14ac:dyDescent="0.25">
      <c r="I1109" s="146"/>
      <c r="J1109" s="146"/>
      <c r="K1109" s="146"/>
      <c r="L1109" s="146"/>
    </row>
    <row r="1110" spans="9:12" x14ac:dyDescent="0.25">
      <c r="I1110" s="146"/>
      <c r="J1110" s="146"/>
      <c r="K1110" s="146"/>
      <c r="L1110" s="146"/>
    </row>
    <row r="1111" spans="9:12" x14ac:dyDescent="0.25">
      <c r="I1111" s="146"/>
      <c r="J1111" s="146"/>
      <c r="K1111" s="146"/>
      <c r="L1111" s="146"/>
    </row>
    <row r="1112" spans="9:12" x14ac:dyDescent="0.25">
      <c r="I1112" s="146"/>
      <c r="J1112" s="146"/>
      <c r="K1112" s="146"/>
      <c r="L1112" s="146"/>
    </row>
    <row r="1113" spans="9:12" x14ac:dyDescent="0.25">
      <c r="I1113" s="146"/>
      <c r="J1113" s="146"/>
      <c r="K1113" s="146"/>
      <c r="L1113" s="146"/>
    </row>
    <row r="1114" spans="9:12" x14ac:dyDescent="0.25">
      <c r="I1114" s="146"/>
      <c r="J1114" s="146"/>
      <c r="K1114" s="146"/>
      <c r="L1114" s="146"/>
    </row>
    <row r="1115" spans="9:12" x14ac:dyDescent="0.25">
      <c r="I1115" s="146"/>
      <c r="J1115" s="146"/>
      <c r="K1115" s="146"/>
      <c r="L1115" s="146"/>
    </row>
    <row r="1116" spans="9:12" x14ac:dyDescent="0.25">
      <c r="I1116" s="146"/>
      <c r="J1116" s="146"/>
      <c r="K1116" s="146"/>
      <c r="L1116" s="146"/>
    </row>
    <row r="1117" spans="9:12" x14ac:dyDescent="0.25">
      <c r="I1117" s="146"/>
      <c r="J1117" s="146"/>
      <c r="K1117" s="146"/>
      <c r="L1117" s="146"/>
    </row>
    <row r="1118" spans="9:12" x14ac:dyDescent="0.25">
      <c r="I1118" s="146"/>
      <c r="J1118" s="146"/>
      <c r="K1118" s="146"/>
      <c r="L1118" s="146"/>
    </row>
    <row r="1119" spans="9:12" x14ac:dyDescent="0.25">
      <c r="I1119" s="146"/>
      <c r="J1119" s="146"/>
      <c r="K1119" s="146"/>
      <c r="L1119" s="146"/>
    </row>
    <row r="1120" spans="9:12" x14ac:dyDescent="0.25">
      <c r="I1120" s="146"/>
      <c r="J1120" s="146"/>
      <c r="K1120" s="146"/>
      <c r="L1120" s="146"/>
    </row>
    <row r="1121" spans="9:12" x14ac:dyDescent="0.25">
      <c r="I1121" s="146"/>
      <c r="J1121" s="146"/>
      <c r="K1121" s="146"/>
      <c r="L1121" s="146"/>
    </row>
    <row r="1122" spans="9:12" x14ac:dyDescent="0.25">
      <c r="I1122" s="146"/>
      <c r="J1122" s="146"/>
      <c r="K1122" s="146"/>
      <c r="L1122" s="146"/>
    </row>
    <row r="1123" spans="9:12" x14ac:dyDescent="0.25">
      <c r="I1123" s="146"/>
      <c r="J1123" s="146"/>
      <c r="K1123" s="146"/>
      <c r="L1123" s="146"/>
    </row>
    <row r="1124" spans="9:12" x14ac:dyDescent="0.25">
      <c r="I1124" s="146"/>
      <c r="J1124" s="146"/>
      <c r="K1124" s="146"/>
      <c r="L1124" s="146"/>
    </row>
    <row r="1125" spans="9:12" x14ac:dyDescent="0.25">
      <c r="I1125" s="146"/>
      <c r="J1125" s="146"/>
      <c r="K1125" s="146"/>
      <c r="L1125" s="146"/>
    </row>
    <row r="1126" spans="9:12" x14ac:dyDescent="0.25">
      <c r="I1126" s="146"/>
      <c r="J1126" s="146"/>
      <c r="K1126" s="146"/>
      <c r="L1126" s="146"/>
    </row>
    <row r="1127" spans="9:12" x14ac:dyDescent="0.25">
      <c r="I1127" s="146"/>
      <c r="J1127" s="146"/>
      <c r="K1127" s="146"/>
      <c r="L1127" s="146"/>
    </row>
    <row r="1128" spans="9:12" x14ac:dyDescent="0.25">
      <c r="I1128" s="146"/>
      <c r="J1128" s="146"/>
      <c r="K1128" s="146"/>
      <c r="L1128" s="146"/>
    </row>
    <row r="1129" spans="9:12" x14ac:dyDescent="0.25">
      <c r="I1129" s="146"/>
      <c r="J1129" s="146"/>
      <c r="K1129" s="146"/>
      <c r="L1129" s="146"/>
    </row>
    <row r="1130" spans="9:12" x14ac:dyDescent="0.25">
      <c r="I1130" s="146"/>
      <c r="J1130" s="146"/>
      <c r="K1130" s="146"/>
      <c r="L1130" s="146"/>
    </row>
    <row r="1131" spans="9:12" x14ac:dyDescent="0.25">
      <c r="I1131" s="146"/>
      <c r="J1131" s="146"/>
      <c r="K1131" s="146"/>
      <c r="L1131" s="146"/>
    </row>
    <row r="1132" spans="9:12" x14ac:dyDescent="0.25">
      <c r="I1132" s="146"/>
      <c r="J1132" s="146"/>
      <c r="K1132" s="146"/>
      <c r="L1132" s="146"/>
    </row>
    <row r="1133" spans="9:12" x14ac:dyDescent="0.25">
      <c r="I1133" s="146"/>
      <c r="J1133" s="146"/>
      <c r="K1133" s="146"/>
      <c r="L1133" s="146"/>
    </row>
    <row r="1134" spans="9:12" x14ac:dyDescent="0.25">
      <c r="I1134" s="146"/>
      <c r="J1134" s="146"/>
      <c r="K1134" s="146"/>
      <c r="L1134" s="146"/>
    </row>
    <row r="1135" spans="9:12" x14ac:dyDescent="0.25">
      <c r="I1135" s="146"/>
      <c r="J1135" s="146"/>
      <c r="K1135" s="146"/>
      <c r="L1135" s="146"/>
    </row>
    <row r="1136" spans="9:12" x14ac:dyDescent="0.25">
      <c r="I1136" s="146"/>
      <c r="J1136" s="146"/>
      <c r="K1136" s="146"/>
      <c r="L1136" s="146"/>
    </row>
    <row r="1137" spans="9:12" x14ac:dyDescent="0.25">
      <c r="I1137" s="146"/>
      <c r="J1137" s="146"/>
      <c r="K1137" s="146"/>
      <c r="L1137" s="146"/>
    </row>
    <row r="1138" spans="9:12" x14ac:dyDescent="0.25">
      <c r="I1138" s="146"/>
      <c r="J1138" s="146"/>
      <c r="K1138" s="146"/>
      <c r="L1138" s="146"/>
    </row>
    <row r="1139" spans="9:12" x14ac:dyDescent="0.25">
      <c r="I1139" s="146"/>
      <c r="J1139" s="146"/>
      <c r="K1139" s="146"/>
      <c r="L1139" s="146"/>
    </row>
    <row r="1140" spans="9:12" x14ac:dyDescent="0.25">
      <c r="I1140" s="146"/>
      <c r="J1140" s="146"/>
      <c r="K1140" s="146"/>
      <c r="L1140" s="146"/>
    </row>
    <row r="1141" spans="9:12" x14ac:dyDescent="0.25">
      <c r="I1141" s="146"/>
      <c r="J1141" s="146"/>
      <c r="K1141" s="146"/>
      <c r="L1141" s="146"/>
    </row>
    <row r="1142" spans="9:12" x14ac:dyDescent="0.25">
      <c r="I1142" s="146"/>
      <c r="J1142" s="146"/>
      <c r="K1142" s="146"/>
      <c r="L1142" s="146"/>
    </row>
    <row r="1143" spans="9:12" x14ac:dyDescent="0.25">
      <c r="I1143" s="146"/>
      <c r="J1143" s="146"/>
      <c r="K1143" s="146"/>
      <c r="L1143" s="146"/>
    </row>
    <row r="1144" spans="9:12" x14ac:dyDescent="0.25">
      <c r="I1144" s="146"/>
      <c r="J1144" s="146"/>
      <c r="K1144" s="146"/>
      <c r="L1144" s="146"/>
    </row>
    <row r="1145" spans="9:12" x14ac:dyDescent="0.25">
      <c r="I1145" s="146"/>
      <c r="J1145" s="146"/>
      <c r="K1145" s="146"/>
      <c r="L1145" s="146"/>
    </row>
    <row r="1146" spans="9:12" x14ac:dyDescent="0.25">
      <c r="I1146" s="146"/>
      <c r="J1146" s="146"/>
      <c r="K1146" s="146"/>
      <c r="L1146" s="146"/>
    </row>
    <row r="1147" spans="9:12" x14ac:dyDescent="0.25">
      <c r="I1147" s="146"/>
      <c r="J1147" s="146"/>
      <c r="K1147" s="146"/>
      <c r="L1147" s="146"/>
    </row>
    <row r="1148" spans="9:12" x14ac:dyDescent="0.25">
      <c r="I1148" s="146"/>
      <c r="J1148" s="146"/>
      <c r="K1148" s="146"/>
      <c r="L1148" s="146"/>
    </row>
    <row r="1149" spans="9:12" x14ac:dyDescent="0.25">
      <c r="I1149" s="146"/>
      <c r="J1149" s="146"/>
      <c r="K1149" s="146"/>
      <c r="L1149" s="146"/>
    </row>
    <row r="1150" spans="9:12" x14ac:dyDescent="0.25">
      <c r="I1150" s="146"/>
      <c r="J1150" s="146"/>
      <c r="K1150" s="146"/>
      <c r="L1150" s="146"/>
    </row>
    <row r="1151" spans="9:12" x14ac:dyDescent="0.25">
      <c r="I1151" s="146"/>
      <c r="J1151" s="146"/>
      <c r="K1151" s="146"/>
      <c r="L1151" s="146"/>
    </row>
    <row r="1152" spans="9:12" x14ac:dyDescent="0.25">
      <c r="I1152" s="146"/>
      <c r="J1152" s="146"/>
      <c r="K1152" s="146"/>
      <c r="L1152" s="146"/>
    </row>
    <row r="1153" spans="9:12" x14ac:dyDescent="0.25">
      <c r="I1153" s="146"/>
      <c r="J1153" s="146"/>
      <c r="K1153" s="146"/>
      <c r="L1153" s="146"/>
    </row>
    <row r="1154" spans="9:12" x14ac:dyDescent="0.25">
      <c r="I1154" s="146"/>
      <c r="J1154" s="146"/>
      <c r="K1154" s="146"/>
      <c r="L1154" s="146"/>
    </row>
    <row r="1155" spans="9:12" x14ac:dyDescent="0.25">
      <c r="I1155" s="146"/>
      <c r="J1155" s="146"/>
      <c r="K1155" s="146"/>
      <c r="L1155" s="146"/>
    </row>
    <row r="1156" spans="9:12" x14ac:dyDescent="0.25">
      <c r="I1156" s="146"/>
      <c r="J1156" s="146"/>
      <c r="K1156" s="146"/>
      <c r="L1156" s="146"/>
    </row>
    <row r="1157" spans="9:12" x14ac:dyDescent="0.25">
      <c r="I1157" s="146"/>
      <c r="J1157" s="146"/>
      <c r="K1157" s="146"/>
      <c r="L1157" s="146"/>
    </row>
    <row r="1158" spans="9:12" x14ac:dyDescent="0.25">
      <c r="I1158" s="146"/>
      <c r="J1158" s="146"/>
      <c r="K1158" s="146"/>
      <c r="L1158" s="146"/>
    </row>
    <row r="1159" spans="9:12" x14ac:dyDescent="0.25">
      <c r="I1159" s="146"/>
      <c r="J1159" s="146"/>
      <c r="K1159" s="146"/>
      <c r="L1159" s="146"/>
    </row>
    <row r="1160" spans="9:12" x14ac:dyDescent="0.25">
      <c r="I1160" s="146"/>
      <c r="J1160" s="146"/>
      <c r="K1160" s="146"/>
      <c r="L1160" s="146"/>
    </row>
    <row r="1161" spans="9:12" x14ac:dyDescent="0.25">
      <c r="I1161" s="146"/>
      <c r="J1161" s="146"/>
      <c r="K1161" s="146"/>
      <c r="L1161" s="146"/>
    </row>
    <row r="1162" spans="9:12" x14ac:dyDescent="0.25">
      <c r="I1162" s="146"/>
      <c r="J1162" s="146"/>
      <c r="K1162" s="146"/>
      <c r="L1162" s="146"/>
    </row>
    <row r="1163" spans="9:12" x14ac:dyDescent="0.25">
      <c r="I1163" s="146"/>
      <c r="J1163" s="146"/>
      <c r="K1163" s="146"/>
      <c r="L1163" s="146"/>
    </row>
    <row r="1164" spans="9:12" x14ac:dyDescent="0.25">
      <c r="I1164" s="146"/>
      <c r="J1164" s="146"/>
      <c r="K1164" s="146"/>
      <c r="L1164" s="146"/>
    </row>
    <row r="1165" spans="9:12" x14ac:dyDescent="0.25">
      <c r="I1165" s="146"/>
      <c r="J1165" s="146"/>
      <c r="K1165" s="146"/>
      <c r="L1165" s="146"/>
    </row>
    <row r="1166" spans="9:12" x14ac:dyDescent="0.25">
      <c r="I1166" s="146"/>
      <c r="J1166" s="146"/>
      <c r="K1166" s="146"/>
      <c r="L1166" s="146"/>
    </row>
    <row r="1167" spans="9:12" x14ac:dyDescent="0.25">
      <c r="I1167" s="146"/>
      <c r="J1167" s="146"/>
      <c r="K1167" s="146"/>
      <c r="L1167" s="146"/>
    </row>
    <row r="1168" spans="9:12" x14ac:dyDescent="0.25">
      <c r="I1168" s="146"/>
      <c r="J1168" s="146"/>
      <c r="K1168" s="146"/>
      <c r="L1168" s="146"/>
    </row>
    <row r="1169" spans="9:12" x14ac:dyDescent="0.25">
      <c r="I1169" s="146"/>
      <c r="J1169" s="146"/>
      <c r="K1169" s="146"/>
      <c r="L1169" s="146"/>
    </row>
    <row r="1170" spans="9:12" x14ac:dyDescent="0.25">
      <c r="I1170" s="146"/>
      <c r="J1170" s="146"/>
      <c r="K1170" s="146"/>
      <c r="L1170" s="146"/>
    </row>
    <row r="1171" spans="9:12" x14ac:dyDescent="0.25">
      <c r="I1171" s="146"/>
      <c r="J1171" s="146"/>
      <c r="K1171" s="146"/>
      <c r="L1171" s="146"/>
    </row>
    <row r="1172" spans="9:12" x14ac:dyDescent="0.25">
      <c r="I1172" s="146"/>
      <c r="J1172" s="146"/>
      <c r="K1172" s="146"/>
      <c r="L1172" s="146"/>
    </row>
    <row r="1173" spans="9:12" x14ac:dyDescent="0.25">
      <c r="I1173" s="146"/>
      <c r="J1173" s="146"/>
      <c r="K1173" s="146"/>
      <c r="L1173" s="146"/>
    </row>
    <row r="1174" spans="9:12" x14ac:dyDescent="0.25">
      <c r="I1174" s="146"/>
      <c r="J1174" s="146"/>
      <c r="K1174" s="146"/>
      <c r="L1174" s="146"/>
    </row>
    <row r="1175" spans="9:12" x14ac:dyDescent="0.25">
      <c r="I1175" s="146"/>
      <c r="J1175" s="146"/>
      <c r="K1175" s="146"/>
      <c r="L1175" s="146"/>
    </row>
    <row r="1176" spans="9:12" x14ac:dyDescent="0.25">
      <c r="I1176" s="146"/>
      <c r="J1176" s="146"/>
      <c r="K1176" s="146"/>
      <c r="L1176" s="146"/>
    </row>
    <row r="1177" spans="9:12" x14ac:dyDescent="0.25">
      <c r="I1177" s="146"/>
      <c r="J1177" s="146"/>
      <c r="K1177" s="146"/>
      <c r="L1177" s="146"/>
    </row>
    <row r="1178" spans="9:12" x14ac:dyDescent="0.25">
      <c r="I1178" s="146"/>
      <c r="J1178" s="146"/>
      <c r="K1178" s="146"/>
      <c r="L1178" s="146"/>
    </row>
    <row r="1179" spans="9:12" x14ac:dyDescent="0.25">
      <c r="I1179" s="146"/>
      <c r="J1179" s="146"/>
      <c r="K1179" s="146"/>
      <c r="L1179" s="146"/>
    </row>
    <row r="1180" spans="9:12" x14ac:dyDescent="0.25">
      <c r="I1180" s="146"/>
      <c r="J1180" s="146"/>
      <c r="K1180" s="146"/>
      <c r="L1180" s="146"/>
    </row>
    <row r="1181" spans="9:12" x14ac:dyDescent="0.25">
      <c r="I1181" s="146"/>
      <c r="J1181" s="146"/>
      <c r="K1181" s="146"/>
      <c r="L1181" s="146"/>
    </row>
    <row r="1182" spans="9:12" x14ac:dyDescent="0.25">
      <c r="I1182" s="146"/>
      <c r="J1182" s="146"/>
      <c r="K1182" s="146"/>
      <c r="L1182" s="146"/>
    </row>
    <row r="1183" spans="9:12" x14ac:dyDescent="0.25">
      <c r="I1183" s="146"/>
      <c r="J1183" s="146"/>
      <c r="K1183" s="146"/>
      <c r="L1183" s="146"/>
    </row>
    <row r="1184" spans="9:12" x14ac:dyDescent="0.25">
      <c r="I1184" s="146"/>
      <c r="J1184" s="146"/>
      <c r="K1184" s="146"/>
      <c r="L1184" s="146"/>
    </row>
    <row r="1185" spans="9:12" x14ac:dyDescent="0.25">
      <c r="I1185" s="146"/>
      <c r="J1185" s="146"/>
      <c r="K1185" s="146"/>
      <c r="L1185" s="146"/>
    </row>
    <row r="1186" spans="9:12" x14ac:dyDescent="0.25">
      <c r="I1186" s="146"/>
      <c r="J1186" s="146"/>
      <c r="K1186" s="146"/>
      <c r="L1186" s="146"/>
    </row>
    <row r="1187" spans="9:12" x14ac:dyDescent="0.25">
      <c r="I1187" s="146"/>
      <c r="J1187" s="146"/>
      <c r="K1187" s="146"/>
      <c r="L1187" s="146"/>
    </row>
    <row r="1188" spans="9:12" x14ac:dyDescent="0.25">
      <c r="I1188" s="146"/>
      <c r="J1188" s="146"/>
      <c r="K1188" s="146"/>
      <c r="L1188" s="146"/>
    </row>
    <row r="1189" spans="9:12" x14ac:dyDescent="0.25">
      <c r="I1189" s="146"/>
      <c r="J1189" s="146"/>
      <c r="K1189" s="146"/>
      <c r="L1189" s="146"/>
    </row>
    <row r="1190" spans="9:12" x14ac:dyDescent="0.25">
      <c r="I1190" s="146"/>
      <c r="J1190" s="146"/>
      <c r="K1190" s="146"/>
      <c r="L1190" s="146"/>
    </row>
    <row r="1191" spans="9:12" x14ac:dyDescent="0.25">
      <c r="I1191" s="146"/>
      <c r="J1191" s="146"/>
      <c r="K1191" s="146"/>
      <c r="L1191" s="146"/>
    </row>
    <row r="1192" spans="9:12" x14ac:dyDescent="0.25">
      <c r="I1192" s="146"/>
      <c r="J1192" s="146"/>
      <c r="K1192" s="146"/>
      <c r="L1192" s="146"/>
    </row>
    <row r="1193" spans="9:12" x14ac:dyDescent="0.25">
      <c r="I1193" s="146"/>
      <c r="J1193" s="146"/>
      <c r="K1193" s="146"/>
      <c r="L1193" s="146"/>
    </row>
    <row r="1194" spans="9:12" x14ac:dyDescent="0.25">
      <c r="I1194" s="146"/>
      <c r="J1194" s="146"/>
      <c r="K1194" s="146"/>
      <c r="L1194" s="146"/>
    </row>
    <row r="1195" spans="9:12" x14ac:dyDescent="0.25">
      <c r="I1195" s="146"/>
      <c r="J1195" s="146"/>
      <c r="K1195" s="146"/>
      <c r="L1195" s="146"/>
    </row>
    <row r="1196" spans="9:12" x14ac:dyDescent="0.25">
      <c r="I1196" s="146"/>
      <c r="J1196" s="146"/>
      <c r="K1196" s="146"/>
      <c r="L1196" s="146"/>
    </row>
    <row r="1197" spans="9:12" x14ac:dyDescent="0.25">
      <c r="I1197" s="146"/>
      <c r="J1197" s="146"/>
      <c r="K1197" s="146"/>
      <c r="L1197" s="146"/>
    </row>
    <row r="1198" spans="9:12" x14ac:dyDescent="0.25">
      <c r="I1198" s="146"/>
      <c r="J1198" s="146"/>
      <c r="K1198" s="146"/>
      <c r="L1198" s="146"/>
    </row>
    <row r="1199" spans="9:12" x14ac:dyDescent="0.25">
      <c r="I1199" s="146"/>
      <c r="J1199" s="146"/>
      <c r="K1199" s="146"/>
      <c r="L1199" s="146"/>
    </row>
    <row r="1200" spans="9:12" x14ac:dyDescent="0.25">
      <c r="I1200" s="146"/>
      <c r="J1200" s="146"/>
      <c r="K1200" s="146"/>
      <c r="L1200" s="146"/>
    </row>
    <row r="1201" spans="9:12" x14ac:dyDescent="0.25">
      <c r="I1201" s="146"/>
      <c r="J1201" s="146"/>
      <c r="K1201" s="146"/>
      <c r="L1201" s="146"/>
    </row>
    <row r="1202" spans="9:12" x14ac:dyDescent="0.25">
      <c r="I1202" s="146"/>
      <c r="J1202" s="146"/>
      <c r="K1202" s="146"/>
      <c r="L1202" s="146"/>
    </row>
    <row r="1203" spans="9:12" x14ac:dyDescent="0.25">
      <c r="I1203" s="146"/>
      <c r="J1203" s="146"/>
      <c r="K1203" s="146"/>
      <c r="L1203" s="146"/>
    </row>
    <row r="1204" spans="9:12" x14ac:dyDescent="0.25">
      <c r="I1204" s="146"/>
      <c r="J1204" s="146"/>
      <c r="K1204" s="146"/>
      <c r="L1204" s="146"/>
    </row>
    <row r="1205" spans="9:12" x14ac:dyDescent="0.25">
      <c r="I1205" s="146"/>
      <c r="J1205" s="146"/>
      <c r="K1205" s="146"/>
      <c r="L1205" s="146"/>
    </row>
    <row r="1206" spans="9:12" x14ac:dyDescent="0.25">
      <c r="I1206" s="146"/>
      <c r="J1206" s="146"/>
      <c r="K1206" s="146"/>
      <c r="L1206" s="146"/>
    </row>
    <row r="1207" spans="9:12" x14ac:dyDescent="0.25">
      <c r="I1207" s="146"/>
      <c r="J1207" s="146"/>
      <c r="K1207" s="146"/>
      <c r="L1207" s="146"/>
    </row>
    <row r="1208" spans="9:12" x14ac:dyDescent="0.25">
      <c r="I1208" s="146"/>
      <c r="J1208" s="146"/>
      <c r="K1208" s="146"/>
      <c r="L1208" s="146"/>
    </row>
    <row r="1209" spans="9:12" x14ac:dyDescent="0.25">
      <c r="I1209" s="146"/>
      <c r="J1209" s="146"/>
      <c r="K1209" s="146"/>
      <c r="L1209" s="146"/>
    </row>
    <row r="1210" spans="9:12" x14ac:dyDescent="0.25">
      <c r="I1210" s="146"/>
      <c r="J1210" s="146"/>
      <c r="K1210" s="146"/>
      <c r="L1210" s="146"/>
    </row>
    <row r="1211" spans="9:12" x14ac:dyDescent="0.25">
      <c r="I1211" s="146"/>
      <c r="J1211" s="146"/>
      <c r="K1211" s="146"/>
      <c r="L1211" s="146"/>
    </row>
    <row r="1212" spans="9:12" x14ac:dyDescent="0.25">
      <c r="I1212" s="146"/>
      <c r="J1212" s="146"/>
      <c r="K1212" s="146"/>
      <c r="L1212" s="146"/>
    </row>
    <row r="1213" spans="9:12" x14ac:dyDescent="0.25">
      <c r="I1213" s="146"/>
      <c r="J1213" s="146"/>
      <c r="K1213" s="146"/>
      <c r="L1213" s="146"/>
    </row>
    <row r="1214" spans="9:12" x14ac:dyDescent="0.25">
      <c r="I1214" s="146"/>
      <c r="J1214" s="146"/>
      <c r="K1214" s="146"/>
      <c r="L1214" s="146"/>
    </row>
    <row r="1215" spans="9:12" x14ac:dyDescent="0.25">
      <c r="I1215" s="146"/>
      <c r="J1215" s="146"/>
      <c r="K1215" s="146"/>
      <c r="L1215" s="146"/>
    </row>
    <row r="1216" spans="9:12" x14ac:dyDescent="0.25">
      <c r="I1216" s="146"/>
      <c r="J1216" s="146"/>
      <c r="K1216" s="146"/>
      <c r="L1216" s="146"/>
    </row>
    <row r="1217" spans="9:12" x14ac:dyDescent="0.25">
      <c r="I1217" s="146"/>
      <c r="J1217" s="146"/>
      <c r="K1217" s="146"/>
      <c r="L1217" s="146"/>
    </row>
    <row r="1218" spans="9:12" x14ac:dyDescent="0.25">
      <c r="I1218" s="146"/>
      <c r="J1218" s="146"/>
      <c r="K1218" s="146"/>
      <c r="L1218" s="146"/>
    </row>
    <row r="1219" spans="9:12" x14ac:dyDescent="0.25">
      <c r="I1219" s="146"/>
      <c r="J1219" s="146"/>
      <c r="K1219" s="146"/>
      <c r="L1219" s="146"/>
    </row>
    <row r="1220" spans="9:12" x14ac:dyDescent="0.25">
      <c r="I1220" s="146"/>
      <c r="J1220" s="146"/>
      <c r="K1220" s="146"/>
      <c r="L1220" s="146"/>
    </row>
    <row r="1221" spans="9:12" x14ac:dyDescent="0.25">
      <c r="I1221" s="146"/>
      <c r="J1221" s="146"/>
      <c r="K1221" s="146"/>
      <c r="L1221" s="146"/>
    </row>
    <row r="1222" spans="9:12" x14ac:dyDescent="0.25">
      <c r="I1222" s="146"/>
      <c r="J1222" s="146"/>
      <c r="K1222" s="146"/>
      <c r="L1222" s="146"/>
    </row>
    <row r="1223" spans="9:12" x14ac:dyDescent="0.25">
      <c r="I1223" s="146"/>
      <c r="J1223" s="146"/>
      <c r="K1223" s="146"/>
      <c r="L1223" s="146"/>
    </row>
    <row r="1224" spans="9:12" x14ac:dyDescent="0.25">
      <c r="I1224" s="146"/>
      <c r="J1224" s="146"/>
      <c r="K1224" s="146"/>
      <c r="L1224" s="146"/>
    </row>
    <row r="1225" spans="9:12" x14ac:dyDescent="0.25">
      <c r="I1225" s="146"/>
      <c r="J1225" s="146"/>
      <c r="K1225" s="146"/>
      <c r="L1225" s="146"/>
    </row>
    <row r="1226" spans="9:12" x14ac:dyDescent="0.25">
      <c r="I1226" s="146"/>
      <c r="J1226" s="146"/>
      <c r="K1226" s="146"/>
      <c r="L1226" s="146"/>
    </row>
    <row r="1227" spans="9:12" x14ac:dyDescent="0.25">
      <c r="I1227" s="146"/>
      <c r="J1227" s="146"/>
      <c r="K1227" s="146"/>
      <c r="L1227" s="146"/>
    </row>
    <row r="1228" spans="9:12" x14ac:dyDescent="0.25">
      <c r="I1228" s="146"/>
      <c r="J1228" s="146"/>
      <c r="K1228" s="146"/>
      <c r="L1228" s="146"/>
    </row>
    <row r="1229" spans="9:12" x14ac:dyDescent="0.25">
      <c r="I1229" s="146"/>
      <c r="J1229" s="146"/>
      <c r="K1229" s="146"/>
      <c r="L1229" s="146"/>
    </row>
    <row r="1230" spans="9:12" x14ac:dyDescent="0.25">
      <c r="I1230" s="146"/>
      <c r="J1230" s="146"/>
      <c r="K1230" s="146"/>
      <c r="L1230" s="146"/>
    </row>
    <row r="1231" spans="9:12" x14ac:dyDescent="0.25">
      <c r="I1231" s="146"/>
      <c r="J1231" s="146"/>
      <c r="K1231" s="146"/>
      <c r="L1231" s="146"/>
    </row>
    <row r="1232" spans="9:12" x14ac:dyDescent="0.25">
      <c r="I1232" s="146"/>
      <c r="J1232" s="146"/>
      <c r="K1232" s="146"/>
      <c r="L1232" s="146"/>
    </row>
    <row r="1233" spans="9:12" x14ac:dyDescent="0.25">
      <c r="I1233" s="146"/>
      <c r="J1233" s="146"/>
      <c r="K1233" s="146"/>
      <c r="L1233" s="146"/>
    </row>
    <row r="1234" spans="9:12" x14ac:dyDescent="0.25">
      <c r="I1234" s="146"/>
      <c r="J1234" s="146"/>
      <c r="K1234" s="146"/>
      <c r="L1234" s="146"/>
    </row>
    <row r="1235" spans="9:12" x14ac:dyDescent="0.25">
      <c r="I1235" s="146"/>
      <c r="J1235" s="146"/>
      <c r="K1235" s="146"/>
      <c r="L1235" s="146"/>
    </row>
    <row r="1236" spans="9:12" x14ac:dyDescent="0.25">
      <c r="I1236" s="146"/>
      <c r="J1236" s="146"/>
      <c r="K1236" s="146"/>
      <c r="L1236" s="146"/>
    </row>
    <row r="1237" spans="9:12" x14ac:dyDescent="0.25">
      <c r="I1237" s="146"/>
      <c r="J1237" s="146"/>
      <c r="K1237" s="146"/>
      <c r="L1237" s="146"/>
    </row>
    <row r="1238" spans="9:12" x14ac:dyDescent="0.25">
      <c r="I1238" s="146"/>
      <c r="J1238" s="146"/>
      <c r="K1238" s="146"/>
      <c r="L1238" s="146"/>
    </row>
    <row r="1239" spans="9:12" x14ac:dyDescent="0.25">
      <c r="I1239" s="146"/>
      <c r="J1239" s="146"/>
      <c r="K1239" s="146"/>
      <c r="L1239" s="146"/>
    </row>
    <row r="1240" spans="9:12" x14ac:dyDescent="0.25">
      <c r="I1240" s="146"/>
      <c r="J1240" s="146"/>
      <c r="K1240" s="146"/>
      <c r="L1240" s="146"/>
    </row>
    <row r="1241" spans="9:12" x14ac:dyDescent="0.25">
      <c r="I1241" s="146"/>
      <c r="J1241" s="146"/>
      <c r="K1241" s="146"/>
      <c r="L1241" s="146"/>
    </row>
    <row r="1242" spans="9:12" x14ac:dyDescent="0.25">
      <c r="I1242" s="146"/>
      <c r="J1242" s="146"/>
      <c r="K1242" s="146"/>
      <c r="L1242" s="146"/>
    </row>
    <row r="1243" spans="9:12" x14ac:dyDescent="0.25">
      <c r="I1243" s="146"/>
      <c r="J1243" s="146"/>
      <c r="K1243" s="146"/>
      <c r="L1243" s="146"/>
    </row>
    <row r="1244" spans="9:12" x14ac:dyDescent="0.25">
      <c r="I1244" s="146"/>
      <c r="J1244" s="146"/>
      <c r="K1244" s="146"/>
      <c r="L1244" s="146"/>
    </row>
    <row r="1245" spans="9:12" x14ac:dyDescent="0.25">
      <c r="I1245" s="146"/>
      <c r="J1245" s="146"/>
      <c r="K1245" s="146"/>
      <c r="L1245" s="146"/>
    </row>
    <row r="1246" spans="9:12" x14ac:dyDescent="0.25">
      <c r="I1246" s="146"/>
      <c r="J1246" s="146"/>
      <c r="K1246" s="146"/>
      <c r="L1246" s="146"/>
    </row>
    <row r="1247" spans="9:12" x14ac:dyDescent="0.25">
      <c r="I1247" s="146"/>
      <c r="J1247" s="146"/>
      <c r="K1247" s="146"/>
      <c r="L1247" s="146"/>
    </row>
    <row r="1248" spans="9:12" x14ac:dyDescent="0.25">
      <c r="I1248" s="146"/>
      <c r="J1248" s="146"/>
      <c r="K1248" s="146"/>
      <c r="L1248" s="146"/>
    </row>
    <row r="1249" spans="9:12" x14ac:dyDescent="0.25">
      <c r="I1249" s="146"/>
      <c r="J1249" s="146"/>
      <c r="K1249" s="146"/>
      <c r="L1249" s="146"/>
    </row>
    <row r="1250" spans="9:12" x14ac:dyDescent="0.25">
      <c r="I1250" s="146"/>
      <c r="J1250" s="146"/>
      <c r="K1250" s="146"/>
      <c r="L1250" s="146"/>
    </row>
    <row r="1251" spans="9:12" x14ac:dyDescent="0.25">
      <c r="I1251" s="146"/>
      <c r="J1251" s="146"/>
      <c r="K1251" s="146"/>
      <c r="L1251" s="146"/>
    </row>
    <row r="1252" spans="9:12" x14ac:dyDescent="0.25">
      <c r="I1252" s="146"/>
      <c r="J1252" s="146"/>
      <c r="K1252" s="146"/>
      <c r="L1252" s="146"/>
    </row>
    <row r="1253" spans="9:12" x14ac:dyDescent="0.25">
      <c r="I1253" s="146"/>
      <c r="J1253" s="146"/>
      <c r="K1253" s="146"/>
      <c r="L1253" s="146"/>
    </row>
    <row r="1254" spans="9:12" x14ac:dyDescent="0.25">
      <c r="I1254" s="146"/>
      <c r="J1254" s="146"/>
      <c r="K1254" s="146"/>
      <c r="L1254" s="146"/>
    </row>
    <row r="1255" spans="9:12" x14ac:dyDescent="0.25">
      <c r="I1255" s="146"/>
      <c r="J1255" s="146"/>
      <c r="K1255" s="146"/>
      <c r="L1255" s="146"/>
    </row>
    <row r="1256" spans="9:12" x14ac:dyDescent="0.25">
      <c r="I1256" s="146"/>
      <c r="J1256" s="146"/>
      <c r="K1256" s="146"/>
      <c r="L1256" s="146"/>
    </row>
    <row r="1257" spans="9:12" x14ac:dyDescent="0.25">
      <c r="I1257" s="146"/>
      <c r="J1257" s="146"/>
      <c r="K1257" s="146"/>
      <c r="L1257" s="146"/>
    </row>
    <row r="1258" spans="9:12" x14ac:dyDescent="0.25">
      <c r="I1258" s="146"/>
      <c r="J1258" s="146"/>
      <c r="K1258" s="146"/>
      <c r="L1258" s="146"/>
    </row>
    <row r="1259" spans="9:12" x14ac:dyDescent="0.25">
      <c r="I1259" s="146"/>
      <c r="J1259" s="146"/>
      <c r="K1259" s="146"/>
      <c r="L1259" s="146"/>
    </row>
    <row r="1260" spans="9:12" x14ac:dyDescent="0.25">
      <c r="I1260" s="146"/>
      <c r="J1260" s="146"/>
      <c r="K1260" s="146"/>
      <c r="L1260" s="146"/>
    </row>
    <row r="1261" spans="9:12" x14ac:dyDescent="0.25">
      <c r="I1261" s="146"/>
      <c r="J1261" s="146"/>
      <c r="K1261" s="146"/>
      <c r="L1261" s="146"/>
    </row>
    <row r="1262" spans="9:12" x14ac:dyDescent="0.25">
      <c r="I1262" s="146"/>
      <c r="J1262" s="146"/>
      <c r="K1262" s="146"/>
      <c r="L1262" s="146"/>
    </row>
    <row r="1263" spans="9:12" x14ac:dyDescent="0.25">
      <c r="I1263" s="146"/>
      <c r="J1263" s="146"/>
      <c r="K1263" s="146"/>
      <c r="L1263" s="146"/>
    </row>
    <row r="1264" spans="9:12" x14ac:dyDescent="0.25">
      <c r="I1264" s="146"/>
      <c r="J1264" s="146"/>
      <c r="K1264" s="146"/>
      <c r="L1264" s="146"/>
    </row>
    <row r="1265" spans="9:12" x14ac:dyDescent="0.25">
      <c r="I1265" s="146"/>
      <c r="J1265" s="146"/>
      <c r="K1265" s="146"/>
      <c r="L1265" s="146"/>
    </row>
    <row r="1266" spans="9:12" x14ac:dyDescent="0.25">
      <c r="I1266" s="146"/>
      <c r="J1266" s="146"/>
      <c r="K1266" s="146"/>
      <c r="L1266" s="146"/>
    </row>
    <row r="1267" spans="9:12" x14ac:dyDescent="0.25">
      <c r="I1267" s="146"/>
      <c r="J1267" s="146"/>
      <c r="K1267" s="146"/>
      <c r="L1267" s="146"/>
    </row>
    <row r="1268" spans="9:12" x14ac:dyDescent="0.25">
      <c r="I1268" s="146"/>
      <c r="J1268" s="146"/>
      <c r="K1268" s="146"/>
      <c r="L1268" s="146"/>
    </row>
    <row r="1269" spans="9:12" x14ac:dyDescent="0.25">
      <c r="I1269" s="146"/>
      <c r="J1269" s="146"/>
      <c r="K1269" s="146"/>
      <c r="L1269" s="146"/>
    </row>
    <row r="1270" spans="9:12" x14ac:dyDescent="0.25">
      <c r="I1270" s="146"/>
      <c r="J1270" s="146"/>
      <c r="K1270" s="146"/>
      <c r="L1270" s="146"/>
    </row>
    <row r="1271" spans="9:12" x14ac:dyDescent="0.25">
      <c r="I1271" s="146"/>
      <c r="J1271" s="146"/>
      <c r="K1271" s="146"/>
      <c r="L1271" s="146"/>
    </row>
    <row r="1272" spans="9:12" x14ac:dyDescent="0.25">
      <c r="I1272" s="146"/>
      <c r="J1272" s="146"/>
      <c r="K1272" s="146"/>
      <c r="L1272" s="146"/>
    </row>
    <row r="1273" spans="9:12" x14ac:dyDescent="0.25">
      <c r="I1273" s="146"/>
      <c r="J1273" s="146"/>
      <c r="K1273" s="146"/>
      <c r="L1273" s="146"/>
    </row>
    <row r="1274" spans="9:12" x14ac:dyDescent="0.25">
      <c r="I1274" s="146"/>
      <c r="J1274" s="146"/>
      <c r="K1274" s="146"/>
      <c r="L1274" s="146"/>
    </row>
    <row r="1275" spans="9:12" x14ac:dyDescent="0.25">
      <c r="I1275" s="146"/>
      <c r="J1275" s="146"/>
      <c r="K1275" s="146"/>
      <c r="L1275" s="146"/>
    </row>
    <row r="1276" spans="9:12" x14ac:dyDescent="0.25">
      <c r="I1276" s="146"/>
      <c r="J1276" s="146"/>
      <c r="K1276" s="146"/>
      <c r="L1276" s="146"/>
    </row>
    <row r="1277" spans="9:12" x14ac:dyDescent="0.25">
      <c r="I1277" s="146"/>
      <c r="J1277" s="146"/>
      <c r="K1277" s="146"/>
      <c r="L1277" s="146"/>
    </row>
    <row r="1278" spans="9:12" x14ac:dyDescent="0.25">
      <c r="I1278" s="146"/>
      <c r="J1278" s="146"/>
      <c r="K1278" s="146"/>
      <c r="L1278" s="146"/>
    </row>
    <row r="1279" spans="9:12" x14ac:dyDescent="0.25">
      <c r="I1279" s="146"/>
      <c r="J1279" s="146"/>
      <c r="K1279" s="146"/>
      <c r="L1279" s="146"/>
    </row>
    <row r="1280" spans="9:12" x14ac:dyDescent="0.25">
      <c r="I1280" s="146"/>
      <c r="J1280" s="146"/>
      <c r="K1280" s="146"/>
      <c r="L1280" s="146"/>
    </row>
    <row r="1281" spans="9:12" x14ac:dyDescent="0.25">
      <c r="I1281" s="146"/>
      <c r="J1281" s="146"/>
      <c r="K1281" s="146"/>
      <c r="L1281" s="146"/>
    </row>
    <row r="1282" spans="9:12" x14ac:dyDescent="0.25">
      <c r="I1282" s="146"/>
      <c r="J1282" s="146"/>
      <c r="K1282" s="146"/>
      <c r="L1282" s="146"/>
    </row>
    <row r="1283" spans="9:12" x14ac:dyDescent="0.25">
      <c r="I1283" s="146"/>
      <c r="J1283" s="146"/>
      <c r="K1283" s="146"/>
      <c r="L1283" s="146"/>
    </row>
    <row r="1284" spans="9:12" x14ac:dyDescent="0.25">
      <c r="I1284" s="146"/>
      <c r="J1284" s="146"/>
      <c r="K1284" s="146"/>
      <c r="L1284" s="146"/>
    </row>
    <row r="1285" spans="9:12" x14ac:dyDescent="0.25">
      <c r="I1285" s="146"/>
      <c r="J1285" s="146"/>
      <c r="K1285" s="146"/>
      <c r="L1285" s="146"/>
    </row>
    <row r="1286" spans="9:12" x14ac:dyDescent="0.25">
      <c r="I1286" s="146"/>
      <c r="J1286" s="146"/>
      <c r="K1286" s="146"/>
      <c r="L1286" s="146"/>
    </row>
    <row r="1287" spans="9:12" x14ac:dyDescent="0.25">
      <c r="I1287" s="146"/>
      <c r="J1287" s="146"/>
      <c r="K1287" s="146"/>
      <c r="L1287" s="146"/>
    </row>
    <row r="1288" spans="9:12" x14ac:dyDescent="0.25">
      <c r="I1288" s="146"/>
      <c r="J1288" s="146"/>
      <c r="K1288" s="146"/>
      <c r="L1288" s="146"/>
    </row>
    <row r="1289" spans="9:12" x14ac:dyDescent="0.25">
      <c r="I1289" s="146"/>
      <c r="J1289" s="146"/>
      <c r="K1289" s="146"/>
      <c r="L1289" s="146"/>
    </row>
    <row r="1290" spans="9:12" x14ac:dyDescent="0.25">
      <c r="I1290" s="146"/>
      <c r="J1290" s="146"/>
      <c r="K1290" s="146"/>
      <c r="L1290" s="146"/>
    </row>
    <row r="1291" spans="9:12" x14ac:dyDescent="0.25">
      <c r="I1291" s="146"/>
      <c r="J1291" s="146"/>
      <c r="K1291" s="146"/>
      <c r="L1291" s="146"/>
    </row>
    <row r="1292" spans="9:12" x14ac:dyDescent="0.25">
      <c r="I1292" s="146"/>
      <c r="J1292" s="146"/>
      <c r="K1292" s="146"/>
      <c r="L1292" s="146"/>
    </row>
    <row r="1293" spans="9:12" x14ac:dyDescent="0.25">
      <c r="I1293" s="146"/>
      <c r="J1293" s="146"/>
      <c r="K1293" s="146"/>
      <c r="L1293" s="146"/>
    </row>
    <row r="1294" spans="9:12" x14ac:dyDescent="0.25">
      <c r="I1294" s="146"/>
      <c r="J1294" s="146"/>
      <c r="K1294" s="146"/>
      <c r="L1294" s="146"/>
    </row>
    <row r="1295" spans="9:12" x14ac:dyDescent="0.25">
      <c r="I1295" s="146"/>
      <c r="J1295" s="146"/>
      <c r="K1295" s="146"/>
      <c r="L1295" s="146"/>
    </row>
    <row r="1296" spans="9:12" x14ac:dyDescent="0.25">
      <c r="I1296" s="146"/>
      <c r="J1296" s="146"/>
      <c r="K1296" s="146"/>
      <c r="L1296" s="146"/>
    </row>
    <row r="1297" spans="9:12" x14ac:dyDescent="0.25">
      <c r="I1297" s="146"/>
      <c r="J1297" s="146"/>
      <c r="K1297" s="146"/>
      <c r="L1297" s="146"/>
    </row>
    <row r="1298" spans="9:12" x14ac:dyDescent="0.25">
      <c r="I1298" s="146"/>
      <c r="J1298" s="146"/>
      <c r="K1298" s="146"/>
      <c r="L1298" s="146"/>
    </row>
    <row r="1299" spans="9:12" x14ac:dyDescent="0.25">
      <c r="I1299" s="146"/>
      <c r="J1299" s="146"/>
      <c r="K1299" s="146"/>
      <c r="L1299" s="146"/>
    </row>
    <row r="1300" spans="9:12" x14ac:dyDescent="0.25">
      <c r="I1300" s="146"/>
      <c r="J1300" s="146"/>
      <c r="K1300" s="146"/>
      <c r="L1300" s="146"/>
    </row>
    <row r="1301" spans="9:12" x14ac:dyDescent="0.25">
      <c r="I1301" s="146"/>
      <c r="J1301" s="146"/>
      <c r="K1301" s="146"/>
      <c r="L1301" s="146"/>
    </row>
    <row r="1302" spans="9:12" x14ac:dyDescent="0.25">
      <c r="I1302" s="146"/>
      <c r="J1302" s="146"/>
      <c r="K1302" s="146"/>
      <c r="L1302" s="146"/>
    </row>
    <row r="1303" spans="9:12" x14ac:dyDescent="0.25">
      <c r="I1303" s="146"/>
      <c r="J1303" s="146"/>
      <c r="K1303" s="146"/>
      <c r="L1303" s="146"/>
    </row>
    <row r="1304" spans="9:12" x14ac:dyDescent="0.25">
      <c r="I1304" s="146"/>
      <c r="J1304" s="146"/>
      <c r="K1304" s="146"/>
      <c r="L1304" s="146"/>
    </row>
    <row r="1305" spans="9:12" x14ac:dyDescent="0.25">
      <c r="I1305" s="146"/>
      <c r="J1305" s="146"/>
      <c r="K1305" s="146"/>
      <c r="L1305" s="146"/>
    </row>
    <row r="1306" spans="9:12" x14ac:dyDescent="0.25">
      <c r="I1306" s="146"/>
      <c r="J1306" s="146"/>
      <c r="K1306" s="146"/>
      <c r="L1306" s="146"/>
    </row>
    <row r="1307" spans="9:12" x14ac:dyDescent="0.25">
      <c r="I1307" s="146"/>
      <c r="J1307" s="146"/>
      <c r="K1307" s="146"/>
      <c r="L1307" s="146"/>
    </row>
    <row r="1308" spans="9:12" x14ac:dyDescent="0.25">
      <c r="I1308" s="146"/>
      <c r="J1308" s="146"/>
      <c r="K1308" s="146"/>
      <c r="L1308" s="146"/>
    </row>
    <row r="1309" spans="9:12" x14ac:dyDescent="0.25">
      <c r="I1309" s="146"/>
      <c r="J1309" s="146"/>
      <c r="K1309" s="146"/>
      <c r="L1309" s="146"/>
    </row>
    <row r="1310" spans="9:12" x14ac:dyDescent="0.25">
      <c r="I1310" s="146"/>
      <c r="J1310" s="146"/>
      <c r="K1310" s="146"/>
      <c r="L1310" s="146"/>
    </row>
    <row r="1311" spans="9:12" x14ac:dyDescent="0.25">
      <c r="I1311" s="146"/>
      <c r="J1311" s="146"/>
      <c r="K1311" s="146"/>
      <c r="L1311" s="146"/>
    </row>
    <row r="1312" spans="9:12" x14ac:dyDescent="0.25">
      <c r="I1312" s="146"/>
      <c r="J1312" s="146"/>
      <c r="K1312" s="146"/>
      <c r="L1312" s="146"/>
    </row>
    <row r="1313" spans="9:12" x14ac:dyDescent="0.25">
      <c r="I1313" s="146"/>
      <c r="J1313" s="146"/>
      <c r="K1313" s="146"/>
      <c r="L1313" s="146"/>
    </row>
    <row r="1314" spans="9:12" x14ac:dyDescent="0.25">
      <c r="I1314" s="146"/>
      <c r="J1314" s="146"/>
      <c r="K1314" s="146"/>
      <c r="L1314" s="146"/>
    </row>
    <row r="1315" spans="9:12" x14ac:dyDescent="0.25">
      <c r="I1315" s="146"/>
      <c r="J1315" s="146"/>
      <c r="K1315" s="146"/>
      <c r="L1315" s="146"/>
    </row>
    <row r="1316" spans="9:12" x14ac:dyDescent="0.25">
      <c r="I1316" s="146"/>
      <c r="J1316" s="146"/>
      <c r="K1316" s="146"/>
      <c r="L1316" s="146"/>
    </row>
    <row r="1317" spans="9:12" x14ac:dyDescent="0.25">
      <c r="I1317" s="146"/>
      <c r="J1317" s="146"/>
      <c r="K1317" s="146"/>
      <c r="L1317" s="146"/>
    </row>
    <row r="1318" spans="9:12" x14ac:dyDescent="0.25">
      <c r="I1318" s="146"/>
      <c r="J1318" s="146"/>
      <c r="K1318" s="146"/>
      <c r="L1318" s="146"/>
    </row>
    <row r="1319" spans="9:12" x14ac:dyDescent="0.25">
      <c r="I1319" s="146"/>
      <c r="J1319" s="146"/>
      <c r="K1319" s="146"/>
      <c r="L1319" s="146"/>
    </row>
    <row r="1320" spans="9:12" x14ac:dyDescent="0.25">
      <c r="I1320" s="146"/>
      <c r="J1320" s="146"/>
      <c r="K1320" s="146"/>
      <c r="L1320" s="146"/>
    </row>
    <row r="1321" spans="9:12" x14ac:dyDescent="0.25">
      <c r="I1321" s="146"/>
      <c r="J1321" s="146"/>
      <c r="K1321" s="146"/>
      <c r="L1321" s="146"/>
    </row>
    <row r="1322" spans="9:12" x14ac:dyDescent="0.25">
      <c r="I1322" s="146"/>
      <c r="J1322" s="146"/>
      <c r="K1322" s="146"/>
      <c r="L1322" s="146"/>
    </row>
    <row r="1323" spans="9:12" x14ac:dyDescent="0.25">
      <c r="I1323" s="146"/>
      <c r="J1323" s="146"/>
      <c r="K1323" s="146"/>
      <c r="L1323" s="146"/>
    </row>
    <row r="1324" spans="9:12" x14ac:dyDescent="0.25">
      <c r="I1324" s="146"/>
      <c r="J1324" s="146"/>
      <c r="K1324" s="146"/>
      <c r="L1324" s="146"/>
    </row>
    <row r="1325" spans="9:12" x14ac:dyDescent="0.25">
      <c r="I1325" s="146"/>
      <c r="J1325" s="146"/>
      <c r="K1325" s="146"/>
      <c r="L1325" s="146"/>
    </row>
    <row r="1326" spans="9:12" x14ac:dyDescent="0.25">
      <c r="I1326" s="146"/>
      <c r="J1326" s="146"/>
      <c r="K1326" s="146"/>
      <c r="L1326" s="146"/>
    </row>
    <row r="1327" spans="9:12" x14ac:dyDescent="0.25">
      <c r="I1327" s="146"/>
      <c r="J1327" s="146"/>
      <c r="K1327" s="146"/>
      <c r="L1327" s="146"/>
    </row>
    <row r="1328" spans="9:12" x14ac:dyDescent="0.25">
      <c r="I1328" s="146"/>
      <c r="J1328" s="146"/>
      <c r="K1328" s="146"/>
      <c r="L1328" s="146"/>
    </row>
    <row r="1329" spans="9:12" x14ac:dyDescent="0.25">
      <c r="I1329" s="146"/>
      <c r="J1329" s="146"/>
      <c r="K1329" s="146"/>
      <c r="L1329" s="146"/>
    </row>
    <row r="1330" spans="9:12" x14ac:dyDescent="0.25">
      <c r="I1330" s="146"/>
      <c r="J1330" s="146"/>
      <c r="K1330" s="146"/>
      <c r="L1330" s="146"/>
    </row>
    <row r="1331" spans="9:12" x14ac:dyDescent="0.25">
      <c r="I1331" s="146"/>
      <c r="J1331" s="146"/>
      <c r="K1331" s="146"/>
      <c r="L1331" s="146"/>
    </row>
    <row r="1332" spans="9:12" x14ac:dyDescent="0.25">
      <c r="I1332" s="146"/>
      <c r="J1332" s="146"/>
      <c r="K1332" s="146"/>
      <c r="L1332" s="146"/>
    </row>
    <row r="1333" spans="9:12" x14ac:dyDescent="0.25">
      <c r="I1333" s="146"/>
      <c r="J1333" s="146"/>
      <c r="K1333" s="146"/>
      <c r="L1333" s="146"/>
    </row>
    <row r="1334" spans="9:12" x14ac:dyDescent="0.25">
      <c r="I1334" s="146"/>
      <c r="J1334" s="146"/>
      <c r="K1334" s="146"/>
      <c r="L1334" s="146"/>
    </row>
    <row r="1335" spans="9:12" x14ac:dyDescent="0.25">
      <c r="I1335" s="146"/>
      <c r="J1335" s="146"/>
      <c r="K1335" s="146"/>
      <c r="L1335" s="146"/>
    </row>
    <row r="1336" spans="9:12" x14ac:dyDescent="0.25">
      <c r="I1336" s="146"/>
      <c r="J1336" s="146"/>
      <c r="K1336" s="146"/>
      <c r="L1336" s="146"/>
    </row>
    <row r="1337" spans="9:12" x14ac:dyDescent="0.25">
      <c r="I1337" s="146"/>
      <c r="J1337" s="146"/>
      <c r="K1337" s="146"/>
      <c r="L1337" s="146"/>
    </row>
    <row r="1338" spans="9:12" x14ac:dyDescent="0.25">
      <c r="I1338" s="146"/>
      <c r="J1338" s="146"/>
      <c r="K1338" s="146"/>
      <c r="L1338" s="146"/>
    </row>
    <row r="1339" spans="9:12" x14ac:dyDescent="0.25">
      <c r="I1339" s="146"/>
      <c r="J1339" s="146"/>
      <c r="K1339" s="146"/>
      <c r="L1339" s="146"/>
    </row>
    <row r="1340" spans="9:12" x14ac:dyDescent="0.25">
      <c r="I1340" s="146"/>
      <c r="J1340" s="146"/>
      <c r="K1340" s="146"/>
      <c r="L1340" s="146"/>
    </row>
    <row r="1341" spans="9:12" x14ac:dyDescent="0.25">
      <c r="I1341" s="146"/>
      <c r="J1341" s="146"/>
      <c r="K1341" s="146"/>
      <c r="L1341" s="146"/>
    </row>
    <row r="1342" spans="9:12" x14ac:dyDescent="0.25">
      <c r="I1342" s="146"/>
      <c r="J1342" s="146"/>
      <c r="K1342" s="146"/>
      <c r="L1342" s="146"/>
    </row>
    <row r="1343" spans="9:12" x14ac:dyDescent="0.25">
      <c r="I1343" s="146"/>
      <c r="J1343" s="146"/>
      <c r="K1343" s="146"/>
      <c r="L1343" s="146"/>
    </row>
    <row r="1344" spans="9:12" x14ac:dyDescent="0.25">
      <c r="I1344" s="146"/>
      <c r="J1344" s="146"/>
      <c r="K1344" s="146"/>
      <c r="L1344" s="146"/>
    </row>
    <row r="1345" spans="9:12" x14ac:dyDescent="0.25">
      <c r="I1345" s="146"/>
      <c r="J1345" s="146"/>
      <c r="K1345" s="146"/>
      <c r="L1345" s="146"/>
    </row>
    <row r="1346" spans="9:12" x14ac:dyDescent="0.25">
      <c r="I1346" s="146"/>
      <c r="J1346" s="146"/>
      <c r="K1346" s="146"/>
      <c r="L1346" s="146"/>
    </row>
    <row r="1347" spans="9:12" x14ac:dyDescent="0.25">
      <c r="I1347" s="146"/>
      <c r="J1347" s="146"/>
      <c r="K1347" s="146"/>
      <c r="L1347" s="146"/>
    </row>
    <row r="1348" spans="9:12" x14ac:dyDescent="0.25">
      <c r="I1348" s="146"/>
      <c r="J1348" s="146"/>
      <c r="K1348" s="146"/>
      <c r="L1348" s="146"/>
    </row>
    <row r="1349" spans="9:12" x14ac:dyDescent="0.25">
      <c r="I1349" s="146"/>
      <c r="J1349" s="146"/>
      <c r="K1349" s="146"/>
      <c r="L1349" s="146"/>
    </row>
    <row r="1350" spans="9:12" x14ac:dyDescent="0.25">
      <c r="I1350" s="146"/>
      <c r="J1350" s="146"/>
      <c r="K1350" s="146"/>
      <c r="L1350" s="146"/>
    </row>
    <row r="1351" spans="9:12" x14ac:dyDescent="0.25">
      <c r="I1351" s="146"/>
      <c r="J1351" s="146"/>
      <c r="K1351" s="146"/>
      <c r="L1351" s="146"/>
    </row>
    <row r="1352" spans="9:12" x14ac:dyDescent="0.25">
      <c r="I1352" s="146"/>
      <c r="J1352" s="146"/>
      <c r="K1352" s="146"/>
      <c r="L1352" s="146"/>
    </row>
    <row r="1353" spans="9:12" x14ac:dyDescent="0.25">
      <c r="I1353" s="146"/>
      <c r="J1353" s="146"/>
      <c r="K1353" s="146"/>
      <c r="L1353" s="146"/>
    </row>
    <row r="1354" spans="9:12" x14ac:dyDescent="0.25">
      <c r="I1354" s="146"/>
      <c r="J1354" s="146"/>
      <c r="K1354" s="146"/>
      <c r="L1354" s="146"/>
    </row>
    <row r="1355" spans="9:12" x14ac:dyDescent="0.25">
      <c r="I1355" s="146"/>
      <c r="J1355" s="146"/>
      <c r="K1355" s="146"/>
      <c r="L1355" s="146"/>
    </row>
    <row r="1356" spans="9:12" x14ac:dyDescent="0.25">
      <c r="I1356" s="146"/>
      <c r="J1356" s="146"/>
      <c r="K1356" s="146"/>
      <c r="L1356" s="146"/>
    </row>
    <row r="1357" spans="9:12" x14ac:dyDescent="0.25">
      <c r="I1357" s="146"/>
      <c r="J1357" s="146"/>
      <c r="K1357" s="146"/>
      <c r="L1357" s="146"/>
    </row>
    <row r="1358" spans="9:12" x14ac:dyDescent="0.25">
      <c r="I1358" s="146"/>
      <c r="J1358" s="146"/>
      <c r="K1358" s="146"/>
      <c r="L1358" s="146"/>
    </row>
    <row r="1359" spans="9:12" x14ac:dyDescent="0.25">
      <c r="I1359" s="146"/>
      <c r="J1359" s="146"/>
      <c r="K1359" s="146"/>
      <c r="L1359" s="146"/>
    </row>
    <row r="1360" spans="9:12" x14ac:dyDescent="0.25">
      <c r="I1360" s="146"/>
      <c r="J1360" s="146"/>
      <c r="K1360" s="146"/>
      <c r="L1360" s="146"/>
    </row>
    <row r="1361" spans="9:12" x14ac:dyDescent="0.25">
      <c r="I1361" s="146"/>
      <c r="J1361" s="146"/>
      <c r="K1361" s="146"/>
      <c r="L1361" s="146"/>
    </row>
    <row r="1362" spans="9:12" x14ac:dyDescent="0.25">
      <c r="I1362" s="146"/>
      <c r="J1362" s="146"/>
      <c r="K1362" s="146"/>
      <c r="L1362" s="146"/>
    </row>
    <row r="1363" spans="9:12" x14ac:dyDescent="0.25">
      <c r="I1363" s="146"/>
      <c r="J1363" s="146"/>
      <c r="K1363" s="146"/>
      <c r="L1363" s="146"/>
    </row>
    <row r="1364" spans="9:12" x14ac:dyDescent="0.25">
      <c r="I1364" s="146"/>
      <c r="J1364" s="146"/>
      <c r="K1364" s="146"/>
      <c r="L1364" s="146"/>
    </row>
    <row r="1365" spans="9:12" x14ac:dyDescent="0.25">
      <c r="I1365" s="146"/>
      <c r="J1365" s="146"/>
      <c r="K1365" s="146"/>
      <c r="L1365" s="146"/>
    </row>
    <row r="1366" spans="9:12" x14ac:dyDescent="0.25">
      <c r="I1366" s="146"/>
      <c r="J1366" s="146"/>
      <c r="K1366" s="146"/>
      <c r="L1366" s="146"/>
    </row>
    <row r="1367" spans="9:12" x14ac:dyDescent="0.25">
      <c r="I1367" s="146"/>
      <c r="J1367" s="146"/>
      <c r="K1367" s="146"/>
      <c r="L1367" s="146"/>
    </row>
    <row r="1368" spans="9:12" x14ac:dyDescent="0.25">
      <c r="I1368" s="146"/>
      <c r="J1368" s="146"/>
      <c r="K1368" s="146"/>
      <c r="L1368" s="146"/>
    </row>
    <row r="1369" spans="9:12" x14ac:dyDescent="0.25">
      <c r="I1369" s="146"/>
      <c r="J1369" s="146"/>
      <c r="K1369" s="146"/>
      <c r="L1369" s="146"/>
    </row>
    <row r="1370" spans="9:12" x14ac:dyDescent="0.25">
      <c r="I1370" s="146"/>
      <c r="J1370" s="146"/>
      <c r="K1370" s="146"/>
      <c r="L1370" s="146"/>
    </row>
    <row r="1371" spans="9:12" x14ac:dyDescent="0.25">
      <c r="I1371" s="146"/>
      <c r="J1371" s="146"/>
      <c r="K1371" s="146"/>
      <c r="L1371" s="146"/>
    </row>
    <row r="1372" spans="9:12" x14ac:dyDescent="0.25">
      <c r="I1372" s="146"/>
      <c r="J1372" s="146"/>
      <c r="K1372" s="146"/>
      <c r="L1372" s="146"/>
    </row>
    <row r="1373" spans="9:12" x14ac:dyDescent="0.25">
      <c r="I1373" s="146"/>
      <c r="J1373" s="146"/>
      <c r="K1373" s="146"/>
      <c r="L1373" s="146"/>
    </row>
    <row r="1374" spans="9:12" x14ac:dyDescent="0.25">
      <c r="I1374" s="146"/>
      <c r="J1374" s="146"/>
      <c r="K1374" s="146"/>
      <c r="L1374" s="146"/>
    </row>
    <row r="1375" spans="9:12" x14ac:dyDescent="0.25">
      <c r="I1375" s="146"/>
      <c r="J1375" s="146"/>
      <c r="K1375" s="146"/>
      <c r="L1375" s="146"/>
    </row>
    <row r="1376" spans="9:12" x14ac:dyDescent="0.25">
      <c r="I1376" s="146"/>
      <c r="J1376" s="146"/>
      <c r="K1376" s="146"/>
      <c r="L1376" s="146"/>
    </row>
    <row r="1377" spans="9:12" x14ac:dyDescent="0.25">
      <c r="I1377" s="146"/>
      <c r="J1377" s="146"/>
      <c r="K1377" s="146"/>
      <c r="L1377" s="146"/>
    </row>
    <row r="1378" spans="9:12" x14ac:dyDescent="0.25">
      <c r="I1378" s="146"/>
      <c r="J1378" s="146"/>
      <c r="K1378" s="146"/>
      <c r="L1378" s="146"/>
    </row>
    <row r="1379" spans="9:12" x14ac:dyDescent="0.25">
      <c r="I1379" s="146"/>
      <c r="J1379" s="146"/>
      <c r="K1379" s="146"/>
      <c r="L1379" s="146"/>
    </row>
    <row r="1380" spans="9:12" x14ac:dyDescent="0.25">
      <c r="I1380" s="146"/>
      <c r="J1380" s="146"/>
      <c r="K1380" s="146"/>
      <c r="L1380" s="146"/>
    </row>
    <row r="1381" spans="9:12" x14ac:dyDescent="0.25">
      <c r="I1381" s="146"/>
      <c r="J1381" s="146"/>
      <c r="K1381" s="146"/>
      <c r="L1381" s="146"/>
    </row>
    <row r="1382" spans="9:12" x14ac:dyDescent="0.25">
      <c r="I1382" s="146"/>
      <c r="J1382" s="146"/>
      <c r="K1382" s="146"/>
      <c r="L1382" s="146"/>
    </row>
    <row r="1383" spans="9:12" x14ac:dyDescent="0.25">
      <c r="I1383" s="146"/>
      <c r="J1383" s="146"/>
      <c r="K1383" s="146"/>
      <c r="L1383" s="146"/>
    </row>
    <row r="1384" spans="9:12" x14ac:dyDescent="0.25">
      <c r="I1384" s="146"/>
      <c r="J1384" s="146"/>
      <c r="K1384" s="146"/>
      <c r="L1384" s="146"/>
    </row>
    <row r="1385" spans="9:12" x14ac:dyDescent="0.25">
      <c r="I1385" s="146"/>
      <c r="J1385" s="146"/>
      <c r="K1385" s="146"/>
      <c r="L1385" s="146"/>
    </row>
    <row r="1386" spans="9:12" x14ac:dyDescent="0.25">
      <c r="I1386" s="146"/>
      <c r="J1386" s="146"/>
      <c r="K1386" s="146"/>
      <c r="L1386" s="146"/>
    </row>
    <row r="1387" spans="9:12" x14ac:dyDescent="0.25">
      <c r="I1387" s="146"/>
      <c r="J1387" s="146"/>
      <c r="K1387" s="146"/>
      <c r="L1387" s="146"/>
    </row>
    <row r="1388" spans="9:12" x14ac:dyDescent="0.25">
      <c r="I1388" s="146"/>
      <c r="J1388" s="146"/>
      <c r="K1388" s="146"/>
      <c r="L1388" s="146"/>
    </row>
    <row r="1389" spans="9:12" x14ac:dyDescent="0.25">
      <c r="I1389" s="146"/>
      <c r="J1389" s="146"/>
      <c r="K1389" s="146"/>
      <c r="L1389" s="146"/>
    </row>
    <row r="1390" spans="9:12" x14ac:dyDescent="0.25">
      <c r="I1390" s="146"/>
      <c r="J1390" s="146"/>
      <c r="K1390" s="146"/>
      <c r="L1390" s="146"/>
    </row>
    <row r="1391" spans="9:12" x14ac:dyDescent="0.25">
      <c r="I1391" s="146"/>
      <c r="J1391" s="146"/>
      <c r="K1391" s="146"/>
      <c r="L1391" s="146"/>
    </row>
    <row r="1392" spans="9:12" x14ac:dyDescent="0.25">
      <c r="I1392" s="146"/>
      <c r="J1392" s="146"/>
      <c r="K1392" s="146"/>
      <c r="L1392" s="146"/>
    </row>
    <row r="1393" spans="9:12" x14ac:dyDescent="0.25">
      <c r="I1393" s="146"/>
      <c r="J1393" s="146"/>
      <c r="K1393" s="146"/>
      <c r="L1393" s="146"/>
    </row>
    <row r="1394" spans="9:12" x14ac:dyDescent="0.25">
      <c r="I1394" s="146"/>
      <c r="J1394" s="146"/>
      <c r="K1394" s="146"/>
      <c r="L1394" s="146"/>
    </row>
    <row r="1395" spans="9:12" x14ac:dyDescent="0.25">
      <c r="I1395" s="146"/>
      <c r="J1395" s="146"/>
      <c r="K1395" s="146"/>
      <c r="L1395" s="146"/>
    </row>
    <row r="1396" spans="9:12" x14ac:dyDescent="0.25">
      <c r="I1396" s="146"/>
      <c r="J1396" s="146"/>
      <c r="K1396" s="146"/>
      <c r="L1396" s="146"/>
    </row>
    <row r="1397" spans="9:12" x14ac:dyDescent="0.25">
      <c r="I1397" s="146"/>
      <c r="J1397" s="146"/>
      <c r="K1397" s="146"/>
      <c r="L1397" s="146"/>
    </row>
    <row r="1398" spans="9:12" x14ac:dyDescent="0.25">
      <c r="I1398" s="146"/>
      <c r="J1398" s="146"/>
      <c r="K1398" s="146"/>
      <c r="L1398" s="146"/>
    </row>
    <row r="1399" spans="9:12" x14ac:dyDescent="0.25">
      <c r="I1399" s="146"/>
      <c r="J1399" s="146"/>
      <c r="K1399" s="146"/>
      <c r="L1399" s="146"/>
    </row>
    <row r="1400" spans="9:12" x14ac:dyDescent="0.25">
      <c r="I1400" s="146"/>
      <c r="J1400" s="146"/>
      <c r="K1400" s="146"/>
      <c r="L1400" s="146"/>
    </row>
    <row r="1401" spans="9:12" x14ac:dyDescent="0.25">
      <c r="I1401" s="146"/>
      <c r="J1401" s="146"/>
      <c r="K1401" s="146"/>
      <c r="L1401" s="146"/>
    </row>
    <row r="1402" spans="9:12" x14ac:dyDescent="0.25">
      <c r="I1402" s="146"/>
      <c r="J1402" s="146"/>
      <c r="K1402" s="146"/>
      <c r="L1402" s="146"/>
    </row>
    <row r="1403" spans="9:12" x14ac:dyDescent="0.25">
      <c r="I1403" s="146"/>
      <c r="J1403" s="146"/>
      <c r="K1403" s="146"/>
      <c r="L1403" s="146"/>
    </row>
    <row r="1404" spans="9:12" x14ac:dyDescent="0.25">
      <c r="I1404" s="146"/>
      <c r="J1404" s="146"/>
      <c r="K1404" s="146"/>
      <c r="L1404" s="146"/>
    </row>
    <row r="1405" spans="9:12" x14ac:dyDescent="0.25">
      <c r="I1405" s="146"/>
      <c r="J1405" s="146"/>
      <c r="K1405" s="146"/>
      <c r="L1405" s="146"/>
    </row>
    <row r="1406" spans="9:12" x14ac:dyDescent="0.25">
      <c r="I1406" s="146"/>
      <c r="J1406" s="146"/>
      <c r="K1406" s="146"/>
      <c r="L1406" s="146"/>
    </row>
    <row r="1407" spans="9:12" x14ac:dyDescent="0.25">
      <c r="I1407" s="146"/>
      <c r="J1407" s="146"/>
      <c r="K1407" s="146"/>
      <c r="L1407" s="146"/>
    </row>
    <row r="1408" spans="9:12" x14ac:dyDescent="0.25">
      <c r="I1408" s="146"/>
      <c r="J1408" s="146"/>
      <c r="K1408" s="146"/>
      <c r="L1408" s="146"/>
    </row>
    <row r="1409" spans="9:12" x14ac:dyDescent="0.25">
      <c r="I1409" s="146"/>
      <c r="J1409" s="146"/>
      <c r="K1409" s="146"/>
      <c r="L1409" s="146"/>
    </row>
    <row r="1410" spans="9:12" x14ac:dyDescent="0.25">
      <c r="I1410" s="146"/>
      <c r="J1410" s="146"/>
      <c r="K1410" s="146"/>
      <c r="L1410" s="146"/>
    </row>
    <row r="1411" spans="9:12" x14ac:dyDescent="0.25">
      <c r="I1411" s="146"/>
      <c r="J1411" s="146"/>
      <c r="K1411" s="146"/>
      <c r="L1411" s="146"/>
    </row>
    <row r="1412" spans="9:12" x14ac:dyDescent="0.25">
      <c r="I1412" s="146"/>
      <c r="J1412" s="146"/>
      <c r="K1412" s="146"/>
      <c r="L1412" s="146"/>
    </row>
    <row r="1413" spans="9:12" x14ac:dyDescent="0.25">
      <c r="I1413" s="146"/>
      <c r="J1413" s="146"/>
      <c r="K1413" s="146"/>
      <c r="L1413" s="146"/>
    </row>
    <row r="1414" spans="9:12" x14ac:dyDescent="0.25">
      <c r="I1414" s="146"/>
      <c r="J1414" s="146"/>
      <c r="K1414" s="146"/>
      <c r="L1414" s="146"/>
    </row>
    <row r="1415" spans="9:12" x14ac:dyDescent="0.25">
      <c r="I1415" s="146"/>
      <c r="J1415" s="146"/>
      <c r="K1415" s="146"/>
      <c r="L1415" s="146"/>
    </row>
    <row r="1416" spans="9:12" x14ac:dyDescent="0.25">
      <c r="I1416" s="146"/>
      <c r="J1416" s="146"/>
      <c r="K1416" s="146"/>
      <c r="L1416" s="146"/>
    </row>
    <row r="1417" spans="9:12" x14ac:dyDescent="0.25">
      <c r="I1417" s="146"/>
      <c r="J1417" s="146"/>
      <c r="K1417" s="146"/>
      <c r="L1417" s="146"/>
    </row>
    <row r="1418" spans="9:12" x14ac:dyDescent="0.25">
      <c r="I1418" s="146"/>
      <c r="J1418" s="146"/>
      <c r="K1418" s="146"/>
      <c r="L1418" s="146"/>
    </row>
    <row r="1419" spans="9:12" x14ac:dyDescent="0.25">
      <c r="I1419" s="146"/>
      <c r="J1419" s="146"/>
      <c r="K1419" s="146"/>
      <c r="L1419" s="146"/>
    </row>
    <row r="1420" spans="9:12" x14ac:dyDescent="0.25">
      <c r="I1420" s="146"/>
      <c r="J1420" s="146"/>
      <c r="K1420" s="146"/>
      <c r="L1420" s="146"/>
    </row>
    <row r="1421" spans="9:12" x14ac:dyDescent="0.25">
      <c r="I1421" s="146"/>
      <c r="J1421" s="146"/>
      <c r="K1421" s="146"/>
      <c r="L1421" s="146"/>
    </row>
    <row r="1422" spans="9:12" x14ac:dyDescent="0.25">
      <c r="I1422" s="146"/>
      <c r="J1422" s="146"/>
      <c r="K1422" s="146"/>
      <c r="L1422" s="146"/>
    </row>
    <row r="1423" spans="9:12" x14ac:dyDescent="0.25">
      <c r="I1423" s="146"/>
      <c r="J1423" s="146"/>
      <c r="K1423" s="146"/>
      <c r="L1423" s="146"/>
    </row>
    <row r="1424" spans="9:12" x14ac:dyDescent="0.25">
      <c r="I1424" s="146"/>
      <c r="J1424" s="146"/>
      <c r="K1424" s="146"/>
      <c r="L1424" s="146"/>
    </row>
    <row r="1425" spans="9:12" x14ac:dyDescent="0.25">
      <c r="I1425" s="146"/>
      <c r="J1425" s="146"/>
      <c r="K1425" s="146"/>
      <c r="L1425" s="146"/>
    </row>
    <row r="1426" spans="9:12" x14ac:dyDescent="0.25">
      <c r="I1426" s="146"/>
      <c r="J1426" s="146"/>
      <c r="K1426" s="146"/>
      <c r="L1426" s="146"/>
    </row>
    <row r="1427" spans="9:12" x14ac:dyDescent="0.25">
      <c r="I1427" s="146"/>
      <c r="J1427" s="146"/>
      <c r="K1427" s="146"/>
      <c r="L1427" s="146"/>
    </row>
    <row r="1428" spans="9:12" x14ac:dyDescent="0.25">
      <c r="I1428" s="146"/>
      <c r="J1428" s="146"/>
      <c r="K1428" s="146"/>
      <c r="L1428" s="146"/>
    </row>
    <row r="1429" spans="9:12" x14ac:dyDescent="0.25">
      <c r="I1429" s="146"/>
      <c r="J1429" s="146"/>
      <c r="K1429" s="146"/>
      <c r="L1429" s="146"/>
    </row>
    <row r="1430" spans="9:12" x14ac:dyDescent="0.25">
      <c r="I1430" s="146"/>
      <c r="J1430" s="146"/>
      <c r="K1430" s="146"/>
      <c r="L1430" s="146"/>
    </row>
    <row r="1431" spans="9:12" x14ac:dyDescent="0.25">
      <c r="I1431" s="146"/>
      <c r="J1431" s="146"/>
      <c r="K1431" s="146"/>
      <c r="L1431" s="146"/>
    </row>
    <row r="1432" spans="9:12" x14ac:dyDescent="0.25">
      <c r="I1432" s="146"/>
      <c r="J1432" s="146"/>
      <c r="K1432" s="146"/>
      <c r="L1432" s="146"/>
    </row>
    <row r="1433" spans="9:12" x14ac:dyDescent="0.25">
      <c r="I1433" s="146"/>
      <c r="J1433" s="146"/>
      <c r="K1433" s="146"/>
      <c r="L1433" s="146"/>
    </row>
    <row r="1434" spans="9:12" x14ac:dyDescent="0.25">
      <c r="I1434" s="146"/>
      <c r="J1434" s="146"/>
      <c r="K1434" s="146"/>
      <c r="L1434" s="146"/>
    </row>
    <row r="1435" spans="9:12" x14ac:dyDescent="0.25">
      <c r="I1435" s="146"/>
      <c r="J1435" s="146"/>
      <c r="K1435" s="146"/>
      <c r="L1435" s="146"/>
    </row>
    <row r="1436" spans="9:12" x14ac:dyDescent="0.25">
      <c r="I1436" s="146"/>
      <c r="J1436" s="146"/>
      <c r="K1436" s="146"/>
      <c r="L1436" s="146"/>
    </row>
    <row r="1437" spans="9:12" x14ac:dyDescent="0.25">
      <c r="I1437" s="146"/>
      <c r="J1437" s="146"/>
      <c r="K1437" s="146"/>
      <c r="L1437" s="146"/>
    </row>
    <row r="1438" spans="9:12" x14ac:dyDescent="0.25">
      <c r="I1438" s="146"/>
      <c r="J1438" s="146"/>
      <c r="K1438" s="146"/>
      <c r="L1438" s="146"/>
    </row>
    <row r="1439" spans="9:12" x14ac:dyDescent="0.25">
      <c r="I1439" s="146"/>
      <c r="J1439" s="146"/>
      <c r="K1439" s="146"/>
      <c r="L1439" s="146"/>
    </row>
    <row r="1440" spans="9:12" x14ac:dyDescent="0.25">
      <c r="I1440" s="146"/>
      <c r="J1440" s="146"/>
      <c r="K1440" s="146"/>
      <c r="L1440" s="146"/>
    </row>
    <row r="1441" spans="9:12" x14ac:dyDescent="0.25">
      <c r="I1441" s="146"/>
      <c r="J1441" s="146"/>
      <c r="K1441" s="146"/>
      <c r="L1441" s="146"/>
    </row>
    <row r="1442" spans="9:12" x14ac:dyDescent="0.25">
      <c r="I1442" s="146"/>
      <c r="J1442" s="146"/>
      <c r="K1442" s="146"/>
      <c r="L1442" s="146"/>
    </row>
    <row r="1443" spans="9:12" x14ac:dyDescent="0.25">
      <c r="I1443" s="146"/>
      <c r="J1443" s="146"/>
      <c r="K1443" s="146"/>
      <c r="L1443" s="146"/>
    </row>
    <row r="1444" spans="9:12" x14ac:dyDescent="0.25">
      <c r="I1444" s="146"/>
      <c r="J1444" s="146"/>
      <c r="K1444" s="146"/>
      <c r="L1444" s="146"/>
    </row>
    <row r="1445" spans="9:12" x14ac:dyDescent="0.25">
      <c r="I1445" s="146"/>
      <c r="J1445" s="146"/>
      <c r="K1445" s="146"/>
      <c r="L1445" s="146"/>
    </row>
    <row r="1446" spans="9:12" x14ac:dyDescent="0.25">
      <c r="I1446" s="146"/>
      <c r="J1446" s="146"/>
      <c r="K1446" s="146"/>
      <c r="L1446" s="146"/>
    </row>
    <row r="1447" spans="9:12" x14ac:dyDescent="0.25">
      <c r="I1447" s="146"/>
      <c r="J1447" s="146"/>
      <c r="K1447" s="146"/>
      <c r="L1447" s="146"/>
    </row>
    <row r="1448" spans="9:12" x14ac:dyDescent="0.25">
      <c r="I1448" s="146"/>
      <c r="J1448" s="146"/>
      <c r="K1448" s="146"/>
      <c r="L1448" s="146"/>
    </row>
    <row r="1449" spans="9:12" x14ac:dyDescent="0.25">
      <c r="I1449" s="146"/>
      <c r="J1449" s="146"/>
      <c r="K1449" s="146"/>
      <c r="L1449" s="146"/>
    </row>
    <row r="1450" spans="9:12" x14ac:dyDescent="0.25">
      <c r="I1450" s="146"/>
      <c r="J1450" s="146"/>
      <c r="K1450" s="146"/>
      <c r="L1450" s="146"/>
    </row>
    <row r="1451" spans="9:12" x14ac:dyDescent="0.25">
      <c r="I1451" s="146"/>
      <c r="J1451" s="146"/>
      <c r="K1451" s="146"/>
      <c r="L1451" s="146"/>
    </row>
    <row r="1452" spans="9:12" x14ac:dyDescent="0.25">
      <c r="I1452" s="146"/>
      <c r="J1452" s="146"/>
      <c r="K1452" s="146"/>
      <c r="L1452" s="146"/>
    </row>
    <row r="1453" spans="9:12" x14ac:dyDescent="0.25">
      <c r="I1453" s="146"/>
      <c r="J1453" s="146"/>
      <c r="K1453" s="146"/>
      <c r="L1453" s="146"/>
    </row>
    <row r="1454" spans="9:12" x14ac:dyDescent="0.25">
      <c r="I1454" s="146"/>
      <c r="J1454" s="146"/>
      <c r="K1454" s="146"/>
      <c r="L1454" s="146"/>
    </row>
    <row r="1455" spans="9:12" x14ac:dyDescent="0.25">
      <c r="I1455" s="146"/>
      <c r="J1455" s="146"/>
      <c r="K1455" s="146"/>
      <c r="L1455" s="146"/>
    </row>
    <row r="1456" spans="9:12" x14ac:dyDescent="0.25">
      <c r="I1456" s="146"/>
      <c r="J1456" s="146"/>
      <c r="K1456" s="146"/>
      <c r="L1456" s="146"/>
    </row>
    <row r="1457" spans="9:12" x14ac:dyDescent="0.25">
      <c r="I1457" s="146"/>
      <c r="J1457" s="146"/>
      <c r="K1457" s="146"/>
      <c r="L1457" s="146"/>
    </row>
    <row r="1458" spans="9:12" x14ac:dyDescent="0.25">
      <c r="I1458" s="146"/>
      <c r="J1458" s="146"/>
      <c r="K1458" s="146"/>
      <c r="L1458" s="146"/>
    </row>
    <row r="1459" spans="9:12" x14ac:dyDescent="0.25">
      <c r="I1459" s="146"/>
      <c r="J1459" s="146"/>
      <c r="K1459" s="146"/>
      <c r="L1459" s="146"/>
    </row>
    <row r="1460" spans="9:12" x14ac:dyDescent="0.25">
      <c r="I1460" s="146"/>
      <c r="J1460" s="146"/>
      <c r="K1460" s="146"/>
      <c r="L1460" s="146"/>
    </row>
    <row r="1461" spans="9:12" x14ac:dyDescent="0.25">
      <c r="I1461" s="146"/>
      <c r="J1461" s="146"/>
      <c r="K1461" s="146"/>
      <c r="L1461" s="146"/>
    </row>
    <row r="1462" spans="9:12" x14ac:dyDescent="0.25">
      <c r="I1462" s="146"/>
      <c r="J1462" s="146"/>
      <c r="K1462" s="146"/>
      <c r="L1462" s="146"/>
    </row>
    <row r="1463" spans="9:12" x14ac:dyDescent="0.25">
      <c r="I1463" s="146"/>
      <c r="J1463" s="146"/>
      <c r="K1463" s="146"/>
      <c r="L1463" s="146"/>
    </row>
    <row r="1464" spans="9:12" x14ac:dyDescent="0.25">
      <c r="I1464" s="146"/>
      <c r="J1464" s="146"/>
      <c r="K1464" s="146"/>
      <c r="L1464" s="146"/>
    </row>
    <row r="1465" spans="9:12" x14ac:dyDescent="0.25">
      <c r="I1465" s="146"/>
      <c r="J1465" s="146"/>
      <c r="K1465" s="146"/>
      <c r="L1465" s="146"/>
    </row>
    <row r="1466" spans="9:12" x14ac:dyDescent="0.25">
      <c r="I1466" s="146"/>
      <c r="J1466" s="146"/>
      <c r="K1466" s="146"/>
      <c r="L1466" s="146"/>
    </row>
    <row r="1467" spans="9:12" x14ac:dyDescent="0.25">
      <c r="I1467" s="146"/>
      <c r="J1467" s="146"/>
      <c r="K1467" s="146"/>
      <c r="L1467" s="146"/>
    </row>
    <row r="1468" spans="9:12" x14ac:dyDescent="0.25">
      <c r="I1468" s="146"/>
      <c r="J1468" s="146"/>
      <c r="K1468" s="146"/>
      <c r="L1468" s="146"/>
    </row>
    <row r="1469" spans="9:12" x14ac:dyDescent="0.25">
      <c r="I1469" s="146"/>
      <c r="J1469" s="146"/>
      <c r="K1469" s="146"/>
      <c r="L1469" s="146"/>
    </row>
    <row r="1470" spans="9:12" x14ac:dyDescent="0.25">
      <c r="I1470" s="146"/>
      <c r="J1470" s="146"/>
      <c r="K1470" s="146"/>
      <c r="L1470" s="146"/>
    </row>
    <row r="1471" spans="9:12" x14ac:dyDescent="0.25">
      <c r="I1471" s="146"/>
      <c r="J1471" s="146"/>
      <c r="K1471" s="146"/>
      <c r="L1471" s="146"/>
    </row>
    <row r="1472" spans="9:12" x14ac:dyDescent="0.25">
      <c r="I1472" s="146"/>
      <c r="J1472" s="146"/>
      <c r="K1472" s="146"/>
      <c r="L1472" s="146"/>
    </row>
    <row r="1473" spans="9:12" x14ac:dyDescent="0.25">
      <c r="I1473" s="146"/>
      <c r="J1473" s="146"/>
      <c r="K1473" s="146"/>
      <c r="L1473" s="146"/>
    </row>
    <row r="1474" spans="9:12" x14ac:dyDescent="0.25">
      <c r="I1474" s="146"/>
      <c r="J1474" s="146"/>
      <c r="K1474" s="146"/>
      <c r="L1474" s="146"/>
    </row>
    <row r="1475" spans="9:12" x14ac:dyDescent="0.25">
      <c r="I1475" s="146"/>
      <c r="J1475" s="146"/>
      <c r="K1475" s="146"/>
      <c r="L1475" s="146"/>
    </row>
    <row r="1476" spans="9:12" x14ac:dyDescent="0.25">
      <c r="I1476" s="146"/>
      <c r="J1476" s="146"/>
      <c r="K1476" s="146"/>
      <c r="L1476" s="146"/>
    </row>
    <row r="1477" spans="9:12" x14ac:dyDescent="0.25">
      <c r="I1477" s="146"/>
      <c r="J1477" s="146"/>
      <c r="K1477" s="146"/>
      <c r="L1477" s="146"/>
    </row>
    <row r="1478" spans="9:12" x14ac:dyDescent="0.25">
      <c r="I1478" s="146"/>
      <c r="J1478" s="146"/>
      <c r="K1478" s="146"/>
      <c r="L1478" s="146"/>
    </row>
    <row r="1479" spans="9:12" x14ac:dyDescent="0.25">
      <c r="I1479" s="146"/>
      <c r="J1479" s="146"/>
      <c r="K1479" s="146"/>
      <c r="L1479" s="146"/>
    </row>
    <row r="1480" spans="9:12" x14ac:dyDescent="0.25">
      <c r="I1480" s="146"/>
      <c r="J1480" s="146"/>
      <c r="K1480" s="146"/>
      <c r="L1480" s="146"/>
    </row>
    <row r="1481" spans="9:12" x14ac:dyDescent="0.25">
      <c r="I1481" s="146"/>
      <c r="J1481" s="146"/>
      <c r="K1481" s="146"/>
      <c r="L1481" s="146"/>
    </row>
    <row r="1482" spans="9:12" x14ac:dyDescent="0.25">
      <c r="I1482" s="146"/>
      <c r="J1482" s="146"/>
      <c r="K1482" s="146"/>
      <c r="L1482" s="146"/>
    </row>
    <row r="1483" spans="9:12" x14ac:dyDescent="0.25">
      <c r="I1483" s="146"/>
      <c r="J1483" s="146"/>
      <c r="K1483" s="146"/>
      <c r="L1483" s="146"/>
    </row>
    <row r="1484" spans="9:12" x14ac:dyDescent="0.25">
      <c r="I1484" s="146"/>
      <c r="J1484" s="146"/>
      <c r="K1484" s="146"/>
      <c r="L1484" s="146"/>
    </row>
    <row r="1485" spans="9:12" x14ac:dyDescent="0.25">
      <c r="I1485" s="146"/>
      <c r="J1485" s="146"/>
      <c r="K1485" s="146"/>
      <c r="L1485" s="146"/>
    </row>
    <row r="1486" spans="9:12" x14ac:dyDescent="0.25">
      <c r="I1486" s="146"/>
      <c r="J1486" s="146"/>
      <c r="K1486" s="146"/>
      <c r="L1486" s="146"/>
    </row>
    <row r="1487" spans="9:12" x14ac:dyDescent="0.25">
      <c r="I1487" s="146"/>
      <c r="J1487" s="146"/>
      <c r="K1487" s="146"/>
      <c r="L1487" s="146"/>
    </row>
    <row r="1488" spans="9:12" x14ac:dyDescent="0.25">
      <c r="I1488" s="146"/>
      <c r="J1488" s="146"/>
      <c r="K1488" s="146"/>
      <c r="L1488" s="146"/>
    </row>
    <row r="1489" spans="9:12" x14ac:dyDescent="0.25">
      <c r="I1489" s="146"/>
      <c r="J1489" s="146"/>
      <c r="K1489" s="146"/>
      <c r="L1489" s="146"/>
    </row>
    <row r="1490" spans="9:12" x14ac:dyDescent="0.25">
      <c r="I1490" s="146"/>
      <c r="J1490" s="146"/>
      <c r="K1490" s="146"/>
      <c r="L1490" s="146"/>
    </row>
    <row r="1491" spans="9:12" x14ac:dyDescent="0.25">
      <c r="I1491" s="146"/>
      <c r="J1491" s="146"/>
      <c r="K1491" s="146"/>
      <c r="L1491" s="146"/>
    </row>
    <row r="1492" spans="9:12" x14ac:dyDescent="0.25">
      <c r="I1492" s="146"/>
      <c r="J1492" s="146"/>
      <c r="K1492" s="146"/>
      <c r="L1492" s="146"/>
    </row>
    <row r="1493" spans="9:12" x14ac:dyDescent="0.25">
      <c r="I1493" s="146"/>
      <c r="J1493" s="146"/>
      <c r="K1493" s="146"/>
      <c r="L1493" s="146"/>
    </row>
    <row r="1494" spans="9:12" x14ac:dyDescent="0.25">
      <c r="I1494" s="146"/>
      <c r="J1494" s="146"/>
      <c r="K1494" s="146"/>
      <c r="L1494" s="146"/>
    </row>
    <row r="1495" spans="9:12" x14ac:dyDescent="0.25">
      <c r="I1495" s="146"/>
      <c r="J1495" s="146"/>
      <c r="K1495" s="146"/>
      <c r="L1495" s="146"/>
    </row>
    <row r="1496" spans="9:12" x14ac:dyDescent="0.25">
      <c r="I1496" s="146"/>
      <c r="J1496" s="146"/>
      <c r="K1496" s="146"/>
      <c r="L1496" s="146"/>
    </row>
    <row r="1497" spans="9:12" x14ac:dyDescent="0.25">
      <c r="I1497" s="146"/>
      <c r="J1497" s="146"/>
      <c r="K1497" s="146"/>
      <c r="L1497" s="146"/>
    </row>
    <row r="1498" spans="9:12" x14ac:dyDescent="0.25">
      <c r="I1498" s="146"/>
      <c r="J1498" s="146"/>
      <c r="K1498" s="146"/>
      <c r="L1498" s="146"/>
    </row>
    <row r="1499" spans="9:12" x14ac:dyDescent="0.25">
      <c r="I1499" s="146"/>
      <c r="J1499" s="146"/>
      <c r="K1499" s="146"/>
      <c r="L1499" s="146"/>
    </row>
    <row r="1500" spans="9:12" x14ac:dyDescent="0.25">
      <c r="I1500" s="146"/>
      <c r="J1500" s="146"/>
      <c r="K1500" s="146"/>
      <c r="L1500" s="146"/>
    </row>
    <row r="1501" spans="9:12" x14ac:dyDescent="0.25">
      <c r="I1501" s="146"/>
      <c r="J1501" s="146"/>
      <c r="K1501" s="146"/>
      <c r="L1501" s="146"/>
    </row>
    <row r="1502" spans="9:12" x14ac:dyDescent="0.25">
      <c r="I1502" s="146"/>
      <c r="J1502" s="146"/>
      <c r="K1502" s="146"/>
      <c r="L1502" s="146"/>
    </row>
    <row r="1503" spans="9:12" x14ac:dyDescent="0.25">
      <c r="I1503" s="146"/>
      <c r="J1503" s="146"/>
      <c r="K1503" s="146"/>
      <c r="L1503" s="146"/>
    </row>
    <row r="1504" spans="9:12" x14ac:dyDescent="0.25">
      <c r="I1504" s="146"/>
      <c r="J1504" s="146"/>
      <c r="K1504" s="146"/>
      <c r="L1504" s="146"/>
    </row>
    <row r="1505" spans="9:12" x14ac:dyDescent="0.25">
      <c r="I1505" s="146"/>
      <c r="J1505" s="146"/>
      <c r="K1505" s="146"/>
      <c r="L1505" s="146"/>
    </row>
    <row r="1506" spans="9:12" x14ac:dyDescent="0.25">
      <c r="I1506" s="146"/>
      <c r="J1506" s="146"/>
      <c r="K1506" s="146"/>
      <c r="L1506" s="146"/>
    </row>
    <row r="1507" spans="9:12" x14ac:dyDescent="0.25">
      <c r="I1507" s="146"/>
      <c r="J1507" s="146"/>
      <c r="K1507" s="146"/>
      <c r="L1507" s="146"/>
    </row>
    <row r="1508" spans="9:12" x14ac:dyDescent="0.25">
      <c r="I1508" s="146"/>
      <c r="J1508" s="146"/>
      <c r="K1508" s="146"/>
      <c r="L1508" s="146"/>
    </row>
    <row r="1509" spans="9:12" x14ac:dyDescent="0.25">
      <c r="I1509" s="146"/>
      <c r="J1509" s="146"/>
      <c r="K1509" s="146"/>
      <c r="L1509" s="146"/>
    </row>
    <row r="1510" spans="9:12" x14ac:dyDescent="0.25">
      <c r="I1510" s="146"/>
      <c r="J1510" s="146"/>
      <c r="K1510" s="146"/>
      <c r="L1510" s="146"/>
    </row>
    <row r="1511" spans="9:12" x14ac:dyDescent="0.25">
      <c r="I1511" s="146"/>
      <c r="J1511" s="146"/>
      <c r="K1511" s="146"/>
      <c r="L1511" s="146"/>
    </row>
    <row r="1512" spans="9:12" x14ac:dyDescent="0.25">
      <c r="I1512" s="146"/>
      <c r="J1512" s="146"/>
      <c r="K1512" s="146"/>
      <c r="L1512" s="146"/>
    </row>
    <row r="1513" spans="9:12" x14ac:dyDescent="0.25">
      <c r="I1513" s="146"/>
      <c r="J1513" s="146"/>
      <c r="K1513" s="146"/>
      <c r="L1513" s="146"/>
    </row>
    <row r="1514" spans="9:12" x14ac:dyDescent="0.25">
      <c r="I1514" s="146"/>
      <c r="J1514" s="146"/>
      <c r="K1514" s="146"/>
      <c r="L1514" s="146"/>
    </row>
    <row r="1515" spans="9:12" x14ac:dyDescent="0.25">
      <c r="I1515" s="146"/>
      <c r="J1515" s="146"/>
      <c r="K1515" s="146"/>
      <c r="L1515" s="146"/>
    </row>
    <row r="1516" spans="9:12" x14ac:dyDescent="0.25">
      <c r="I1516" s="146"/>
      <c r="J1516" s="146"/>
      <c r="K1516" s="146"/>
      <c r="L1516" s="146"/>
    </row>
    <row r="1517" spans="9:12" x14ac:dyDescent="0.25">
      <c r="I1517" s="146"/>
      <c r="J1517" s="146"/>
      <c r="K1517" s="146"/>
      <c r="L1517" s="146"/>
    </row>
    <row r="1518" spans="9:12" x14ac:dyDescent="0.25">
      <c r="I1518" s="146"/>
      <c r="J1518" s="146"/>
      <c r="K1518" s="146"/>
      <c r="L1518" s="146"/>
    </row>
    <row r="1519" spans="9:12" x14ac:dyDescent="0.25">
      <c r="I1519" s="146"/>
      <c r="J1519" s="146"/>
      <c r="K1519" s="146"/>
      <c r="L1519" s="146"/>
    </row>
    <row r="1520" spans="9:12" x14ac:dyDescent="0.25">
      <c r="I1520" s="146"/>
      <c r="J1520" s="146"/>
      <c r="K1520" s="146"/>
      <c r="L1520" s="146"/>
    </row>
    <row r="1521" spans="9:12" x14ac:dyDescent="0.25">
      <c r="I1521" s="146"/>
      <c r="J1521" s="146"/>
      <c r="K1521" s="146"/>
      <c r="L1521" s="146"/>
    </row>
    <row r="1522" spans="9:12" x14ac:dyDescent="0.25">
      <c r="I1522" s="146"/>
      <c r="J1522" s="146"/>
      <c r="K1522" s="146"/>
      <c r="L1522" s="146"/>
    </row>
    <row r="1523" spans="9:12" x14ac:dyDescent="0.25">
      <c r="I1523" s="146"/>
      <c r="J1523" s="146"/>
      <c r="K1523" s="146"/>
      <c r="L1523" s="146"/>
    </row>
    <row r="1524" spans="9:12" x14ac:dyDescent="0.25">
      <c r="I1524" s="146"/>
      <c r="J1524" s="146"/>
      <c r="K1524" s="146"/>
      <c r="L1524" s="146"/>
    </row>
    <row r="1525" spans="9:12" x14ac:dyDescent="0.25">
      <c r="I1525" s="146"/>
      <c r="J1525" s="146"/>
      <c r="K1525" s="146"/>
      <c r="L1525" s="146"/>
    </row>
    <row r="1526" spans="9:12" x14ac:dyDescent="0.25">
      <c r="I1526" s="146"/>
      <c r="J1526" s="146"/>
      <c r="K1526" s="146"/>
      <c r="L1526" s="146"/>
    </row>
    <row r="1527" spans="9:12" x14ac:dyDescent="0.25">
      <c r="I1527" s="146"/>
      <c r="J1527" s="146"/>
      <c r="K1527" s="146"/>
      <c r="L1527" s="146"/>
    </row>
    <row r="1528" spans="9:12" x14ac:dyDescent="0.25">
      <c r="I1528" s="146"/>
      <c r="J1528" s="146"/>
      <c r="K1528" s="146"/>
      <c r="L1528" s="146"/>
    </row>
    <row r="1529" spans="9:12" x14ac:dyDescent="0.25">
      <c r="I1529" s="146"/>
      <c r="J1529" s="146"/>
      <c r="K1529" s="146"/>
      <c r="L1529" s="146"/>
    </row>
    <row r="1530" spans="9:12" x14ac:dyDescent="0.25">
      <c r="I1530" s="146"/>
      <c r="J1530" s="146"/>
      <c r="K1530" s="146"/>
      <c r="L1530" s="146"/>
    </row>
    <row r="1531" spans="9:12" x14ac:dyDescent="0.25">
      <c r="I1531" s="146"/>
      <c r="J1531" s="146"/>
      <c r="K1531" s="146"/>
      <c r="L1531" s="146"/>
    </row>
    <row r="1532" spans="9:12" x14ac:dyDescent="0.25">
      <c r="I1532" s="146"/>
      <c r="J1532" s="146"/>
      <c r="K1532" s="146"/>
      <c r="L1532" s="146"/>
    </row>
    <row r="1533" spans="9:12" x14ac:dyDescent="0.25">
      <c r="I1533" s="146"/>
      <c r="J1533" s="146"/>
      <c r="K1533" s="146"/>
      <c r="L1533" s="146"/>
    </row>
    <row r="1534" spans="9:12" x14ac:dyDescent="0.25">
      <c r="I1534" s="146"/>
      <c r="J1534" s="146"/>
      <c r="K1534" s="146"/>
      <c r="L1534" s="146"/>
    </row>
    <row r="1535" spans="9:12" x14ac:dyDescent="0.25">
      <c r="I1535" s="146"/>
      <c r="J1535" s="146"/>
      <c r="K1535" s="146"/>
      <c r="L1535" s="146"/>
    </row>
    <row r="1536" spans="9:12" x14ac:dyDescent="0.25">
      <c r="I1536" s="146"/>
      <c r="J1536" s="146"/>
      <c r="K1536" s="146"/>
      <c r="L1536" s="146"/>
    </row>
    <row r="1537" spans="9:12" x14ac:dyDescent="0.25">
      <c r="I1537" s="146"/>
      <c r="J1537" s="146"/>
      <c r="K1537" s="146"/>
      <c r="L1537" s="146"/>
    </row>
    <row r="1538" spans="9:12" x14ac:dyDescent="0.25">
      <c r="I1538" s="146"/>
      <c r="J1538" s="146"/>
      <c r="K1538" s="146"/>
      <c r="L1538" s="146"/>
    </row>
    <row r="1539" spans="9:12" x14ac:dyDescent="0.25">
      <c r="I1539" s="146"/>
      <c r="J1539" s="146"/>
      <c r="K1539" s="146"/>
      <c r="L1539" s="146"/>
    </row>
    <row r="1540" spans="9:12" x14ac:dyDescent="0.25">
      <c r="I1540" s="146"/>
      <c r="J1540" s="146"/>
      <c r="K1540" s="146"/>
      <c r="L1540" s="146"/>
    </row>
    <row r="1541" spans="9:12" x14ac:dyDescent="0.25">
      <c r="I1541" s="146"/>
      <c r="J1541" s="146"/>
      <c r="K1541" s="146"/>
      <c r="L1541" s="146"/>
    </row>
    <row r="1542" spans="9:12" x14ac:dyDescent="0.25">
      <c r="I1542" s="146"/>
      <c r="J1542" s="146"/>
      <c r="K1542" s="146"/>
      <c r="L1542" s="146"/>
    </row>
    <row r="1543" spans="9:12" x14ac:dyDescent="0.25">
      <c r="I1543" s="146"/>
      <c r="J1543" s="146"/>
      <c r="K1543" s="146"/>
      <c r="L1543" s="146"/>
    </row>
    <row r="1544" spans="9:12" x14ac:dyDescent="0.25">
      <c r="I1544" s="146"/>
      <c r="J1544" s="146"/>
      <c r="K1544" s="146"/>
      <c r="L1544" s="146"/>
    </row>
    <row r="1545" spans="9:12" x14ac:dyDescent="0.25">
      <c r="I1545" s="146"/>
      <c r="J1545" s="146"/>
      <c r="K1545" s="146"/>
      <c r="L1545" s="146"/>
    </row>
    <row r="1546" spans="9:12" x14ac:dyDescent="0.25">
      <c r="I1546" s="146"/>
      <c r="J1546" s="146"/>
      <c r="K1546" s="146"/>
      <c r="L1546" s="146"/>
    </row>
    <row r="1547" spans="9:12" x14ac:dyDescent="0.25">
      <c r="I1547" s="146"/>
      <c r="J1547" s="146"/>
      <c r="K1547" s="146"/>
      <c r="L1547" s="146"/>
    </row>
    <row r="1548" spans="9:12" x14ac:dyDescent="0.25">
      <c r="I1548" s="146"/>
      <c r="J1548" s="146"/>
      <c r="K1548" s="146"/>
      <c r="L1548" s="146"/>
    </row>
    <row r="1549" spans="9:12" x14ac:dyDescent="0.25">
      <c r="I1549" s="146"/>
      <c r="J1549" s="146"/>
      <c r="K1549" s="146"/>
      <c r="L1549" s="146"/>
    </row>
    <row r="1550" spans="9:12" x14ac:dyDescent="0.25">
      <c r="I1550" s="146"/>
      <c r="J1550" s="146"/>
      <c r="K1550" s="146"/>
      <c r="L1550" s="146"/>
    </row>
    <row r="1551" spans="9:12" x14ac:dyDescent="0.25">
      <c r="I1551" s="146"/>
      <c r="J1551" s="146"/>
      <c r="K1551" s="146"/>
      <c r="L1551" s="146"/>
    </row>
    <row r="1552" spans="9:12" x14ac:dyDescent="0.25">
      <c r="I1552" s="146"/>
      <c r="J1552" s="146"/>
      <c r="K1552" s="146"/>
      <c r="L1552" s="146"/>
    </row>
    <row r="1553" spans="9:12" x14ac:dyDescent="0.25">
      <c r="I1553" s="146"/>
      <c r="J1553" s="146"/>
      <c r="K1553" s="146"/>
      <c r="L1553" s="146"/>
    </row>
    <row r="1554" spans="9:12" x14ac:dyDescent="0.25">
      <c r="I1554" s="146"/>
      <c r="J1554" s="146"/>
      <c r="K1554" s="146"/>
      <c r="L1554" s="146"/>
    </row>
    <row r="1555" spans="9:12" x14ac:dyDescent="0.25">
      <c r="I1555" s="146"/>
      <c r="J1555" s="146"/>
      <c r="K1555" s="146"/>
      <c r="L1555" s="146"/>
    </row>
    <row r="1556" spans="9:12" x14ac:dyDescent="0.25">
      <c r="I1556" s="146"/>
      <c r="J1556" s="146"/>
      <c r="K1556" s="146"/>
      <c r="L1556" s="146"/>
    </row>
    <row r="1557" spans="9:12" x14ac:dyDescent="0.25">
      <c r="I1557" s="146"/>
      <c r="J1557" s="146"/>
      <c r="K1557" s="146"/>
      <c r="L1557" s="146"/>
    </row>
    <row r="1558" spans="9:12" x14ac:dyDescent="0.25">
      <c r="I1558" s="146"/>
      <c r="J1558" s="146"/>
      <c r="K1558" s="146"/>
      <c r="L1558" s="146"/>
    </row>
    <row r="1559" spans="9:12" x14ac:dyDescent="0.25">
      <c r="I1559" s="146"/>
      <c r="J1559" s="146"/>
      <c r="K1559" s="146"/>
      <c r="L1559" s="146"/>
    </row>
    <row r="1560" spans="9:12" x14ac:dyDescent="0.25">
      <c r="I1560" s="146"/>
      <c r="J1560" s="146"/>
      <c r="K1560" s="146"/>
      <c r="L1560" s="146"/>
    </row>
    <row r="1561" spans="9:12" x14ac:dyDescent="0.25">
      <c r="I1561" s="146"/>
      <c r="J1561" s="146"/>
      <c r="K1561" s="146"/>
      <c r="L1561" s="146"/>
    </row>
    <row r="1562" spans="9:12" x14ac:dyDescent="0.25">
      <c r="I1562" s="146"/>
      <c r="J1562" s="146"/>
      <c r="K1562" s="146"/>
      <c r="L1562" s="146"/>
    </row>
    <row r="1563" spans="9:12" x14ac:dyDescent="0.25">
      <c r="I1563" s="146"/>
      <c r="J1563" s="146"/>
      <c r="K1563" s="146"/>
      <c r="L1563" s="146"/>
    </row>
    <row r="1564" spans="9:12" x14ac:dyDescent="0.25">
      <c r="I1564" s="146"/>
      <c r="J1564" s="146"/>
      <c r="K1564" s="146"/>
      <c r="L1564" s="146"/>
    </row>
    <row r="1565" spans="9:12" x14ac:dyDescent="0.25">
      <c r="I1565" s="146"/>
      <c r="J1565" s="146"/>
      <c r="K1565" s="146"/>
      <c r="L1565" s="146"/>
    </row>
    <row r="1566" spans="9:12" x14ac:dyDescent="0.25">
      <c r="I1566" s="146"/>
      <c r="J1566" s="146"/>
      <c r="K1566" s="146"/>
      <c r="L1566" s="146"/>
    </row>
    <row r="1567" spans="9:12" x14ac:dyDescent="0.25">
      <c r="I1567" s="146"/>
      <c r="J1567" s="146"/>
      <c r="K1567" s="146"/>
      <c r="L1567" s="146"/>
    </row>
    <row r="1568" spans="9:12" x14ac:dyDescent="0.25">
      <c r="I1568" s="146"/>
      <c r="J1568" s="146"/>
      <c r="K1568" s="146"/>
      <c r="L1568" s="146"/>
    </row>
    <row r="1569" spans="9:12" x14ac:dyDescent="0.25">
      <c r="I1569" s="146"/>
      <c r="J1569" s="146"/>
      <c r="K1569" s="146"/>
      <c r="L1569" s="146"/>
    </row>
    <row r="1570" spans="9:12" x14ac:dyDescent="0.25">
      <c r="I1570" s="146"/>
      <c r="J1570" s="146"/>
      <c r="K1570" s="146"/>
      <c r="L1570" s="146"/>
    </row>
    <row r="1571" spans="9:12" x14ac:dyDescent="0.25">
      <c r="I1571" s="146"/>
      <c r="J1571" s="146"/>
      <c r="K1571" s="146"/>
      <c r="L1571" s="146"/>
    </row>
    <row r="1572" spans="9:12" x14ac:dyDescent="0.25">
      <c r="I1572" s="146"/>
      <c r="J1572" s="146"/>
      <c r="K1572" s="146"/>
      <c r="L1572" s="146"/>
    </row>
    <row r="1573" spans="9:12" x14ac:dyDescent="0.25">
      <c r="I1573" s="146"/>
      <c r="J1573" s="146"/>
      <c r="K1573" s="146"/>
      <c r="L1573" s="146"/>
    </row>
    <row r="1574" spans="9:12" x14ac:dyDescent="0.25">
      <c r="I1574" s="146"/>
      <c r="J1574" s="146"/>
      <c r="K1574" s="146"/>
      <c r="L1574" s="146"/>
    </row>
    <row r="1575" spans="9:12" x14ac:dyDescent="0.25">
      <c r="I1575" s="146"/>
      <c r="J1575" s="146"/>
      <c r="K1575" s="146"/>
      <c r="L1575" s="146"/>
    </row>
    <row r="1576" spans="9:12" x14ac:dyDescent="0.25">
      <c r="I1576" s="146"/>
      <c r="J1576" s="146"/>
      <c r="K1576" s="146"/>
      <c r="L1576" s="146"/>
    </row>
    <row r="1577" spans="9:12" x14ac:dyDescent="0.25">
      <c r="I1577" s="146"/>
      <c r="J1577" s="146"/>
      <c r="K1577" s="146"/>
      <c r="L1577" s="146"/>
    </row>
    <row r="1578" spans="9:12" x14ac:dyDescent="0.25">
      <c r="I1578" s="146"/>
      <c r="J1578" s="146"/>
      <c r="K1578" s="146"/>
      <c r="L1578" s="146"/>
    </row>
    <row r="1579" spans="9:12" x14ac:dyDescent="0.25">
      <c r="I1579" s="146"/>
      <c r="J1579" s="146"/>
      <c r="K1579" s="146"/>
      <c r="L1579" s="146"/>
    </row>
    <row r="1580" spans="9:12" x14ac:dyDescent="0.25">
      <c r="I1580" s="146"/>
      <c r="J1580" s="146"/>
      <c r="K1580" s="146"/>
      <c r="L1580" s="146"/>
    </row>
    <row r="1581" spans="9:12" x14ac:dyDescent="0.25">
      <c r="I1581" s="146"/>
      <c r="J1581" s="146"/>
      <c r="K1581" s="146"/>
      <c r="L1581" s="146"/>
    </row>
    <row r="1582" spans="9:12" x14ac:dyDescent="0.25">
      <c r="I1582" s="146"/>
      <c r="J1582" s="146"/>
      <c r="K1582" s="146"/>
      <c r="L1582" s="146"/>
    </row>
    <row r="1583" spans="9:12" x14ac:dyDescent="0.25">
      <c r="I1583" s="146"/>
      <c r="J1583" s="146"/>
      <c r="K1583" s="146"/>
      <c r="L1583" s="146"/>
    </row>
    <row r="1584" spans="9:12" x14ac:dyDescent="0.25">
      <c r="I1584" s="146"/>
      <c r="J1584" s="146"/>
      <c r="K1584" s="146"/>
      <c r="L1584" s="146"/>
    </row>
    <row r="1585" spans="9:12" x14ac:dyDescent="0.25">
      <c r="I1585" s="146"/>
      <c r="J1585" s="146"/>
      <c r="K1585" s="146"/>
      <c r="L1585" s="146"/>
    </row>
    <row r="1586" spans="9:12" x14ac:dyDescent="0.25">
      <c r="I1586" s="146"/>
      <c r="J1586" s="146"/>
      <c r="K1586" s="146"/>
      <c r="L1586" s="146"/>
    </row>
    <row r="1587" spans="9:12" x14ac:dyDescent="0.25">
      <c r="I1587" s="146"/>
      <c r="J1587" s="146"/>
      <c r="K1587" s="146"/>
      <c r="L1587" s="146"/>
    </row>
    <row r="1588" spans="9:12" x14ac:dyDescent="0.25">
      <c r="I1588" s="146"/>
      <c r="J1588" s="146"/>
      <c r="K1588" s="146"/>
      <c r="L1588" s="146"/>
    </row>
    <row r="1589" spans="9:12" x14ac:dyDescent="0.25">
      <c r="I1589" s="146"/>
      <c r="J1589" s="146"/>
      <c r="K1589" s="146"/>
      <c r="L1589" s="146"/>
    </row>
    <row r="1590" spans="9:12" x14ac:dyDescent="0.25">
      <c r="I1590" s="146"/>
      <c r="J1590" s="146"/>
      <c r="K1590" s="146"/>
      <c r="L1590" s="146"/>
    </row>
    <row r="1591" spans="9:12" x14ac:dyDescent="0.25">
      <c r="I1591" s="146"/>
      <c r="J1591" s="146"/>
      <c r="K1591" s="146"/>
      <c r="L1591" s="146"/>
    </row>
    <row r="1592" spans="9:12" x14ac:dyDescent="0.25">
      <c r="I1592" s="146"/>
      <c r="J1592" s="146"/>
      <c r="K1592" s="146"/>
      <c r="L1592" s="146"/>
    </row>
    <row r="1593" spans="9:12" x14ac:dyDescent="0.25">
      <c r="I1593" s="146"/>
      <c r="J1593" s="146"/>
      <c r="K1593" s="146"/>
      <c r="L1593" s="146"/>
    </row>
    <row r="1594" spans="9:12" x14ac:dyDescent="0.25">
      <c r="I1594" s="146"/>
      <c r="J1594" s="146"/>
      <c r="K1594" s="146"/>
      <c r="L1594" s="146"/>
    </row>
    <row r="1595" spans="9:12" x14ac:dyDescent="0.25">
      <c r="I1595" s="146"/>
      <c r="J1595" s="146"/>
      <c r="K1595" s="146"/>
      <c r="L1595" s="146"/>
    </row>
    <row r="1596" spans="9:12" x14ac:dyDescent="0.25">
      <c r="I1596" s="146"/>
      <c r="J1596" s="146"/>
      <c r="K1596" s="146"/>
      <c r="L1596" s="146"/>
    </row>
    <row r="1597" spans="9:12" x14ac:dyDescent="0.25">
      <c r="I1597" s="146"/>
      <c r="J1597" s="146"/>
      <c r="K1597" s="146"/>
      <c r="L1597" s="146"/>
    </row>
    <row r="1598" spans="9:12" x14ac:dyDescent="0.25">
      <c r="I1598" s="146"/>
      <c r="J1598" s="146"/>
      <c r="K1598" s="146"/>
      <c r="L1598" s="146"/>
    </row>
    <row r="1599" spans="9:12" x14ac:dyDescent="0.25">
      <c r="I1599" s="146"/>
      <c r="J1599" s="146"/>
      <c r="K1599" s="146"/>
      <c r="L1599" s="146"/>
    </row>
    <row r="1600" spans="9:12" x14ac:dyDescent="0.25">
      <c r="I1600" s="146"/>
      <c r="J1600" s="146"/>
      <c r="K1600" s="146"/>
      <c r="L1600" s="146"/>
    </row>
    <row r="1601" spans="9:12" x14ac:dyDescent="0.25">
      <c r="I1601" s="146"/>
      <c r="J1601" s="146"/>
      <c r="K1601" s="146"/>
      <c r="L1601" s="146"/>
    </row>
    <row r="1602" spans="9:12" x14ac:dyDescent="0.25">
      <c r="I1602" s="146"/>
      <c r="J1602" s="146"/>
      <c r="K1602" s="146"/>
      <c r="L1602" s="146"/>
    </row>
    <row r="1603" spans="9:12" x14ac:dyDescent="0.25">
      <c r="I1603" s="146"/>
      <c r="J1603" s="146"/>
      <c r="K1603" s="146"/>
      <c r="L1603" s="146"/>
    </row>
    <row r="1604" spans="9:12" x14ac:dyDescent="0.25">
      <c r="I1604" s="146"/>
      <c r="J1604" s="146"/>
      <c r="K1604" s="146"/>
      <c r="L1604" s="146"/>
    </row>
    <row r="1605" spans="9:12" x14ac:dyDescent="0.25">
      <c r="I1605" s="146"/>
      <c r="J1605" s="146"/>
      <c r="K1605" s="146"/>
      <c r="L1605" s="146"/>
    </row>
    <row r="1606" spans="9:12" x14ac:dyDescent="0.25">
      <c r="I1606" s="146"/>
      <c r="J1606" s="146"/>
      <c r="K1606" s="146"/>
      <c r="L1606" s="146"/>
    </row>
    <row r="1607" spans="9:12" x14ac:dyDescent="0.25">
      <c r="I1607" s="146"/>
      <c r="J1607" s="146"/>
      <c r="K1607" s="146"/>
      <c r="L1607" s="146"/>
    </row>
    <row r="1608" spans="9:12" x14ac:dyDescent="0.25">
      <c r="I1608" s="146"/>
      <c r="J1608" s="146"/>
      <c r="K1608" s="146"/>
      <c r="L1608" s="146"/>
    </row>
    <row r="1609" spans="9:12" x14ac:dyDescent="0.25">
      <c r="I1609" s="146"/>
      <c r="J1609" s="146"/>
      <c r="K1609" s="146"/>
      <c r="L1609" s="146"/>
    </row>
    <row r="1610" spans="9:12" x14ac:dyDescent="0.25">
      <c r="I1610" s="146"/>
      <c r="J1610" s="146"/>
      <c r="K1610" s="146"/>
      <c r="L1610" s="146"/>
    </row>
    <row r="1611" spans="9:12" x14ac:dyDescent="0.25">
      <c r="I1611" s="146"/>
      <c r="J1611" s="146"/>
      <c r="K1611" s="146"/>
      <c r="L1611" s="146"/>
    </row>
    <row r="1612" spans="9:12" x14ac:dyDescent="0.25">
      <c r="I1612" s="146"/>
      <c r="J1612" s="146"/>
      <c r="K1612" s="146"/>
      <c r="L1612" s="146"/>
    </row>
    <row r="1613" spans="9:12" x14ac:dyDescent="0.25">
      <c r="I1613" s="146"/>
      <c r="J1613" s="146"/>
      <c r="K1613" s="146"/>
      <c r="L1613" s="146"/>
    </row>
    <row r="1614" spans="9:12" x14ac:dyDescent="0.25">
      <c r="I1614" s="146"/>
      <c r="J1614" s="146"/>
      <c r="K1614" s="146"/>
      <c r="L1614" s="146"/>
    </row>
    <row r="1615" spans="9:12" x14ac:dyDescent="0.25">
      <c r="I1615" s="146"/>
      <c r="J1615" s="146"/>
      <c r="K1615" s="146"/>
      <c r="L1615" s="146"/>
    </row>
    <row r="1616" spans="9:12" x14ac:dyDescent="0.25">
      <c r="I1616" s="146"/>
      <c r="J1616" s="146"/>
      <c r="K1616" s="146"/>
      <c r="L1616" s="146"/>
    </row>
    <row r="1617" spans="9:12" x14ac:dyDescent="0.25">
      <c r="I1617" s="146"/>
      <c r="J1617" s="146"/>
      <c r="K1617" s="146"/>
      <c r="L1617" s="146"/>
    </row>
    <row r="1618" spans="9:12" x14ac:dyDescent="0.25">
      <c r="I1618" s="146"/>
      <c r="J1618" s="146"/>
      <c r="K1618" s="146"/>
      <c r="L1618" s="146"/>
    </row>
    <row r="1619" spans="9:12" x14ac:dyDescent="0.25">
      <c r="I1619" s="146"/>
      <c r="J1619" s="146"/>
      <c r="K1619" s="146"/>
      <c r="L1619" s="146"/>
    </row>
    <row r="1620" spans="9:12" x14ac:dyDescent="0.25">
      <c r="I1620" s="146"/>
      <c r="J1620" s="146"/>
      <c r="K1620" s="146"/>
      <c r="L1620" s="146"/>
    </row>
    <row r="1621" spans="9:12" x14ac:dyDescent="0.25">
      <c r="I1621" s="146"/>
      <c r="J1621" s="146"/>
      <c r="K1621" s="146"/>
      <c r="L1621" s="146"/>
    </row>
    <row r="1622" spans="9:12" x14ac:dyDescent="0.25">
      <c r="I1622" s="146"/>
      <c r="J1622" s="146"/>
      <c r="K1622" s="146"/>
      <c r="L1622" s="146"/>
    </row>
    <row r="1623" spans="9:12" x14ac:dyDescent="0.25">
      <c r="I1623" s="146"/>
      <c r="J1623" s="146"/>
      <c r="K1623" s="146"/>
      <c r="L1623" s="146"/>
    </row>
    <row r="1624" spans="9:12" x14ac:dyDescent="0.25">
      <c r="I1624" s="146"/>
      <c r="J1624" s="146"/>
      <c r="K1624" s="146"/>
      <c r="L1624" s="146"/>
    </row>
    <row r="1625" spans="9:12" x14ac:dyDescent="0.25">
      <c r="I1625" s="146"/>
      <c r="J1625" s="146"/>
      <c r="K1625" s="146"/>
      <c r="L1625" s="146"/>
    </row>
    <row r="1626" spans="9:12" x14ac:dyDescent="0.25">
      <c r="I1626" s="146"/>
      <c r="J1626" s="146"/>
      <c r="K1626" s="146"/>
      <c r="L1626" s="146"/>
    </row>
    <row r="1627" spans="9:12" x14ac:dyDescent="0.25">
      <c r="I1627" s="146"/>
      <c r="J1627" s="146"/>
      <c r="K1627" s="146"/>
      <c r="L1627" s="146"/>
    </row>
    <row r="1628" spans="9:12" x14ac:dyDescent="0.25">
      <c r="I1628" s="146"/>
      <c r="J1628" s="146"/>
      <c r="K1628" s="146"/>
      <c r="L1628" s="146"/>
    </row>
    <row r="1629" spans="9:12" x14ac:dyDescent="0.25">
      <c r="I1629" s="146"/>
      <c r="J1629" s="146"/>
      <c r="K1629" s="146"/>
      <c r="L1629" s="146"/>
    </row>
    <row r="1630" spans="9:12" x14ac:dyDescent="0.25">
      <c r="I1630" s="146"/>
      <c r="J1630" s="146"/>
      <c r="K1630" s="146"/>
      <c r="L1630" s="146"/>
    </row>
    <row r="1631" spans="9:12" x14ac:dyDescent="0.25">
      <c r="I1631" s="146"/>
      <c r="J1631" s="146"/>
      <c r="K1631" s="146"/>
      <c r="L1631" s="146"/>
    </row>
    <row r="1632" spans="9:12" x14ac:dyDescent="0.25">
      <c r="I1632" s="146"/>
      <c r="J1632" s="146"/>
      <c r="K1632" s="146"/>
      <c r="L1632" s="146"/>
    </row>
    <row r="1633" spans="9:12" x14ac:dyDescent="0.25">
      <c r="I1633" s="146"/>
      <c r="J1633" s="146"/>
      <c r="K1633" s="146"/>
      <c r="L1633" s="146"/>
    </row>
    <row r="1634" spans="9:12" x14ac:dyDescent="0.25">
      <c r="I1634" s="146"/>
      <c r="J1634" s="146"/>
      <c r="K1634" s="146"/>
      <c r="L1634" s="146"/>
    </row>
    <row r="1635" spans="9:12" x14ac:dyDescent="0.25">
      <c r="I1635" s="146"/>
      <c r="J1635" s="146"/>
      <c r="K1635" s="146"/>
      <c r="L1635" s="146"/>
    </row>
    <row r="1636" spans="9:12" x14ac:dyDescent="0.25">
      <c r="I1636" s="146"/>
      <c r="J1636" s="146"/>
      <c r="K1636" s="146"/>
      <c r="L1636" s="146"/>
    </row>
    <row r="1637" spans="9:12" x14ac:dyDescent="0.25">
      <c r="I1637" s="146"/>
      <c r="J1637" s="146"/>
      <c r="K1637" s="146"/>
      <c r="L1637" s="146"/>
    </row>
    <row r="1638" spans="9:12" x14ac:dyDescent="0.25">
      <c r="I1638" s="146"/>
      <c r="J1638" s="146"/>
      <c r="K1638" s="146"/>
      <c r="L1638" s="146"/>
    </row>
    <row r="1639" spans="9:12" x14ac:dyDescent="0.25">
      <c r="I1639" s="146"/>
      <c r="J1639" s="146"/>
      <c r="K1639" s="146"/>
      <c r="L1639" s="146"/>
    </row>
    <row r="1640" spans="9:12" x14ac:dyDescent="0.25">
      <c r="I1640" s="146"/>
      <c r="J1640" s="146"/>
      <c r="K1640" s="146"/>
      <c r="L1640" s="146"/>
    </row>
    <row r="1641" spans="9:12" x14ac:dyDescent="0.25">
      <c r="I1641" s="146"/>
      <c r="J1641" s="146"/>
      <c r="K1641" s="146"/>
      <c r="L1641" s="146"/>
    </row>
    <row r="1642" spans="9:12" x14ac:dyDescent="0.25">
      <c r="I1642" s="146"/>
      <c r="J1642" s="146"/>
      <c r="K1642" s="146"/>
      <c r="L1642" s="146"/>
    </row>
    <row r="1643" spans="9:12" x14ac:dyDescent="0.25">
      <c r="I1643" s="146"/>
      <c r="J1643" s="146"/>
      <c r="K1643" s="146"/>
      <c r="L1643" s="146"/>
    </row>
    <row r="1644" spans="9:12" x14ac:dyDescent="0.25">
      <c r="I1644" s="146"/>
      <c r="J1644" s="146"/>
      <c r="K1644" s="146"/>
      <c r="L1644" s="146"/>
    </row>
    <row r="1645" spans="9:12" x14ac:dyDescent="0.25">
      <c r="I1645" s="146"/>
      <c r="J1645" s="146"/>
      <c r="K1645" s="146"/>
      <c r="L1645" s="146"/>
    </row>
    <row r="1646" spans="9:12" x14ac:dyDescent="0.25">
      <c r="I1646" s="146"/>
      <c r="J1646" s="146"/>
      <c r="K1646" s="146"/>
      <c r="L1646" s="146"/>
    </row>
    <row r="1647" spans="9:12" x14ac:dyDescent="0.25">
      <c r="I1647" s="146"/>
      <c r="J1647" s="146"/>
      <c r="K1647" s="146"/>
      <c r="L1647" s="146"/>
    </row>
    <row r="1648" spans="9:12" x14ac:dyDescent="0.25">
      <c r="I1648" s="146"/>
      <c r="J1648" s="146"/>
      <c r="K1648" s="146"/>
      <c r="L1648" s="146"/>
    </row>
    <row r="1649" spans="9:12" x14ac:dyDescent="0.25">
      <c r="I1649" s="146"/>
      <c r="J1649" s="146"/>
      <c r="K1649" s="146"/>
      <c r="L1649" s="146"/>
    </row>
    <row r="1650" spans="9:12" x14ac:dyDescent="0.25">
      <c r="I1650" s="146"/>
      <c r="J1650" s="146"/>
      <c r="K1650" s="146"/>
      <c r="L1650" s="146"/>
    </row>
    <row r="1651" spans="9:12" x14ac:dyDescent="0.25">
      <c r="I1651" s="146"/>
      <c r="J1651" s="146"/>
      <c r="K1651" s="146"/>
      <c r="L1651" s="146"/>
    </row>
    <row r="1652" spans="9:12" x14ac:dyDescent="0.25">
      <c r="I1652" s="146"/>
      <c r="J1652" s="146"/>
      <c r="K1652" s="146"/>
      <c r="L1652" s="146"/>
    </row>
    <row r="1653" spans="9:12" x14ac:dyDescent="0.25">
      <c r="I1653" s="146"/>
      <c r="J1653" s="146"/>
      <c r="K1653" s="146"/>
      <c r="L1653" s="146"/>
    </row>
    <row r="1654" spans="9:12" x14ac:dyDescent="0.25">
      <c r="I1654" s="146"/>
      <c r="J1654" s="146"/>
      <c r="K1654" s="146"/>
      <c r="L1654" s="146"/>
    </row>
    <row r="1655" spans="9:12" x14ac:dyDescent="0.25">
      <c r="I1655" s="146"/>
      <c r="J1655" s="146"/>
      <c r="K1655" s="146"/>
      <c r="L1655" s="146"/>
    </row>
    <row r="1656" spans="9:12" x14ac:dyDescent="0.25">
      <c r="I1656" s="146"/>
      <c r="J1656" s="146"/>
      <c r="K1656" s="146"/>
      <c r="L1656" s="146"/>
    </row>
    <row r="1657" spans="9:12" x14ac:dyDescent="0.25">
      <c r="I1657" s="146"/>
      <c r="J1657" s="146"/>
      <c r="K1657" s="146"/>
      <c r="L1657" s="146"/>
    </row>
    <row r="1658" spans="9:12" x14ac:dyDescent="0.25">
      <c r="I1658" s="146"/>
      <c r="J1658" s="146"/>
      <c r="K1658" s="146"/>
      <c r="L1658" s="146"/>
    </row>
    <row r="1659" spans="9:12" x14ac:dyDescent="0.25">
      <c r="I1659" s="146"/>
      <c r="J1659" s="146"/>
      <c r="K1659" s="146"/>
      <c r="L1659" s="146"/>
    </row>
    <row r="1660" spans="9:12" x14ac:dyDescent="0.25">
      <c r="I1660" s="146"/>
      <c r="J1660" s="146"/>
      <c r="K1660" s="146"/>
      <c r="L1660" s="146"/>
    </row>
    <row r="1661" spans="9:12" x14ac:dyDescent="0.25">
      <c r="I1661" s="146"/>
      <c r="J1661" s="146"/>
      <c r="K1661" s="146"/>
      <c r="L1661" s="146"/>
    </row>
    <row r="1662" spans="9:12" x14ac:dyDescent="0.25">
      <c r="I1662" s="146"/>
      <c r="J1662" s="146"/>
      <c r="K1662" s="146"/>
      <c r="L1662" s="146"/>
    </row>
    <row r="1663" spans="9:12" x14ac:dyDescent="0.25">
      <c r="I1663" s="146"/>
      <c r="J1663" s="146"/>
      <c r="K1663" s="146"/>
      <c r="L1663" s="146"/>
    </row>
    <row r="1664" spans="9:12" x14ac:dyDescent="0.25">
      <c r="I1664" s="146"/>
      <c r="J1664" s="146"/>
      <c r="K1664" s="146"/>
      <c r="L1664" s="146"/>
    </row>
    <row r="1665" spans="9:12" x14ac:dyDescent="0.25">
      <c r="I1665" s="146"/>
      <c r="J1665" s="146"/>
      <c r="K1665" s="146"/>
      <c r="L1665" s="146"/>
    </row>
    <row r="1666" spans="9:12" x14ac:dyDescent="0.25">
      <c r="I1666" s="146"/>
      <c r="J1666" s="146"/>
      <c r="K1666" s="146"/>
      <c r="L1666" s="146"/>
    </row>
    <row r="1667" spans="9:12" x14ac:dyDescent="0.25">
      <c r="I1667" s="146"/>
      <c r="J1667" s="146"/>
      <c r="K1667" s="146"/>
      <c r="L1667" s="146"/>
    </row>
    <row r="1668" spans="9:12" x14ac:dyDescent="0.25">
      <c r="I1668" s="146"/>
      <c r="J1668" s="146"/>
      <c r="K1668" s="146"/>
      <c r="L1668" s="146"/>
    </row>
    <row r="1669" spans="9:12" x14ac:dyDescent="0.25">
      <c r="I1669" s="146"/>
      <c r="J1669" s="146"/>
      <c r="K1669" s="146"/>
      <c r="L1669" s="146"/>
    </row>
    <row r="1670" spans="9:12" x14ac:dyDescent="0.25">
      <c r="I1670" s="146"/>
      <c r="J1670" s="146"/>
      <c r="K1670" s="146"/>
      <c r="L1670" s="146"/>
    </row>
    <row r="1671" spans="9:12" x14ac:dyDescent="0.25">
      <c r="I1671" s="146"/>
      <c r="J1671" s="146"/>
      <c r="K1671" s="146"/>
      <c r="L1671" s="146"/>
    </row>
    <row r="1672" spans="9:12" x14ac:dyDescent="0.25">
      <c r="I1672" s="146"/>
      <c r="J1672" s="146"/>
      <c r="K1672" s="146"/>
      <c r="L1672" s="146"/>
    </row>
    <row r="1673" spans="9:12" x14ac:dyDescent="0.25">
      <c r="I1673" s="146"/>
      <c r="J1673" s="146"/>
      <c r="K1673" s="146"/>
      <c r="L1673" s="146"/>
    </row>
    <row r="1674" spans="9:12" x14ac:dyDescent="0.25">
      <c r="I1674" s="146"/>
      <c r="J1674" s="146"/>
      <c r="K1674" s="146"/>
      <c r="L1674" s="146"/>
    </row>
    <row r="1675" spans="9:12" x14ac:dyDescent="0.25">
      <c r="I1675" s="146"/>
      <c r="J1675" s="146"/>
      <c r="K1675" s="146"/>
      <c r="L1675" s="146"/>
    </row>
    <row r="1676" spans="9:12" x14ac:dyDescent="0.25">
      <c r="I1676" s="146"/>
      <c r="J1676" s="146"/>
      <c r="K1676" s="146"/>
      <c r="L1676" s="146"/>
    </row>
    <row r="1677" spans="9:12" x14ac:dyDescent="0.25">
      <c r="I1677" s="146"/>
      <c r="J1677" s="146"/>
      <c r="K1677" s="146"/>
      <c r="L1677" s="146"/>
    </row>
    <row r="1678" spans="9:12" x14ac:dyDescent="0.25">
      <c r="I1678" s="146"/>
      <c r="J1678" s="146"/>
      <c r="K1678" s="146"/>
      <c r="L1678" s="146"/>
    </row>
    <row r="1679" spans="9:12" x14ac:dyDescent="0.25">
      <c r="I1679" s="146"/>
      <c r="J1679" s="146"/>
      <c r="K1679" s="146"/>
      <c r="L1679" s="146"/>
    </row>
    <row r="1680" spans="9:12" x14ac:dyDescent="0.25">
      <c r="I1680" s="146"/>
      <c r="J1680" s="146"/>
      <c r="K1680" s="146"/>
      <c r="L1680" s="146"/>
    </row>
    <row r="1681" spans="9:12" x14ac:dyDescent="0.25">
      <c r="I1681" s="146"/>
      <c r="J1681" s="146"/>
      <c r="K1681" s="146"/>
      <c r="L1681" s="146"/>
    </row>
    <row r="1682" spans="9:12" x14ac:dyDescent="0.25">
      <c r="I1682" s="146"/>
      <c r="J1682" s="146"/>
      <c r="K1682" s="146"/>
      <c r="L1682" s="146"/>
    </row>
    <row r="1683" spans="9:12" x14ac:dyDescent="0.25">
      <c r="I1683" s="146"/>
      <c r="J1683" s="146"/>
      <c r="K1683" s="146"/>
      <c r="L1683" s="146"/>
    </row>
    <row r="1684" spans="9:12" x14ac:dyDescent="0.25">
      <c r="I1684" s="146"/>
      <c r="J1684" s="146"/>
      <c r="K1684" s="146"/>
      <c r="L1684" s="146"/>
    </row>
    <row r="1685" spans="9:12" x14ac:dyDescent="0.25">
      <c r="I1685" s="146"/>
      <c r="J1685" s="146"/>
      <c r="K1685" s="146"/>
      <c r="L1685" s="146"/>
    </row>
    <row r="1686" spans="9:12" x14ac:dyDescent="0.25">
      <c r="I1686" s="146"/>
      <c r="J1686" s="146"/>
      <c r="K1686" s="146"/>
      <c r="L1686" s="146"/>
    </row>
    <row r="1687" spans="9:12" x14ac:dyDescent="0.25">
      <c r="I1687" s="146"/>
      <c r="J1687" s="146"/>
      <c r="K1687" s="146"/>
      <c r="L1687" s="146"/>
    </row>
    <row r="1688" spans="9:12" x14ac:dyDescent="0.25">
      <c r="I1688" s="146"/>
      <c r="J1688" s="146"/>
      <c r="K1688" s="146"/>
      <c r="L1688" s="146"/>
    </row>
    <row r="1689" spans="9:12" x14ac:dyDescent="0.25">
      <c r="I1689" s="146"/>
      <c r="J1689" s="146"/>
      <c r="K1689" s="146"/>
      <c r="L1689" s="146"/>
    </row>
    <row r="1690" spans="9:12" x14ac:dyDescent="0.25">
      <c r="I1690" s="146"/>
      <c r="J1690" s="146"/>
      <c r="K1690" s="146"/>
      <c r="L1690" s="146"/>
    </row>
    <row r="1691" spans="9:12" x14ac:dyDescent="0.25">
      <c r="I1691" s="146"/>
      <c r="J1691" s="146"/>
      <c r="K1691" s="146"/>
      <c r="L1691" s="146"/>
    </row>
    <row r="1692" spans="9:12" x14ac:dyDescent="0.25">
      <c r="I1692" s="146"/>
      <c r="J1692" s="146"/>
      <c r="K1692" s="146"/>
      <c r="L1692" s="146"/>
    </row>
    <row r="1693" spans="9:12" x14ac:dyDescent="0.25">
      <c r="I1693" s="146"/>
      <c r="J1693" s="146"/>
      <c r="K1693" s="146"/>
      <c r="L1693" s="146"/>
    </row>
    <row r="1694" spans="9:12" x14ac:dyDescent="0.25">
      <c r="I1694" s="146"/>
      <c r="J1694" s="146"/>
      <c r="K1694" s="146"/>
      <c r="L1694" s="146"/>
    </row>
    <row r="1695" spans="9:12" x14ac:dyDescent="0.25">
      <c r="I1695" s="146"/>
      <c r="J1695" s="146"/>
      <c r="K1695" s="146"/>
      <c r="L1695" s="146"/>
    </row>
    <row r="1696" spans="9:12" x14ac:dyDescent="0.25">
      <c r="I1696" s="146"/>
      <c r="J1696" s="146"/>
      <c r="K1696" s="146"/>
      <c r="L1696" s="146"/>
    </row>
    <row r="1697" spans="9:12" x14ac:dyDescent="0.25">
      <c r="I1697" s="146"/>
      <c r="J1697" s="146"/>
      <c r="K1697" s="146"/>
      <c r="L1697" s="146"/>
    </row>
    <row r="1698" spans="9:12" x14ac:dyDescent="0.25">
      <c r="I1698" s="146"/>
      <c r="J1698" s="146"/>
      <c r="K1698" s="146"/>
      <c r="L1698" s="146"/>
    </row>
    <row r="1699" spans="9:12" x14ac:dyDescent="0.25">
      <c r="I1699" s="146"/>
      <c r="J1699" s="146"/>
      <c r="K1699" s="146"/>
      <c r="L1699" s="146"/>
    </row>
    <row r="1700" spans="9:12" x14ac:dyDescent="0.25">
      <c r="I1700" s="146"/>
      <c r="J1700" s="146"/>
      <c r="K1700" s="146"/>
      <c r="L1700" s="146"/>
    </row>
    <row r="1701" spans="9:12" x14ac:dyDescent="0.25">
      <c r="I1701" s="146"/>
      <c r="J1701" s="146"/>
      <c r="K1701" s="146"/>
      <c r="L1701" s="146"/>
    </row>
    <row r="1702" spans="9:12" x14ac:dyDescent="0.25">
      <c r="I1702" s="146"/>
      <c r="J1702" s="146"/>
      <c r="K1702" s="146"/>
      <c r="L1702" s="146"/>
    </row>
    <row r="1703" spans="9:12" x14ac:dyDescent="0.25">
      <c r="I1703" s="146"/>
      <c r="J1703" s="146"/>
      <c r="K1703" s="146"/>
      <c r="L1703" s="146"/>
    </row>
    <row r="1704" spans="9:12" x14ac:dyDescent="0.25">
      <c r="I1704" s="146"/>
      <c r="J1704" s="146"/>
      <c r="K1704" s="146"/>
      <c r="L1704" s="146"/>
    </row>
    <row r="1705" spans="9:12" x14ac:dyDescent="0.25">
      <c r="I1705" s="146"/>
      <c r="J1705" s="146"/>
      <c r="K1705" s="146"/>
      <c r="L1705" s="146"/>
    </row>
    <row r="1706" spans="9:12" x14ac:dyDescent="0.25">
      <c r="I1706" s="146"/>
      <c r="J1706" s="146"/>
      <c r="K1706" s="146"/>
      <c r="L1706" s="146"/>
    </row>
    <row r="1707" spans="9:12" x14ac:dyDescent="0.25">
      <c r="I1707" s="146"/>
      <c r="J1707" s="146"/>
      <c r="K1707" s="146"/>
      <c r="L1707" s="146"/>
    </row>
    <row r="1708" spans="9:12" x14ac:dyDescent="0.25">
      <c r="I1708" s="146"/>
      <c r="J1708" s="146"/>
      <c r="K1708" s="146"/>
      <c r="L1708" s="146"/>
    </row>
    <row r="1709" spans="9:12" x14ac:dyDescent="0.25">
      <c r="I1709" s="146"/>
      <c r="J1709" s="146"/>
      <c r="K1709" s="146"/>
      <c r="L1709" s="146"/>
    </row>
    <row r="1710" spans="9:12" x14ac:dyDescent="0.25">
      <c r="I1710" s="146"/>
      <c r="J1710" s="146"/>
      <c r="K1710" s="146"/>
      <c r="L1710" s="146"/>
    </row>
    <row r="1711" spans="9:12" x14ac:dyDescent="0.25">
      <c r="I1711" s="146"/>
      <c r="J1711" s="146"/>
      <c r="K1711" s="146"/>
      <c r="L1711" s="146"/>
    </row>
    <row r="1712" spans="9:12" x14ac:dyDescent="0.25">
      <c r="I1712" s="146"/>
      <c r="J1712" s="146"/>
      <c r="K1712" s="146"/>
      <c r="L1712" s="146"/>
    </row>
    <row r="1713" spans="9:12" x14ac:dyDescent="0.25">
      <c r="I1713" s="146"/>
      <c r="J1713" s="146"/>
      <c r="K1713" s="146"/>
      <c r="L1713" s="146"/>
    </row>
    <row r="1714" spans="9:12" x14ac:dyDescent="0.25">
      <c r="I1714" s="146"/>
      <c r="J1714" s="146"/>
      <c r="K1714" s="146"/>
      <c r="L1714" s="146"/>
    </row>
    <row r="1715" spans="9:12" x14ac:dyDescent="0.25">
      <c r="I1715" s="146"/>
      <c r="J1715" s="146"/>
      <c r="K1715" s="146"/>
      <c r="L1715" s="146"/>
    </row>
    <row r="1716" spans="9:12" x14ac:dyDescent="0.25">
      <c r="I1716" s="146"/>
      <c r="J1716" s="146"/>
      <c r="K1716" s="146"/>
      <c r="L1716" s="146"/>
    </row>
    <row r="1717" spans="9:12" x14ac:dyDescent="0.25">
      <c r="I1717" s="146"/>
      <c r="J1717" s="146"/>
      <c r="K1717" s="146"/>
      <c r="L1717" s="146"/>
    </row>
    <row r="1718" spans="9:12" x14ac:dyDescent="0.25">
      <c r="I1718" s="146"/>
      <c r="J1718" s="146"/>
      <c r="K1718" s="146"/>
      <c r="L1718" s="146"/>
    </row>
    <row r="1719" spans="9:12" x14ac:dyDescent="0.25">
      <c r="I1719" s="146"/>
      <c r="J1719" s="146"/>
      <c r="K1719" s="146"/>
      <c r="L1719" s="146"/>
    </row>
    <row r="1720" spans="9:12" x14ac:dyDescent="0.25">
      <c r="I1720" s="146"/>
      <c r="J1720" s="146"/>
      <c r="K1720" s="146"/>
      <c r="L1720" s="146"/>
    </row>
    <row r="1721" spans="9:12" x14ac:dyDescent="0.25">
      <c r="I1721" s="146"/>
      <c r="J1721" s="146"/>
      <c r="K1721" s="146"/>
      <c r="L1721" s="146"/>
    </row>
    <row r="1722" spans="9:12" x14ac:dyDescent="0.25">
      <c r="I1722" s="146"/>
      <c r="J1722" s="146"/>
      <c r="K1722" s="146"/>
      <c r="L1722" s="146"/>
    </row>
    <row r="1723" spans="9:12" x14ac:dyDescent="0.25">
      <c r="I1723" s="146"/>
      <c r="J1723" s="146"/>
      <c r="K1723" s="146"/>
      <c r="L1723" s="146"/>
    </row>
    <row r="1724" spans="9:12" x14ac:dyDescent="0.25">
      <c r="I1724" s="146"/>
      <c r="J1724" s="146"/>
      <c r="K1724" s="146"/>
      <c r="L1724" s="146"/>
    </row>
    <row r="1725" spans="9:12" x14ac:dyDescent="0.25">
      <c r="I1725" s="146"/>
      <c r="J1725" s="146"/>
      <c r="K1725" s="146"/>
      <c r="L1725" s="146"/>
    </row>
    <row r="1726" spans="9:12" x14ac:dyDescent="0.25">
      <c r="I1726" s="146"/>
      <c r="J1726" s="146"/>
      <c r="K1726" s="146"/>
      <c r="L1726" s="146"/>
    </row>
    <row r="1727" spans="9:12" x14ac:dyDescent="0.25">
      <c r="I1727" s="146"/>
      <c r="J1727" s="146"/>
      <c r="K1727" s="146"/>
      <c r="L1727" s="146"/>
    </row>
    <row r="1728" spans="9:12" x14ac:dyDescent="0.25">
      <c r="I1728" s="146"/>
      <c r="J1728" s="146"/>
      <c r="K1728" s="146"/>
      <c r="L1728" s="146"/>
    </row>
    <row r="1729" spans="9:12" x14ac:dyDescent="0.25">
      <c r="I1729" s="146"/>
      <c r="J1729" s="146"/>
      <c r="K1729" s="146"/>
      <c r="L1729" s="146"/>
    </row>
    <row r="1730" spans="9:12" x14ac:dyDescent="0.25">
      <c r="I1730" s="146"/>
      <c r="J1730" s="146"/>
      <c r="K1730" s="146"/>
      <c r="L1730" s="146"/>
    </row>
    <row r="1731" spans="9:12" x14ac:dyDescent="0.25">
      <c r="I1731" s="146"/>
      <c r="J1731" s="146"/>
      <c r="K1731" s="146"/>
      <c r="L1731" s="146"/>
    </row>
    <row r="1732" spans="9:12" x14ac:dyDescent="0.25">
      <c r="I1732" s="146"/>
      <c r="J1732" s="146"/>
      <c r="K1732" s="146"/>
      <c r="L1732" s="146"/>
    </row>
    <row r="1733" spans="9:12" x14ac:dyDescent="0.25">
      <c r="I1733" s="146"/>
      <c r="J1733" s="146"/>
      <c r="K1733" s="146"/>
      <c r="L1733" s="146"/>
    </row>
    <row r="1734" spans="9:12" x14ac:dyDescent="0.25">
      <c r="I1734" s="146"/>
      <c r="J1734" s="146"/>
      <c r="K1734" s="146"/>
      <c r="L1734" s="146"/>
    </row>
    <row r="1735" spans="9:12" x14ac:dyDescent="0.25">
      <c r="I1735" s="146"/>
      <c r="J1735" s="146"/>
      <c r="K1735" s="146"/>
      <c r="L1735" s="146"/>
    </row>
    <row r="1736" spans="9:12" x14ac:dyDescent="0.25">
      <c r="I1736" s="146"/>
      <c r="J1736" s="146"/>
      <c r="K1736" s="146"/>
      <c r="L1736" s="146"/>
    </row>
    <row r="1737" spans="9:12" x14ac:dyDescent="0.25">
      <c r="I1737" s="146"/>
      <c r="J1737" s="146"/>
      <c r="K1737" s="146"/>
      <c r="L1737" s="146"/>
    </row>
    <row r="1738" spans="9:12" x14ac:dyDescent="0.25">
      <c r="I1738" s="146"/>
      <c r="J1738" s="146"/>
      <c r="K1738" s="146"/>
      <c r="L1738" s="146"/>
    </row>
    <row r="1739" spans="9:12" x14ac:dyDescent="0.25">
      <c r="I1739" s="146"/>
      <c r="J1739" s="146"/>
      <c r="K1739" s="146"/>
      <c r="L1739" s="146"/>
    </row>
    <row r="1740" spans="9:12" x14ac:dyDescent="0.25">
      <c r="I1740" s="146"/>
      <c r="J1740" s="146"/>
      <c r="K1740" s="146"/>
      <c r="L1740" s="146"/>
    </row>
    <row r="1741" spans="9:12" x14ac:dyDescent="0.25">
      <c r="I1741" s="146"/>
      <c r="J1741" s="146"/>
      <c r="K1741" s="146"/>
      <c r="L1741" s="146"/>
    </row>
    <row r="1742" spans="9:12" x14ac:dyDescent="0.25">
      <c r="I1742" s="146"/>
      <c r="J1742" s="146"/>
      <c r="K1742" s="146"/>
      <c r="L1742" s="146"/>
    </row>
    <row r="1743" spans="9:12" x14ac:dyDescent="0.25">
      <c r="I1743" s="146"/>
      <c r="J1743" s="146"/>
      <c r="K1743" s="146"/>
      <c r="L1743" s="146"/>
    </row>
    <row r="1744" spans="9:12" x14ac:dyDescent="0.25">
      <c r="I1744" s="146"/>
      <c r="J1744" s="146"/>
      <c r="K1744" s="146"/>
      <c r="L1744" s="146"/>
    </row>
    <row r="1745" spans="9:12" x14ac:dyDescent="0.25">
      <c r="I1745" s="146"/>
      <c r="J1745" s="146"/>
      <c r="K1745" s="146"/>
      <c r="L1745" s="146"/>
    </row>
    <row r="1746" spans="9:12" x14ac:dyDescent="0.25">
      <c r="I1746" s="146"/>
      <c r="J1746" s="146"/>
      <c r="K1746" s="146"/>
      <c r="L1746" s="146"/>
    </row>
    <row r="1747" spans="9:12" x14ac:dyDescent="0.25">
      <c r="I1747" s="146"/>
      <c r="J1747" s="146"/>
      <c r="K1747" s="146"/>
      <c r="L1747" s="146"/>
    </row>
    <row r="1748" spans="9:12" x14ac:dyDescent="0.25">
      <c r="I1748" s="146"/>
      <c r="J1748" s="146"/>
      <c r="K1748" s="146"/>
      <c r="L1748" s="146"/>
    </row>
    <row r="1749" spans="9:12" x14ac:dyDescent="0.25">
      <c r="I1749" s="146"/>
      <c r="J1749" s="146"/>
      <c r="K1749" s="146"/>
      <c r="L1749" s="146"/>
    </row>
    <row r="1750" spans="9:12" x14ac:dyDescent="0.25">
      <c r="I1750" s="146"/>
      <c r="J1750" s="146"/>
      <c r="K1750" s="146"/>
      <c r="L1750" s="146"/>
    </row>
    <row r="1751" spans="9:12" x14ac:dyDescent="0.25">
      <c r="I1751" s="146"/>
      <c r="J1751" s="146"/>
      <c r="K1751" s="146"/>
      <c r="L1751" s="146"/>
    </row>
    <row r="1752" spans="9:12" x14ac:dyDescent="0.25">
      <c r="I1752" s="146"/>
      <c r="J1752" s="146"/>
      <c r="K1752" s="146"/>
      <c r="L1752" s="146"/>
    </row>
    <row r="1753" spans="9:12" x14ac:dyDescent="0.25">
      <c r="I1753" s="146"/>
      <c r="J1753" s="146"/>
      <c r="K1753" s="146"/>
      <c r="L1753" s="146"/>
    </row>
    <row r="1754" spans="9:12" x14ac:dyDescent="0.25">
      <c r="I1754" s="146"/>
      <c r="J1754" s="146"/>
      <c r="K1754" s="146"/>
      <c r="L1754" s="146"/>
    </row>
    <row r="1755" spans="9:12" x14ac:dyDescent="0.25">
      <c r="I1755" s="146"/>
      <c r="J1755" s="146"/>
      <c r="K1755" s="146"/>
      <c r="L1755" s="146"/>
    </row>
    <row r="1756" spans="9:12" x14ac:dyDescent="0.25">
      <c r="I1756" s="146"/>
      <c r="J1756" s="146"/>
      <c r="K1756" s="146"/>
      <c r="L1756" s="146"/>
    </row>
    <row r="1757" spans="9:12" x14ac:dyDescent="0.25">
      <c r="I1757" s="146"/>
      <c r="J1757" s="146"/>
      <c r="K1757" s="146"/>
      <c r="L1757" s="146"/>
    </row>
    <row r="1758" spans="9:12" x14ac:dyDescent="0.25">
      <c r="I1758" s="146"/>
      <c r="J1758" s="146"/>
      <c r="K1758" s="146"/>
      <c r="L1758" s="146"/>
    </row>
    <row r="1759" spans="9:12" x14ac:dyDescent="0.25">
      <c r="I1759" s="146"/>
      <c r="J1759" s="146"/>
      <c r="K1759" s="146"/>
      <c r="L1759" s="146"/>
    </row>
    <row r="1760" spans="9:12" x14ac:dyDescent="0.25">
      <c r="I1760" s="146"/>
      <c r="J1760" s="146"/>
      <c r="K1760" s="146"/>
      <c r="L1760" s="146"/>
    </row>
    <row r="1761" spans="9:12" x14ac:dyDescent="0.25">
      <c r="I1761" s="146"/>
      <c r="J1761" s="146"/>
      <c r="K1761" s="146"/>
      <c r="L1761" s="146"/>
    </row>
    <row r="1762" spans="9:12" x14ac:dyDescent="0.25">
      <c r="I1762" s="146"/>
      <c r="J1762" s="146"/>
      <c r="K1762" s="146"/>
      <c r="L1762" s="146"/>
    </row>
    <row r="1763" spans="9:12" x14ac:dyDescent="0.25">
      <c r="I1763" s="146"/>
      <c r="J1763" s="146"/>
      <c r="K1763" s="146"/>
      <c r="L1763" s="146"/>
    </row>
    <row r="1764" spans="9:12" x14ac:dyDescent="0.25">
      <c r="I1764" s="146"/>
      <c r="J1764" s="146"/>
      <c r="K1764" s="146"/>
      <c r="L1764" s="146"/>
    </row>
    <row r="1765" spans="9:12" x14ac:dyDescent="0.25">
      <c r="I1765" s="146"/>
      <c r="J1765" s="146"/>
      <c r="K1765" s="146"/>
      <c r="L1765" s="146"/>
    </row>
    <row r="1766" spans="9:12" x14ac:dyDescent="0.25">
      <c r="I1766" s="146"/>
      <c r="J1766" s="146"/>
      <c r="K1766" s="146"/>
      <c r="L1766" s="146"/>
    </row>
    <row r="1767" spans="9:12" x14ac:dyDescent="0.25">
      <c r="I1767" s="146"/>
      <c r="J1767" s="146"/>
      <c r="K1767" s="146"/>
      <c r="L1767" s="146"/>
    </row>
    <row r="1768" spans="9:12" x14ac:dyDescent="0.25">
      <c r="I1768" s="146"/>
      <c r="J1768" s="146"/>
      <c r="K1768" s="146"/>
      <c r="L1768" s="146"/>
    </row>
    <row r="1769" spans="9:12" x14ac:dyDescent="0.25">
      <c r="I1769" s="146"/>
      <c r="J1769" s="146"/>
      <c r="K1769" s="146"/>
      <c r="L1769" s="146"/>
    </row>
    <row r="1770" spans="9:12" x14ac:dyDescent="0.25">
      <c r="I1770" s="146"/>
      <c r="J1770" s="146"/>
      <c r="K1770" s="146"/>
      <c r="L1770" s="146"/>
    </row>
    <row r="1771" spans="9:12" x14ac:dyDescent="0.25">
      <c r="I1771" s="146"/>
      <c r="J1771" s="146"/>
      <c r="K1771" s="146"/>
      <c r="L1771" s="146"/>
    </row>
    <row r="1772" spans="9:12" x14ac:dyDescent="0.25">
      <c r="I1772" s="146"/>
      <c r="J1772" s="146"/>
      <c r="K1772" s="146"/>
      <c r="L1772" s="146"/>
    </row>
    <row r="1773" spans="9:12" x14ac:dyDescent="0.25">
      <c r="I1773" s="146"/>
      <c r="J1773" s="146"/>
      <c r="K1773" s="146"/>
      <c r="L1773" s="146"/>
    </row>
    <row r="1774" spans="9:12" x14ac:dyDescent="0.25">
      <c r="I1774" s="146"/>
      <c r="J1774" s="146"/>
      <c r="K1774" s="146"/>
      <c r="L1774" s="146"/>
    </row>
    <row r="1775" spans="9:12" x14ac:dyDescent="0.25">
      <c r="I1775" s="146"/>
      <c r="J1775" s="146"/>
      <c r="K1775" s="146"/>
      <c r="L1775" s="146"/>
    </row>
    <row r="1776" spans="9:12" x14ac:dyDescent="0.25">
      <c r="I1776" s="146"/>
      <c r="J1776" s="146"/>
      <c r="K1776" s="146"/>
      <c r="L1776" s="146"/>
    </row>
    <row r="1777" spans="9:12" x14ac:dyDescent="0.25">
      <c r="I1777" s="146"/>
      <c r="J1777" s="146"/>
      <c r="K1777" s="146"/>
      <c r="L1777" s="146"/>
    </row>
    <row r="1778" spans="9:12" x14ac:dyDescent="0.25">
      <c r="I1778" s="146"/>
      <c r="J1778" s="146"/>
      <c r="K1778" s="146"/>
      <c r="L1778" s="146"/>
    </row>
    <row r="1779" spans="9:12" x14ac:dyDescent="0.25">
      <c r="I1779" s="146"/>
      <c r="J1779" s="146"/>
      <c r="K1779" s="146"/>
      <c r="L1779" s="146"/>
    </row>
    <row r="1780" spans="9:12" x14ac:dyDescent="0.25">
      <c r="I1780" s="146"/>
      <c r="J1780" s="146"/>
      <c r="K1780" s="146"/>
      <c r="L1780" s="146"/>
    </row>
    <row r="1781" spans="9:12" x14ac:dyDescent="0.25">
      <c r="I1781" s="146"/>
      <c r="J1781" s="146"/>
      <c r="K1781" s="146"/>
      <c r="L1781" s="146"/>
    </row>
    <row r="1782" spans="9:12" x14ac:dyDescent="0.25">
      <c r="I1782" s="146"/>
      <c r="J1782" s="146"/>
      <c r="K1782" s="146"/>
      <c r="L1782" s="146"/>
    </row>
    <row r="1783" spans="9:12" x14ac:dyDescent="0.25">
      <c r="I1783" s="146"/>
      <c r="J1783" s="146"/>
      <c r="K1783" s="146"/>
      <c r="L1783" s="146"/>
    </row>
    <row r="1784" spans="9:12" x14ac:dyDescent="0.25">
      <c r="I1784" s="146"/>
      <c r="J1784" s="146"/>
      <c r="K1784" s="146"/>
      <c r="L1784" s="146"/>
    </row>
    <row r="1785" spans="9:12" x14ac:dyDescent="0.25">
      <c r="I1785" s="146"/>
      <c r="J1785" s="146"/>
      <c r="K1785" s="146"/>
      <c r="L1785" s="146"/>
    </row>
    <row r="1786" spans="9:12" x14ac:dyDescent="0.25">
      <c r="I1786" s="146"/>
      <c r="J1786" s="146"/>
      <c r="K1786" s="146"/>
      <c r="L1786" s="146"/>
    </row>
    <row r="1787" spans="9:12" x14ac:dyDescent="0.25">
      <c r="I1787" s="146"/>
      <c r="J1787" s="146"/>
      <c r="K1787" s="146"/>
      <c r="L1787" s="146"/>
    </row>
    <row r="1788" spans="9:12" x14ac:dyDescent="0.25">
      <c r="I1788" s="146"/>
      <c r="J1788" s="146"/>
      <c r="K1788" s="146"/>
      <c r="L1788" s="146"/>
    </row>
    <row r="1789" spans="9:12" x14ac:dyDescent="0.25">
      <c r="I1789" s="146"/>
      <c r="J1789" s="146"/>
      <c r="K1789" s="146"/>
      <c r="L1789" s="146"/>
    </row>
    <row r="1790" spans="9:12" x14ac:dyDescent="0.25">
      <c r="I1790" s="146"/>
      <c r="J1790" s="146"/>
      <c r="K1790" s="146"/>
      <c r="L1790" s="146"/>
    </row>
    <row r="1791" spans="9:12" x14ac:dyDescent="0.25">
      <c r="I1791" s="146"/>
      <c r="J1791" s="146"/>
      <c r="K1791" s="146"/>
      <c r="L1791" s="146"/>
    </row>
    <row r="1792" spans="9:12" x14ac:dyDescent="0.25">
      <c r="I1792" s="146"/>
      <c r="J1792" s="146"/>
      <c r="K1792" s="146"/>
      <c r="L1792" s="146"/>
    </row>
    <row r="1793" spans="9:12" x14ac:dyDescent="0.25">
      <c r="I1793" s="146"/>
      <c r="J1793" s="146"/>
      <c r="K1793" s="146"/>
      <c r="L1793" s="146"/>
    </row>
    <row r="1794" spans="9:12" x14ac:dyDescent="0.25">
      <c r="I1794" s="146"/>
      <c r="J1794" s="146"/>
      <c r="K1794" s="146"/>
      <c r="L1794" s="146"/>
    </row>
    <row r="1795" spans="9:12" x14ac:dyDescent="0.25">
      <c r="I1795" s="146"/>
      <c r="J1795" s="146"/>
      <c r="K1795" s="146"/>
      <c r="L1795" s="146"/>
    </row>
    <row r="1796" spans="9:12" x14ac:dyDescent="0.25">
      <c r="I1796" s="146"/>
      <c r="J1796" s="146"/>
      <c r="K1796" s="146"/>
      <c r="L1796" s="146"/>
    </row>
    <row r="1797" spans="9:12" x14ac:dyDescent="0.25">
      <c r="I1797" s="146"/>
      <c r="J1797" s="146"/>
      <c r="K1797" s="146"/>
      <c r="L1797" s="146"/>
    </row>
    <row r="1798" spans="9:12" x14ac:dyDescent="0.25">
      <c r="I1798" s="146"/>
      <c r="J1798" s="146"/>
      <c r="K1798" s="146"/>
      <c r="L1798" s="146"/>
    </row>
    <row r="1799" spans="9:12" x14ac:dyDescent="0.25">
      <c r="I1799" s="146"/>
      <c r="J1799" s="146"/>
      <c r="K1799" s="146"/>
      <c r="L1799" s="146"/>
    </row>
    <row r="1800" spans="9:12" x14ac:dyDescent="0.25">
      <c r="I1800" s="146"/>
      <c r="J1800" s="146"/>
      <c r="K1800" s="146"/>
      <c r="L1800" s="146"/>
    </row>
    <row r="1801" spans="9:12" x14ac:dyDescent="0.25">
      <c r="I1801" s="146"/>
      <c r="J1801" s="146"/>
      <c r="K1801" s="146"/>
      <c r="L1801" s="146"/>
    </row>
    <row r="1802" spans="9:12" x14ac:dyDescent="0.25">
      <c r="I1802" s="146"/>
      <c r="J1802" s="146"/>
      <c r="K1802" s="146"/>
      <c r="L1802" s="146"/>
    </row>
    <row r="1803" spans="9:12" x14ac:dyDescent="0.25">
      <c r="I1803" s="146"/>
      <c r="J1803" s="146"/>
      <c r="K1803" s="146"/>
      <c r="L1803" s="146"/>
    </row>
    <row r="1804" spans="9:12" x14ac:dyDescent="0.25">
      <c r="I1804" s="146"/>
      <c r="J1804" s="146"/>
      <c r="K1804" s="146"/>
      <c r="L1804" s="146"/>
    </row>
    <row r="1805" spans="9:12" x14ac:dyDescent="0.25">
      <c r="I1805" s="146"/>
      <c r="J1805" s="146"/>
      <c r="K1805" s="146"/>
      <c r="L1805" s="146"/>
    </row>
    <row r="1806" spans="9:12" x14ac:dyDescent="0.25">
      <c r="I1806" s="146"/>
      <c r="J1806" s="146"/>
      <c r="K1806" s="146"/>
      <c r="L1806" s="146"/>
    </row>
    <row r="1807" spans="9:12" x14ac:dyDescent="0.25">
      <c r="I1807" s="146"/>
      <c r="J1807" s="146"/>
      <c r="K1807" s="146"/>
      <c r="L1807" s="146"/>
    </row>
    <row r="1808" spans="9:12" x14ac:dyDescent="0.25">
      <c r="I1808" s="146"/>
      <c r="J1808" s="146"/>
      <c r="K1808" s="146"/>
      <c r="L1808" s="146"/>
    </row>
    <row r="1809" spans="9:12" x14ac:dyDescent="0.25">
      <c r="I1809" s="146"/>
      <c r="J1809" s="146"/>
      <c r="K1809" s="146"/>
      <c r="L1809" s="146"/>
    </row>
    <row r="1810" spans="9:12" x14ac:dyDescent="0.25">
      <c r="I1810" s="146"/>
      <c r="J1810" s="146"/>
      <c r="K1810" s="146"/>
      <c r="L1810" s="146"/>
    </row>
    <row r="1811" spans="9:12" x14ac:dyDescent="0.25">
      <c r="I1811" s="146"/>
      <c r="J1811" s="146"/>
      <c r="K1811" s="146"/>
      <c r="L1811" s="146"/>
    </row>
    <row r="1812" spans="9:12" x14ac:dyDescent="0.25">
      <c r="I1812" s="146"/>
      <c r="J1812" s="146"/>
      <c r="K1812" s="146"/>
      <c r="L1812" s="146"/>
    </row>
    <row r="1813" spans="9:12" x14ac:dyDescent="0.25">
      <c r="I1813" s="146"/>
      <c r="J1813" s="146"/>
      <c r="K1813" s="146"/>
      <c r="L1813" s="146"/>
    </row>
    <row r="1814" spans="9:12" x14ac:dyDescent="0.25">
      <c r="I1814" s="146"/>
      <c r="J1814" s="146"/>
      <c r="K1814" s="146"/>
      <c r="L1814" s="146"/>
    </row>
    <row r="1815" spans="9:12" x14ac:dyDescent="0.25">
      <c r="I1815" s="146"/>
      <c r="J1815" s="146"/>
      <c r="K1815" s="146"/>
      <c r="L1815" s="146"/>
    </row>
    <row r="1816" spans="9:12" x14ac:dyDescent="0.25">
      <c r="I1816" s="146"/>
      <c r="J1816" s="146"/>
      <c r="K1816" s="146"/>
      <c r="L1816" s="146"/>
    </row>
    <row r="1817" spans="9:12" x14ac:dyDescent="0.25">
      <c r="I1817" s="146"/>
      <c r="J1817" s="146"/>
      <c r="K1817" s="146"/>
      <c r="L1817" s="146"/>
    </row>
    <row r="1818" spans="9:12" x14ac:dyDescent="0.25">
      <c r="I1818" s="146"/>
      <c r="J1818" s="146"/>
      <c r="K1818" s="146"/>
      <c r="L1818" s="146"/>
    </row>
    <row r="1819" spans="9:12" x14ac:dyDescent="0.25">
      <c r="I1819" s="146"/>
      <c r="J1819" s="146"/>
      <c r="K1819" s="146"/>
      <c r="L1819" s="146"/>
    </row>
    <row r="1820" spans="9:12" x14ac:dyDescent="0.25">
      <c r="I1820" s="146"/>
      <c r="J1820" s="146"/>
      <c r="K1820" s="146"/>
      <c r="L1820" s="146"/>
    </row>
    <row r="1821" spans="9:12" x14ac:dyDescent="0.25">
      <c r="I1821" s="146"/>
      <c r="J1821" s="146"/>
      <c r="K1821" s="146"/>
      <c r="L1821" s="146"/>
    </row>
    <row r="1822" spans="9:12" x14ac:dyDescent="0.25">
      <c r="I1822" s="146"/>
      <c r="J1822" s="146"/>
      <c r="K1822" s="146"/>
      <c r="L1822" s="146"/>
    </row>
    <row r="1823" spans="9:12" x14ac:dyDescent="0.25">
      <c r="I1823" s="146"/>
      <c r="J1823" s="146"/>
      <c r="K1823" s="146"/>
      <c r="L1823" s="146"/>
    </row>
    <row r="1824" spans="9:12" x14ac:dyDescent="0.25">
      <c r="I1824" s="146"/>
      <c r="J1824" s="146"/>
      <c r="K1824" s="146"/>
      <c r="L1824" s="146"/>
    </row>
    <row r="1825" spans="9:12" x14ac:dyDescent="0.25">
      <c r="I1825" s="146"/>
      <c r="J1825" s="146"/>
      <c r="K1825" s="146"/>
      <c r="L1825" s="146"/>
    </row>
    <row r="1826" spans="9:12" x14ac:dyDescent="0.25">
      <c r="I1826" s="146"/>
      <c r="J1826" s="146"/>
      <c r="K1826" s="146"/>
      <c r="L1826" s="146"/>
    </row>
    <row r="1827" spans="9:12" x14ac:dyDescent="0.25">
      <c r="I1827" s="146"/>
      <c r="J1827" s="146"/>
      <c r="K1827" s="146"/>
      <c r="L1827" s="146"/>
    </row>
    <row r="1828" spans="9:12" x14ac:dyDescent="0.25">
      <c r="I1828" s="146"/>
      <c r="J1828" s="146"/>
      <c r="K1828" s="146"/>
      <c r="L1828" s="146"/>
    </row>
    <row r="1829" spans="9:12" x14ac:dyDescent="0.25">
      <c r="I1829" s="146"/>
      <c r="J1829" s="146"/>
      <c r="K1829" s="146"/>
      <c r="L1829" s="146"/>
    </row>
    <row r="1830" spans="9:12" x14ac:dyDescent="0.25">
      <c r="I1830" s="146"/>
      <c r="J1830" s="146"/>
      <c r="K1830" s="146"/>
      <c r="L1830" s="146"/>
    </row>
    <row r="1831" spans="9:12" x14ac:dyDescent="0.25">
      <c r="I1831" s="146"/>
      <c r="J1831" s="146"/>
      <c r="K1831" s="146"/>
      <c r="L1831" s="146"/>
    </row>
    <row r="1832" spans="9:12" x14ac:dyDescent="0.25">
      <c r="I1832" s="146"/>
      <c r="J1832" s="146"/>
      <c r="K1832" s="146"/>
      <c r="L1832" s="146"/>
    </row>
    <row r="1833" spans="9:12" x14ac:dyDescent="0.25">
      <c r="I1833" s="146"/>
      <c r="J1833" s="146"/>
      <c r="K1833" s="146"/>
      <c r="L1833" s="146"/>
    </row>
    <row r="1834" spans="9:12" x14ac:dyDescent="0.25">
      <c r="I1834" s="146"/>
      <c r="J1834" s="146"/>
      <c r="K1834" s="146"/>
      <c r="L1834" s="146"/>
    </row>
    <row r="1835" spans="9:12" x14ac:dyDescent="0.25">
      <c r="I1835" s="146"/>
      <c r="J1835" s="146"/>
      <c r="K1835" s="146"/>
      <c r="L1835" s="146"/>
    </row>
    <row r="1836" spans="9:12" x14ac:dyDescent="0.25">
      <c r="I1836" s="146"/>
      <c r="J1836" s="146"/>
      <c r="K1836" s="146"/>
      <c r="L1836" s="146"/>
    </row>
    <row r="1837" spans="9:12" x14ac:dyDescent="0.25">
      <c r="I1837" s="146"/>
      <c r="J1837" s="146"/>
      <c r="K1837" s="146"/>
      <c r="L1837" s="146"/>
    </row>
    <row r="1838" spans="9:12" x14ac:dyDescent="0.25">
      <c r="I1838" s="146"/>
      <c r="J1838" s="146"/>
      <c r="K1838" s="146"/>
      <c r="L1838" s="146"/>
    </row>
    <row r="1839" spans="9:12" x14ac:dyDescent="0.25">
      <c r="I1839" s="146"/>
      <c r="J1839" s="146"/>
      <c r="K1839" s="146"/>
      <c r="L1839" s="146"/>
    </row>
    <row r="1840" spans="9:12" x14ac:dyDescent="0.25">
      <c r="I1840" s="146"/>
      <c r="J1840" s="146"/>
      <c r="K1840" s="146"/>
      <c r="L1840" s="146"/>
    </row>
    <row r="1841" spans="9:12" x14ac:dyDescent="0.25">
      <c r="I1841" s="146"/>
      <c r="J1841" s="146"/>
      <c r="K1841" s="146"/>
      <c r="L1841" s="146"/>
    </row>
    <row r="1842" spans="9:12" x14ac:dyDescent="0.25">
      <c r="I1842" s="146"/>
      <c r="J1842" s="146"/>
      <c r="K1842" s="146"/>
      <c r="L1842" s="146"/>
    </row>
    <row r="1843" spans="9:12" x14ac:dyDescent="0.25">
      <c r="I1843" s="146"/>
      <c r="J1843" s="146"/>
      <c r="K1843" s="146"/>
      <c r="L1843" s="146"/>
    </row>
    <row r="1844" spans="9:12" x14ac:dyDescent="0.25">
      <c r="I1844" s="146"/>
      <c r="J1844" s="146"/>
      <c r="K1844" s="146"/>
      <c r="L1844" s="146"/>
    </row>
    <row r="1845" spans="9:12" x14ac:dyDescent="0.25">
      <c r="I1845" s="146"/>
      <c r="J1845" s="146"/>
      <c r="K1845" s="146"/>
      <c r="L1845" s="146"/>
    </row>
    <row r="1846" spans="9:12" x14ac:dyDescent="0.25">
      <c r="I1846" s="146"/>
      <c r="J1846" s="146"/>
      <c r="K1846" s="146"/>
      <c r="L1846" s="146"/>
    </row>
    <row r="1847" spans="9:12" x14ac:dyDescent="0.25">
      <c r="I1847" s="146"/>
      <c r="J1847" s="146"/>
      <c r="K1847" s="146"/>
      <c r="L1847" s="146"/>
    </row>
    <row r="1848" spans="9:12" x14ac:dyDescent="0.25">
      <c r="I1848" s="146"/>
      <c r="J1848" s="146"/>
      <c r="K1848" s="146"/>
      <c r="L1848" s="146"/>
    </row>
    <row r="1849" spans="9:12" x14ac:dyDescent="0.25">
      <c r="I1849" s="146"/>
      <c r="J1849" s="146"/>
      <c r="K1849" s="146"/>
      <c r="L1849" s="146"/>
    </row>
    <row r="1850" spans="9:12" x14ac:dyDescent="0.25">
      <c r="I1850" s="146"/>
      <c r="J1850" s="146"/>
      <c r="K1850" s="146"/>
      <c r="L1850" s="146"/>
    </row>
    <row r="1851" spans="9:12" x14ac:dyDescent="0.25">
      <c r="I1851" s="146"/>
      <c r="J1851" s="146"/>
      <c r="K1851" s="146"/>
      <c r="L1851" s="146"/>
    </row>
    <row r="1852" spans="9:12" x14ac:dyDescent="0.25">
      <c r="I1852" s="146"/>
      <c r="J1852" s="146"/>
      <c r="K1852" s="146"/>
      <c r="L1852" s="146"/>
    </row>
    <row r="1853" spans="9:12" x14ac:dyDescent="0.25">
      <c r="I1853" s="146"/>
      <c r="J1853" s="146"/>
      <c r="K1853" s="146"/>
      <c r="L1853" s="146"/>
    </row>
    <row r="1854" spans="9:12" x14ac:dyDescent="0.25">
      <c r="I1854" s="146"/>
      <c r="J1854" s="146"/>
      <c r="K1854" s="146"/>
      <c r="L1854" s="146"/>
    </row>
    <row r="1855" spans="9:12" x14ac:dyDescent="0.25">
      <c r="I1855" s="146"/>
      <c r="J1855" s="146"/>
      <c r="K1855" s="146"/>
      <c r="L1855" s="146"/>
    </row>
    <row r="1856" spans="9:12" x14ac:dyDescent="0.25">
      <c r="I1856" s="146"/>
      <c r="J1856" s="146"/>
      <c r="K1856" s="146"/>
      <c r="L1856" s="146"/>
    </row>
    <row r="1857" spans="9:12" x14ac:dyDescent="0.25">
      <c r="I1857" s="146"/>
      <c r="J1857" s="146"/>
      <c r="K1857" s="146"/>
      <c r="L1857" s="146"/>
    </row>
    <row r="1858" spans="9:12" x14ac:dyDescent="0.25">
      <c r="I1858" s="146"/>
      <c r="J1858" s="146"/>
      <c r="K1858" s="146"/>
      <c r="L1858" s="146"/>
    </row>
    <row r="1859" spans="9:12" x14ac:dyDescent="0.25">
      <c r="I1859" s="146"/>
      <c r="J1859" s="146"/>
      <c r="K1859" s="146"/>
      <c r="L1859" s="146"/>
    </row>
    <row r="1860" spans="9:12" x14ac:dyDescent="0.25">
      <c r="I1860" s="146"/>
      <c r="J1860" s="146"/>
      <c r="K1860" s="146"/>
      <c r="L1860" s="146"/>
    </row>
    <row r="1861" spans="9:12" x14ac:dyDescent="0.25">
      <c r="I1861" s="146"/>
      <c r="J1861" s="146"/>
      <c r="K1861" s="146"/>
      <c r="L1861" s="146"/>
    </row>
    <row r="1862" spans="9:12" x14ac:dyDescent="0.25">
      <c r="I1862" s="146"/>
      <c r="J1862" s="146"/>
      <c r="K1862" s="146"/>
      <c r="L1862" s="146"/>
    </row>
    <row r="1863" spans="9:12" x14ac:dyDescent="0.25">
      <c r="I1863" s="146"/>
      <c r="J1863" s="146"/>
      <c r="K1863" s="146"/>
      <c r="L1863" s="146"/>
    </row>
    <row r="1864" spans="9:12" x14ac:dyDescent="0.25">
      <c r="I1864" s="146"/>
      <c r="J1864" s="146"/>
      <c r="K1864" s="146"/>
      <c r="L1864" s="146"/>
    </row>
    <row r="1865" spans="9:12" x14ac:dyDescent="0.25">
      <c r="I1865" s="146"/>
      <c r="J1865" s="146"/>
      <c r="K1865" s="146"/>
      <c r="L1865" s="146"/>
    </row>
    <row r="1866" spans="9:12" x14ac:dyDescent="0.25">
      <c r="I1866" s="146"/>
      <c r="J1866" s="146"/>
      <c r="K1866" s="146"/>
      <c r="L1866" s="146"/>
    </row>
    <row r="1867" spans="9:12" x14ac:dyDescent="0.25">
      <c r="I1867" s="146"/>
      <c r="J1867" s="146"/>
      <c r="K1867" s="146"/>
      <c r="L1867" s="146"/>
    </row>
    <row r="1868" spans="9:12" x14ac:dyDescent="0.25">
      <c r="I1868" s="146"/>
      <c r="J1868" s="146"/>
      <c r="K1868" s="146"/>
      <c r="L1868" s="146"/>
    </row>
    <row r="1869" spans="9:12" x14ac:dyDescent="0.25">
      <c r="I1869" s="146"/>
      <c r="J1869" s="146"/>
      <c r="K1869" s="146"/>
      <c r="L1869" s="146"/>
    </row>
    <row r="1870" spans="9:12" x14ac:dyDescent="0.25">
      <c r="I1870" s="146"/>
      <c r="J1870" s="146"/>
      <c r="K1870" s="146"/>
      <c r="L1870" s="146"/>
    </row>
    <row r="1871" spans="9:12" x14ac:dyDescent="0.25">
      <c r="I1871" s="146"/>
      <c r="J1871" s="146"/>
      <c r="K1871" s="146"/>
      <c r="L1871" s="146"/>
    </row>
    <row r="1872" spans="9:12" x14ac:dyDescent="0.25">
      <c r="I1872" s="146"/>
      <c r="J1872" s="146"/>
      <c r="K1872" s="146"/>
      <c r="L1872" s="146"/>
    </row>
    <row r="1873" spans="9:12" x14ac:dyDescent="0.25">
      <c r="I1873" s="146"/>
      <c r="J1873" s="146"/>
      <c r="K1873" s="146"/>
      <c r="L1873" s="146"/>
    </row>
    <row r="1874" spans="9:12" x14ac:dyDescent="0.25">
      <c r="I1874" s="146"/>
      <c r="J1874" s="146"/>
      <c r="K1874" s="146"/>
      <c r="L1874" s="146"/>
    </row>
    <row r="1875" spans="9:12" x14ac:dyDescent="0.25">
      <c r="I1875" s="146"/>
      <c r="J1875" s="146"/>
      <c r="K1875" s="146"/>
      <c r="L1875" s="146"/>
    </row>
    <row r="1876" spans="9:12" x14ac:dyDescent="0.25">
      <c r="I1876" s="146"/>
      <c r="J1876" s="146"/>
      <c r="K1876" s="146"/>
      <c r="L1876" s="146"/>
    </row>
    <row r="1877" spans="9:12" x14ac:dyDescent="0.25">
      <c r="I1877" s="146"/>
      <c r="J1877" s="146"/>
      <c r="K1877" s="146"/>
      <c r="L1877" s="146"/>
    </row>
    <row r="1878" spans="9:12" x14ac:dyDescent="0.25">
      <c r="I1878" s="146"/>
      <c r="J1878" s="146"/>
      <c r="K1878" s="146"/>
      <c r="L1878" s="146"/>
    </row>
    <row r="1879" spans="9:12" x14ac:dyDescent="0.25">
      <c r="I1879" s="146"/>
      <c r="J1879" s="146"/>
      <c r="K1879" s="146"/>
      <c r="L1879" s="146"/>
    </row>
    <row r="1880" spans="9:12" x14ac:dyDescent="0.25">
      <c r="I1880" s="146"/>
      <c r="J1880" s="146"/>
      <c r="K1880" s="146"/>
      <c r="L1880" s="146"/>
    </row>
    <row r="1881" spans="9:12" x14ac:dyDescent="0.25">
      <c r="I1881" s="146"/>
      <c r="J1881" s="146"/>
      <c r="K1881" s="146"/>
      <c r="L1881" s="146"/>
    </row>
    <row r="1882" spans="9:12" x14ac:dyDescent="0.25">
      <c r="I1882" s="146"/>
      <c r="J1882" s="146"/>
      <c r="K1882" s="146"/>
      <c r="L1882" s="146"/>
    </row>
    <row r="1883" spans="9:12" x14ac:dyDescent="0.25">
      <c r="I1883" s="146"/>
      <c r="J1883" s="146"/>
      <c r="K1883" s="146"/>
      <c r="L1883" s="146"/>
    </row>
    <row r="1884" spans="9:12" x14ac:dyDescent="0.25">
      <c r="I1884" s="146"/>
      <c r="J1884" s="146"/>
      <c r="K1884" s="146"/>
      <c r="L1884" s="146"/>
    </row>
    <row r="1885" spans="9:12" x14ac:dyDescent="0.25">
      <c r="I1885" s="146"/>
      <c r="J1885" s="146"/>
      <c r="K1885" s="146"/>
      <c r="L1885" s="146"/>
    </row>
    <row r="1886" spans="9:12" x14ac:dyDescent="0.25">
      <c r="I1886" s="146"/>
      <c r="J1886" s="146"/>
      <c r="K1886" s="146"/>
      <c r="L1886" s="146"/>
    </row>
    <row r="1887" spans="9:12" x14ac:dyDescent="0.25">
      <c r="I1887" s="146"/>
      <c r="J1887" s="146"/>
      <c r="K1887" s="146"/>
      <c r="L1887" s="146"/>
    </row>
    <row r="1888" spans="9:12" x14ac:dyDescent="0.25">
      <c r="I1888" s="146"/>
      <c r="J1888" s="146"/>
      <c r="K1888" s="146"/>
      <c r="L1888" s="146"/>
    </row>
    <row r="1889" spans="9:12" x14ac:dyDescent="0.25">
      <c r="I1889" s="146"/>
      <c r="J1889" s="146"/>
      <c r="K1889" s="146"/>
      <c r="L1889" s="146"/>
    </row>
    <row r="1890" spans="9:12" x14ac:dyDescent="0.25">
      <c r="I1890" s="146"/>
      <c r="J1890" s="146"/>
      <c r="K1890" s="146"/>
      <c r="L1890" s="146"/>
    </row>
    <row r="1891" spans="9:12" x14ac:dyDescent="0.25">
      <c r="I1891" s="146"/>
      <c r="J1891" s="146"/>
      <c r="K1891" s="146"/>
      <c r="L1891" s="146"/>
    </row>
    <row r="1892" spans="9:12" x14ac:dyDescent="0.25">
      <c r="I1892" s="146"/>
      <c r="J1892" s="146"/>
      <c r="K1892" s="146"/>
      <c r="L1892" s="146"/>
    </row>
    <row r="1893" spans="9:12" x14ac:dyDescent="0.25">
      <c r="I1893" s="146"/>
      <c r="J1893" s="146"/>
      <c r="K1893" s="146"/>
      <c r="L1893" s="146"/>
    </row>
    <row r="1894" spans="9:12" x14ac:dyDescent="0.25">
      <c r="I1894" s="146"/>
      <c r="J1894" s="146"/>
      <c r="K1894" s="146"/>
      <c r="L1894" s="146"/>
    </row>
    <row r="1895" spans="9:12" x14ac:dyDescent="0.25">
      <c r="I1895" s="146"/>
      <c r="J1895" s="146"/>
      <c r="K1895" s="146"/>
      <c r="L1895" s="146"/>
    </row>
    <row r="1896" spans="9:12" x14ac:dyDescent="0.25">
      <c r="I1896" s="146"/>
      <c r="J1896" s="146"/>
      <c r="K1896" s="146"/>
      <c r="L1896" s="146"/>
    </row>
    <row r="1897" spans="9:12" x14ac:dyDescent="0.25">
      <c r="I1897" s="146"/>
      <c r="J1897" s="146"/>
      <c r="K1897" s="146"/>
      <c r="L1897" s="146"/>
    </row>
    <row r="1898" spans="9:12" x14ac:dyDescent="0.25">
      <c r="I1898" s="146"/>
      <c r="J1898" s="146"/>
      <c r="K1898" s="146"/>
      <c r="L1898" s="146"/>
    </row>
    <row r="1899" spans="9:12" x14ac:dyDescent="0.25">
      <c r="I1899" s="146"/>
      <c r="J1899" s="146"/>
      <c r="K1899" s="146"/>
      <c r="L1899" s="146"/>
    </row>
    <row r="1900" spans="9:12" x14ac:dyDescent="0.25">
      <c r="I1900" s="146"/>
      <c r="J1900" s="146"/>
      <c r="K1900" s="146"/>
      <c r="L1900" s="146"/>
    </row>
    <row r="1901" spans="9:12" x14ac:dyDescent="0.25">
      <c r="I1901" s="146"/>
      <c r="J1901" s="146"/>
      <c r="K1901" s="146"/>
      <c r="L1901" s="146"/>
    </row>
    <row r="1902" spans="9:12" x14ac:dyDescent="0.25">
      <c r="I1902" s="146"/>
      <c r="J1902" s="146"/>
      <c r="K1902" s="146"/>
      <c r="L1902" s="146"/>
    </row>
    <row r="1903" spans="9:12" x14ac:dyDescent="0.25">
      <c r="I1903" s="146"/>
      <c r="J1903" s="146"/>
      <c r="K1903" s="146"/>
      <c r="L1903" s="146"/>
    </row>
    <row r="1904" spans="9:12" x14ac:dyDescent="0.25">
      <c r="I1904" s="146"/>
      <c r="J1904" s="146"/>
      <c r="K1904" s="146"/>
      <c r="L1904" s="146"/>
    </row>
    <row r="1905" spans="9:12" x14ac:dyDescent="0.25">
      <c r="I1905" s="146"/>
      <c r="J1905" s="146"/>
      <c r="K1905" s="146"/>
      <c r="L1905" s="146"/>
    </row>
    <row r="1906" spans="9:12" x14ac:dyDescent="0.25">
      <c r="I1906" s="146"/>
      <c r="J1906" s="146"/>
      <c r="K1906" s="146"/>
      <c r="L1906" s="146"/>
    </row>
    <row r="1907" spans="9:12" x14ac:dyDescent="0.25">
      <c r="I1907" s="146"/>
      <c r="J1907" s="146"/>
      <c r="K1907" s="146"/>
      <c r="L1907" s="146"/>
    </row>
    <row r="1908" spans="9:12" x14ac:dyDescent="0.25">
      <c r="I1908" s="146"/>
      <c r="J1908" s="146"/>
      <c r="K1908" s="146"/>
      <c r="L1908" s="146"/>
    </row>
    <row r="1909" spans="9:12" x14ac:dyDescent="0.25">
      <c r="I1909" s="146"/>
      <c r="J1909" s="146"/>
      <c r="K1909" s="146"/>
      <c r="L1909" s="146"/>
    </row>
    <row r="1910" spans="9:12" x14ac:dyDescent="0.25">
      <c r="I1910" s="146"/>
      <c r="J1910" s="146"/>
      <c r="K1910" s="146"/>
      <c r="L1910" s="146"/>
    </row>
    <row r="1911" spans="9:12" x14ac:dyDescent="0.25">
      <c r="I1911" s="146"/>
      <c r="J1911" s="146"/>
      <c r="K1911" s="146"/>
      <c r="L1911" s="146"/>
    </row>
    <row r="1912" spans="9:12" x14ac:dyDescent="0.25">
      <c r="I1912" s="146"/>
      <c r="J1912" s="146"/>
      <c r="K1912" s="146"/>
      <c r="L1912" s="146"/>
    </row>
    <row r="1913" spans="9:12" x14ac:dyDescent="0.25">
      <c r="I1913" s="146"/>
      <c r="J1913" s="146"/>
      <c r="K1913" s="146"/>
      <c r="L1913" s="146"/>
    </row>
    <row r="1914" spans="9:12" x14ac:dyDescent="0.25">
      <c r="I1914" s="146"/>
      <c r="J1914" s="146"/>
      <c r="K1914" s="146"/>
      <c r="L1914" s="146"/>
    </row>
    <row r="1915" spans="9:12" x14ac:dyDescent="0.25">
      <c r="I1915" s="146"/>
      <c r="J1915" s="146"/>
      <c r="K1915" s="146"/>
      <c r="L1915" s="146"/>
    </row>
    <row r="1916" spans="9:12" x14ac:dyDescent="0.25">
      <c r="I1916" s="146"/>
      <c r="J1916" s="146"/>
      <c r="K1916" s="146"/>
      <c r="L1916" s="146"/>
    </row>
    <row r="1917" spans="9:12" x14ac:dyDescent="0.25">
      <c r="I1917" s="146"/>
      <c r="J1917" s="146"/>
      <c r="K1917" s="146"/>
      <c r="L1917" s="146"/>
    </row>
    <row r="1918" spans="9:12" x14ac:dyDescent="0.25">
      <c r="I1918" s="146"/>
      <c r="J1918" s="146"/>
      <c r="K1918" s="146"/>
      <c r="L1918" s="146"/>
    </row>
    <row r="1919" spans="9:12" x14ac:dyDescent="0.25">
      <c r="I1919" s="146"/>
      <c r="J1919" s="146"/>
      <c r="K1919" s="146"/>
      <c r="L1919" s="146"/>
    </row>
    <row r="1920" spans="9:12" x14ac:dyDescent="0.25">
      <c r="I1920" s="146"/>
      <c r="J1920" s="146"/>
      <c r="K1920" s="146"/>
      <c r="L1920" s="146"/>
    </row>
    <row r="1921" spans="9:12" x14ac:dyDescent="0.25">
      <c r="I1921" s="146"/>
      <c r="J1921" s="146"/>
      <c r="K1921" s="146"/>
      <c r="L1921" s="146"/>
    </row>
    <row r="1922" spans="9:12" x14ac:dyDescent="0.25">
      <c r="I1922" s="146"/>
      <c r="J1922" s="146"/>
      <c r="K1922" s="146"/>
      <c r="L1922" s="146"/>
    </row>
    <row r="1923" spans="9:12" x14ac:dyDescent="0.25">
      <c r="I1923" s="146"/>
      <c r="J1923" s="146"/>
      <c r="K1923" s="146"/>
      <c r="L1923" s="146"/>
    </row>
    <row r="1924" spans="9:12" x14ac:dyDescent="0.25">
      <c r="I1924" s="146"/>
      <c r="J1924" s="146"/>
      <c r="K1924" s="146"/>
      <c r="L1924" s="146"/>
    </row>
    <row r="1925" spans="9:12" x14ac:dyDescent="0.25">
      <c r="I1925" s="146"/>
      <c r="J1925" s="146"/>
      <c r="K1925" s="146"/>
      <c r="L1925" s="146"/>
    </row>
    <row r="1926" spans="9:12" x14ac:dyDescent="0.25">
      <c r="I1926" s="146"/>
      <c r="J1926" s="146"/>
      <c r="K1926" s="146"/>
      <c r="L1926" s="146"/>
    </row>
    <row r="1927" spans="9:12" x14ac:dyDescent="0.25">
      <c r="I1927" s="146"/>
      <c r="J1927" s="146"/>
      <c r="K1927" s="146"/>
      <c r="L1927" s="146"/>
    </row>
    <row r="1928" spans="9:12" x14ac:dyDescent="0.25">
      <c r="I1928" s="146"/>
      <c r="J1928" s="146"/>
      <c r="K1928" s="146"/>
      <c r="L1928" s="146"/>
    </row>
    <row r="1929" spans="9:12" x14ac:dyDescent="0.25">
      <c r="I1929" s="146"/>
      <c r="J1929" s="146"/>
      <c r="K1929" s="146"/>
      <c r="L1929" s="146"/>
    </row>
    <row r="1930" spans="9:12" x14ac:dyDescent="0.25">
      <c r="I1930" s="146"/>
      <c r="J1930" s="146"/>
      <c r="K1930" s="146"/>
      <c r="L1930" s="146"/>
    </row>
    <row r="1931" spans="9:12" x14ac:dyDescent="0.25">
      <c r="I1931" s="146"/>
      <c r="J1931" s="146"/>
      <c r="K1931" s="146"/>
      <c r="L1931" s="146"/>
    </row>
    <row r="1932" spans="9:12" x14ac:dyDescent="0.25">
      <c r="I1932" s="146"/>
      <c r="J1932" s="146"/>
      <c r="K1932" s="146"/>
      <c r="L1932" s="146"/>
    </row>
    <row r="1933" spans="9:12" x14ac:dyDescent="0.25">
      <c r="I1933" s="146"/>
      <c r="J1933" s="146"/>
      <c r="K1933" s="146"/>
      <c r="L1933" s="146"/>
    </row>
    <row r="1934" spans="9:12" x14ac:dyDescent="0.25">
      <c r="I1934" s="146"/>
      <c r="J1934" s="146"/>
      <c r="K1934" s="146"/>
      <c r="L1934" s="146"/>
    </row>
    <row r="1935" spans="9:12" x14ac:dyDescent="0.25">
      <c r="I1935" s="146"/>
      <c r="J1935" s="146"/>
      <c r="K1935" s="146"/>
      <c r="L1935" s="146"/>
    </row>
    <row r="1936" spans="9:12" x14ac:dyDescent="0.25">
      <c r="I1936" s="146"/>
      <c r="J1936" s="146"/>
      <c r="K1936" s="146"/>
      <c r="L1936" s="146"/>
    </row>
    <row r="1937" spans="9:12" x14ac:dyDescent="0.25">
      <c r="I1937" s="146"/>
      <c r="J1937" s="146"/>
      <c r="K1937" s="146"/>
      <c r="L1937" s="146"/>
    </row>
    <row r="1938" spans="9:12" x14ac:dyDescent="0.25">
      <c r="I1938" s="146"/>
      <c r="J1938" s="146"/>
      <c r="K1938" s="146"/>
      <c r="L1938" s="146"/>
    </row>
    <row r="1939" spans="9:12" x14ac:dyDescent="0.25">
      <c r="I1939" s="146"/>
      <c r="J1939" s="146"/>
      <c r="K1939" s="146"/>
      <c r="L1939" s="146"/>
    </row>
    <row r="1940" spans="9:12" x14ac:dyDescent="0.25">
      <c r="I1940" s="146"/>
      <c r="J1940" s="146"/>
      <c r="K1940" s="146"/>
      <c r="L1940" s="146"/>
    </row>
    <row r="1941" spans="9:12" x14ac:dyDescent="0.25">
      <c r="I1941" s="146"/>
      <c r="J1941" s="146"/>
      <c r="K1941" s="146"/>
      <c r="L1941" s="146"/>
    </row>
    <row r="1942" spans="9:12" x14ac:dyDescent="0.25">
      <c r="I1942" s="146"/>
      <c r="J1942" s="146"/>
      <c r="K1942" s="146"/>
      <c r="L1942" s="146"/>
    </row>
    <row r="1943" spans="9:12" x14ac:dyDescent="0.25">
      <c r="I1943" s="146"/>
      <c r="J1943" s="146"/>
      <c r="K1943" s="146"/>
      <c r="L1943" s="146"/>
    </row>
    <row r="1944" spans="9:12" x14ac:dyDescent="0.25">
      <c r="I1944" s="146"/>
      <c r="J1944" s="146"/>
      <c r="K1944" s="146"/>
      <c r="L1944" s="146"/>
    </row>
    <row r="1945" spans="9:12" x14ac:dyDescent="0.25">
      <c r="I1945" s="146"/>
      <c r="J1945" s="146"/>
      <c r="K1945" s="146"/>
      <c r="L1945" s="146"/>
    </row>
    <row r="1946" spans="9:12" x14ac:dyDescent="0.25">
      <c r="I1946" s="146"/>
      <c r="J1946" s="146"/>
      <c r="K1946" s="146"/>
      <c r="L1946" s="146"/>
    </row>
    <row r="1947" spans="9:12" x14ac:dyDescent="0.25">
      <c r="I1947" s="146"/>
      <c r="J1947" s="146"/>
      <c r="K1947" s="146"/>
      <c r="L1947" s="146"/>
    </row>
    <row r="1948" spans="9:12" x14ac:dyDescent="0.25">
      <c r="I1948" s="146"/>
      <c r="J1948" s="146"/>
      <c r="K1948" s="146"/>
      <c r="L1948" s="146"/>
    </row>
    <row r="1949" spans="9:12" x14ac:dyDescent="0.25">
      <c r="I1949" s="146"/>
      <c r="J1949" s="146"/>
      <c r="K1949" s="146"/>
      <c r="L1949" s="146"/>
    </row>
    <row r="1950" spans="9:12" x14ac:dyDescent="0.25">
      <c r="I1950" s="146"/>
      <c r="J1950" s="146"/>
      <c r="K1950" s="146"/>
      <c r="L1950" s="146"/>
    </row>
    <row r="1951" spans="9:12" x14ac:dyDescent="0.25">
      <c r="I1951" s="146"/>
      <c r="J1951" s="146"/>
      <c r="K1951" s="146"/>
      <c r="L1951" s="146"/>
    </row>
    <row r="1952" spans="9:12" x14ac:dyDescent="0.25">
      <c r="I1952" s="146"/>
      <c r="J1952" s="146"/>
      <c r="K1952" s="146"/>
      <c r="L1952" s="146"/>
    </row>
    <row r="1953" spans="9:12" x14ac:dyDescent="0.25">
      <c r="I1953" s="146"/>
      <c r="J1953" s="146"/>
      <c r="K1953" s="146"/>
      <c r="L1953" s="146"/>
    </row>
    <row r="1954" spans="9:12" x14ac:dyDescent="0.25">
      <c r="I1954" s="146"/>
      <c r="J1954" s="146"/>
      <c r="K1954" s="146"/>
      <c r="L1954" s="146"/>
    </row>
    <row r="1955" spans="9:12" x14ac:dyDescent="0.25">
      <c r="I1955" s="146"/>
      <c r="J1955" s="146"/>
      <c r="K1955" s="146"/>
      <c r="L1955" s="146"/>
    </row>
    <row r="1956" spans="9:12" x14ac:dyDescent="0.25">
      <c r="I1956" s="146"/>
      <c r="J1956" s="146"/>
      <c r="K1956" s="146"/>
      <c r="L1956" s="146"/>
    </row>
    <row r="1957" spans="9:12" x14ac:dyDescent="0.25">
      <c r="I1957" s="146"/>
      <c r="J1957" s="146"/>
      <c r="K1957" s="146"/>
      <c r="L1957" s="146"/>
    </row>
    <row r="1958" spans="9:12" x14ac:dyDescent="0.25">
      <c r="I1958" s="146"/>
      <c r="J1958" s="146"/>
      <c r="K1958" s="146"/>
      <c r="L1958" s="146"/>
    </row>
    <row r="1959" spans="9:12" x14ac:dyDescent="0.25">
      <c r="I1959" s="146"/>
      <c r="J1959" s="146"/>
      <c r="K1959" s="146"/>
      <c r="L1959" s="146"/>
    </row>
    <row r="1960" spans="9:12" x14ac:dyDescent="0.25">
      <c r="I1960" s="146"/>
      <c r="J1960" s="146"/>
      <c r="K1960" s="146"/>
      <c r="L1960" s="146"/>
    </row>
    <row r="1961" spans="9:12" x14ac:dyDescent="0.25">
      <c r="I1961" s="146"/>
      <c r="J1961" s="146"/>
      <c r="K1961" s="146"/>
      <c r="L1961" s="146"/>
    </row>
    <row r="1962" spans="9:12" x14ac:dyDescent="0.25">
      <c r="I1962" s="146"/>
      <c r="J1962" s="146"/>
      <c r="K1962" s="146"/>
      <c r="L1962" s="146"/>
    </row>
    <row r="1963" spans="9:12" x14ac:dyDescent="0.25">
      <c r="I1963" s="146"/>
      <c r="J1963" s="146"/>
      <c r="K1963" s="146"/>
      <c r="L1963" s="146"/>
    </row>
    <row r="1964" spans="9:12" x14ac:dyDescent="0.25">
      <c r="I1964" s="146"/>
      <c r="J1964" s="146"/>
      <c r="K1964" s="146"/>
      <c r="L1964" s="146"/>
    </row>
    <row r="1965" spans="9:12" x14ac:dyDescent="0.25">
      <c r="I1965" s="146"/>
      <c r="J1965" s="146"/>
      <c r="K1965" s="146"/>
      <c r="L1965" s="146"/>
    </row>
    <row r="1966" spans="9:12" x14ac:dyDescent="0.25">
      <c r="I1966" s="146"/>
      <c r="J1966" s="146"/>
      <c r="K1966" s="146"/>
      <c r="L1966" s="146"/>
    </row>
    <row r="1967" spans="9:12" x14ac:dyDescent="0.25">
      <c r="I1967" s="146"/>
      <c r="J1967" s="146"/>
      <c r="K1967" s="146"/>
      <c r="L1967" s="146"/>
    </row>
    <row r="1968" spans="9:12" x14ac:dyDescent="0.25">
      <c r="I1968" s="146"/>
      <c r="J1968" s="146"/>
      <c r="K1968" s="146"/>
      <c r="L1968" s="146"/>
    </row>
    <row r="1969" spans="9:12" x14ac:dyDescent="0.25">
      <c r="I1969" s="146"/>
      <c r="J1969" s="146"/>
      <c r="K1969" s="146"/>
      <c r="L1969" s="146"/>
    </row>
    <row r="1970" spans="9:12" x14ac:dyDescent="0.25">
      <c r="I1970" s="146"/>
      <c r="J1970" s="146"/>
      <c r="K1970" s="146"/>
      <c r="L1970" s="146"/>
    </row>
    <row r="1971" spans="9:12" x14ac:dyDescent="0.25">
      <c r="I1971" s="146"/>
      <c r="J1971" s="146"/>
      <c r="K1971" s="146"/>
      <c r="L1971" s="146"/>
    </row>
    <row r="1972" spans="9:12" x14ac:dyDescent="0.25">
      <c r="I1972" s="146"/>
      <c r="J1972" s="146"/>
      <c r="K1972" s="146"/>
      <c r="L1972" s="146"/>
    </row>
    <row r="1973" spans="9:12" x14ac:dyDescent="0.25">
      <c r="I1973" s="146"/>
      <c r="J1973" s="146"/>
      <c r="K1973" s="146"/>
      <c r="L1973" s="146"/>
    </row>
    <row r="1974" spans="9:12" x14ac:dyDescent="0.25">
      <c r="I1974" s="146"/>
      <c r="J1974" s="146"/>
      <c r="K1974" s="146"/>
      <c r="L1974" s="146"/>
    </row>
    <row r="1975" spans="9:12" x14ac:dyDescent="0.25">
      <c r="I1975" s="146"/>
      <c r="J1975" s="146"/>
      <c r="K1975" s="146"/>
      <c r="L1975" s="146"/>
    </row>
    <row r="1976" spans="9:12" x14ac:dyDescent="0.25">
      <c r="I1976" s="146"/>
      <c r="J1976" s="146"/>
      <c r="K1976" s="146"/>
      <c r="L1976" s="146"/>
    </row>
    <row r="1977" spans="9:12" x14ac:dyDescent="0.25">
      <c r="I1977" s="146"/>
      <c r="J1977" s="146"/>
      <c r="K1977" s="146"/>
      <c r="L1977" s="146"/>
    </row>
    <row r="1978" spans="9:12" x14ac:dyDescent="0.25">
      <c r="I1978" s="146"/>
      <c r="J1978" s="146"/>
      <c r="K1978" s="146"/>
      <c r="L1978" s="146"/>
    </row>
    <row r="1979" spans="9:12" x14ac:dyDescent="0.25">
      <c r="I1979" s="146"/>
      <c r="J1979" s="146"/>
      <c r="K1979" s="146"/>
      <c r="L1979" s="146"/>
    </row>
    <row r="1980" spans="9:12" x14ac:dyDescent="0.25">
      <c r="I1980" s="146"/>
      <c r="J1980" s="146"/>
      <c r="K1980" s="146"/>
      <c r="L1980" s="146"/>
    </row>
    <row r="1981" spans="9:12" x14ac:dyDescent="0.25">
      <c r="I1981" s="146"/>
      <c r="J1981" s="146"/>
      <c r="K1981" s="146"/>
      <c r="L1981" s="146"/>
    </row>
    <row r="1982" spans="9:12" x14ac:dyDescent="0.25">
      <c r="I1982" s="146"/>
      <c r="J1982" s="146"/>
      <c r="K1982" s="146"/>
      <c r="L1982" s="146"/>
    </row>
    <row r="1983" spans="9:12" x14ac:dyDescent="0.25">
      <c r="I1983" s="146"/>
      <c r="J1983" s="146"/>
      <c r="K1983" s="146"/>
      <c r="L1983" s="146"/>
    </row>
    <row r="1984" spans="9:12" x14ac:dyDescent="0.25">
      <c r="I1984" s="146"/>
      <c r="J1984" s="146"/>
      <c r="K1984" s="146"/>
      <c r="L1984" s="146"/>
    </row>
    <row r="1985" spans="9:12" x14ac:dyDescent="0.25">
      <c r="I1985" s="146"/>
      <c r="J1985" s="146"/>
      <c r="K1985" s="146"/>
      <c r="L1985" s="146"/>
    </row>
    <row r="1986" spans="9:12" x14ac:dyDescent="0.25">
      <c r="I1986" s="146"/>
      <c r="J1986" s="146"/>
      <c r="K1986" s="146"/>
      <c r="L1986" s="146"/>
    </row>
    <row r="1987" spans="9:12" x14ac:dyDescent="0.25">
      <c r="I1987" s="146"/>
      <c r="J1987" s="146"/>
      <c r="K1987" s="146"/>
      <c r="L1987" s="146"/>
    </row>
    <row r="1988" spans="9:12" x14ac:dyDescent="0.25">
      <c r="I1988" s="146"/>
      <c r="J1988" s="146"/>
      <c r="K1988" s="146"/>
      <c r="L1988" s="146"/>
    </row>
    <row r="1989" spans="9:12" x14ac:dyDescent="0.25">
      <c r="I1989" s="146"/>
      <c r="J1989" s="146"/>
      <c r="K1989" s="146"/>
      <c r="L1989" s="146"/>
    </row>
    <row r="1990" spans="9:12" x14ac:dyDescent="0.25">
      <c r="I1990" s="146"/>
      <c r="J1990" s="146"/>
      <c r="K1990" s="146"/>
      <c r="L1990" s="146"/>
    </row>
    <row r="1991" spans="9:12" x14ac:dyDescent="0.25">
      <c r="I1991" s="146"/>
      <c r="J1991" s="146"/>
      <c r="K1991" s="146"/>
      <c r="L1991" s="146"/>
    </row>
    <row r="1992" spans="9:12" x14ac:dyDescent="0.25">
      <c r="I1992" s="146"/>
      <c r="J1992" s="146"/>
      <c r="K1992" s="146"/>
      <c r="L1992" s="146"/>
    </row>
    <row r="1993" spans="9:12" x14ac:dyDescent="0.25">
      <c r="I1993" s="146"/>
      <c r="J1993" s="146"/>
      <c r="K1993" s="146"/>
      <c r="L1993" s="146"/>
    </row>
    <row r="1994" spans="9:12" x14ac:dyDescent="0.25">
      <c r="I1994" s="146"/>
      <c r="J1994" s="146"/>
      <c r="K1994" s="146"/>
      <c r="L1994" s="146"/>
    </row>
    <row r="1995" spans="9:12" x14ac:dyDescent="0.25">
      <c r="I1995" s="146"/>
      <c r="J1995" s="146"/>
      <c r="K1995" s="146"/>
      <c r="L1995" s="146"/>
    </row>
    <row r="1996" spans="9:12" x14ac:dyDescent="0.25">
      <c r="I1996" s="146"/>
      <c r="J1996" s="146"/>
      <c r="K1996" s="146"/>
      <c r="L1996" s="146"/>
    </row>
    <row r="1997" spans="9:12" x14ac:dyDescent="0.25">
      <c r="I1997" s="146"/>
      <c r="J1997" s="146"/>
      <c r="K1997" s="146"/>
      <c r="L1997" s="146"/>
    </row>
    <row r="1998" spans="9:12" x14ac:dyDescent="0.25">
      <c r="I1998" s="146"/>
      <c r="J1998" s="146"/>
      <c r="K1998" s="146"/>
      <c r="L1998" s="146"/>
    </row>
    <row r="1999" spans="9:12" x14ac:dyDescent="0.25">
      <c r="I1999" s="146"/>
      <c r="J1999" s="146"/>
      <c r="K1999" s="146"/>
      <c r="L1999" s="146"/>
    </row>
    <row r="2000" spans="9:12" x14ac:dyDescent="0.25">
      <c r="I2000" s="146"/>
      <c r="J2000" s="146"/>
      <c r="K2000" s="146"/>
      <c r="L2000" s="146"/>
    </row>
    <row r="2001" spans="9:12" x14ac:dyDescent="0.25">
      <c r="I2001" s="146"/>
      <c r="J2001" s="146"/>
      <c r="K2001" s="146"/>
      <c r="L2001" s="146"/>
    </row>
    <row r="2002" spans="9:12" x14ac:dyDescent="0.25">
      <c r="I2002" s="146"/>
      <c r="J2002" s="146"/>
      <c r="K2002" s="146"/>
      <c r="L2002" s="146"/>
    </row>
    <row r="2003" spans="9:12" x14ac:dyDescent="0.25">
      <c r="I2003" s="146"/>
      <c r="J2003" s="146"/>
      <c r="K2003" s="146"/>
      <c r="L2003" s="146"/>
    </row>
    <row r="2004" spans="9:12" x14ac:dyDescent="0.25">
      <c r="I2004" s="146"/>
      <c r="J2004" s="146"/>
      <c r="K2004" s="146"/>
      <c r="L2004" s="146"/>
    </row>
    <row r="2005" spans="9:12" x14ac:dyDescent="0.25">
      <c r="I2005" s="146"/>
      <c r="J2005" s="146"/>
      <c r="K2005" s="146"/>
      <c r="L2005" s="146"/>
    </row>
    <row r="2006" spans="9:12" x14ac:dyDescent="0.25">
      <c r="I2006" s="146"/>
      <c r="J2006" s="146"/>
      <c r="K2006" s="146"/>
      <c r="L2006" s="146"/>
    </row>
    <row r="2007" spans="9:12" x14ac:dyDescent="0.25">
      <c r="I2007" s="146"/>
      <c r="J2007" s="146"/>
      <c r="K2007" s="146"/>
      <c r="L2007" s="146"/>
    </row>
    <row r="2008" spans="9:12" x14ac:dyDescent="0.25">
      <c r="I2008" s="146"/>
      <c r="J2008" s="146"/>
      <c r="K2008" s="146"/>
      <c r="L2008" s="146"/>
    </row>
    <row r="2009" spans="9:12" x14ac:dyDescent="0.25">
      <c r="I2009" s="146"/>
      <c r="J2009" s="146"/>
      <c r="K2009" s="146"/>
      <c r="L2009" s="146"/>
    </row>
    <row r="2010" spans="9:12" x14ac:dyDescent="0.25">
      <c r="I2010" s="146"/>
      <c r="J2010" s="146"/>
      <c r="K2010" s="146"/>
      <c r="L2010" s="146"/>
    </row>
    <row r="2011" spans="9:12" x14ac:dyDescent="0.25">
      <c r="I2011" s="146"/>
      <c r="J2011" s="146"/>
      <c r="K2011" s="146"/>
      <c r="L2011" s="146"/>
    </row>
    <row r="2012" spans="9:12" x14ac:dyDescent="0.25">
      <c r="I2012" s="146"/>
      <c r="J2012" s="146"/>
      <c r="K2012" s="146"/>
      <c r="L2012" s="146"/>
    </row>
    <row r="2013" spans="9:12" x14ac:dyDescent="0.25">
      <c r="I2013" s="146"/>
      <c r="J2013" s="146"/>
      <c r="K2013" s="146"/>
      <c r="L2013" s="146"/>
    </row>
    <row r="2014" spans="9:12" x14ac:dyDescent="0.25">
      <c r="I2014" s="146"/>
      <c r="J2014" s="146"/>
      <c r="K2014" s="146"/>
      <c r="L2014" s="146"/>
    </row>
    <row r="2015" spans="9:12" x14ac:dyDescent="0.25">
      <c r="I2015" s="146"/>
      <c r="J2015" s="146"/>
      <c r="K2015" s="146"/>
      <c r="L2015" s="146"/>
    </row>
    <row r="2016" spans="9:12" x14ac:dyDescent="0.25">
      <c r="I2016" s="146"/>
      <c r="J2016" s="146"/>
      <c r="K2016" s="146"/>
      <c r="L2016" s="146"/>
    </row>
    <row r="2017" spans="9:12" x14ac:dyDescent="0.25">
      <c r="I2017" s="146"/>
      <c r="J2017" s="146"/>
      <c r="K2017" s="146"/>
      <c r="L2017" s="146"/>
    </row>
    <row r="2018" spans="9:12" x14ac:dyDescent="0.25">
      <c r="I2018" s="146"/>
      <c r="J2018" s="146"/>
      <c r="K2018" s="146"/>
      <c r="L2018" s="146"/>
    </row>
    <row r="2019" spans="9:12" x14ac:dyDescent="0.25">
      <c r="I2019" s="146"/>
      <c r="J2019" s="146"/>
      <c r="K2019" s="146"/>
      <c r="L2019" s="146"/>
    </row>
    <row r="2020" spans="9:12" x14ac:dyDescent="0.25">
      <c r="I2020" s="146"/>
      <c r="J2020" s="146"/>
      <c r="K2020" s="146"/>
      <c r="L2020" s="146"/>
    </row>
    <row r="2021" spans="9:12" x14ac:dyDescent="0.25">
      <c r="I2021" s="146"/>
      <c r="J2021" s="146"/>
      <c r="K2021" s="146"/>
      <c r="L2021" s="146"/>
    </row>
    <row r="2022" spans="9:12" x14ac:dyDescent="0.25">
      <c r="I2022" s="146"/>
      <c r="J2022" s="146"/>
      <c r="K2022" s="146"/>
      <c r="L2022" s="146"/>
    </row>
    <row r="2023" spans="9:12" x14ac:dyDescent="0.25">
      <c r="I2023" s="146"/>
      <c r="J2023" s="146"/>
      <c r="K2023" s="146"/>
      <c r="L2023" s="146"/>
    </row>
    <row r="2024" spans="9:12" x14ac:dyDescent="0.25">
      <c r="I2024" s="146"/>
      <c r="J2024" s="146"/>
      <c r="K2024" s="146"/>
      <c r="L2024" s="146"/>
    </row>
    <row r="2025" spans="9:12" x14ac:dyDescent="0.25">
      <c r="I2025" s="146"/>
      <c r="J2025" s="146"/>
      <c r="K2025" s="146"/>
      <c r="L2025" s="146"/>
    </row>
    <row r="2026" spans="9:12" x14ac:dyDescent="0.25">
      <c r="I2026" s="146"/>
      <c r="J2026" s="146"/>
      <c r="K2026" s="146"/>
      <c r="L2026" s="146"/>
    </row>
    <row r="2027" spans="9:12" x14ac:dyDescent="0.25">
      <c r="I2027" s="146"/>
      <c r="J2027" s="146"/>
      <c r="K2027" s="146"/>
      <c r="L2027" s="146"/>
    </row>
    <row r="2028" spans="9:12" x14ac:dyDescent="0.25">
      <c r="I2028" s="146"/>
      <c r="J2028" s="146"/>
      <c r="K2028" s="146"/>
      <c r="L2028" s="146"/>
    </row>
    <row r="2029" spans="9:12" x14ac:dyDescent="0.25">
      <c r="I2029" s="146"/>
      <c r="J2029" s="146"/>
      <c r="K2029" s="146"/>
      <c r="L2029" s="146"/>
    </row>
    <row r="2030" spans="9:12" x14ac:dyDescent="0.25">
      <c r="I2030" s="146"/>
      <c r="J2030" s="146"/>
      <c r="K2030" s="146"/>
      <c r="L2030" s="146"/>
    </row>
    <row r="2031" spans="9:12" x14ac:dyDescent="0.25">
      <c r="I2031" s="146"/>
      <c r="J2031" s="146"/>
      <c r="K2031" s="146"/>
      <c r="L2031" s="146"/>
    </row>
    <row r="2032" spans="9:12" x14ac:dyDescent="0.25">
      <c r="I2032" s="146"/>
      <c r="J2032" s="146"/>
      <c r="K2032" s="146"/>
      <c r="L2032" s="146"/>
    </row>
    <row r="2033" spans="9:12" x14ac:dyDescent="0.25">
      <c r="I2033" s="146"/>
      <c r="J2033" s="146"/>
      <c r="K2033" s="146"/>
      <c r="L2033" s="146"/>
    </row>
    <row r="2034" spans="9:12" x14ac:dyDescent="0.25">
      <c r="I2034" s="146"/>
      <c r="J2034" s="146"/>
      <c r="K2034" s="146"/>
      <c r="L2034" s="146"/>
    </row>
    <row r="2035" spans="9:12" x14ac:dyDescent="0.25">
      <c r="I2035" s="146"/>
      <c r="J2035" s="146"/>
      <c r="K2035" s="146"/>
      <c r="L2035" s="146"/>
    </row>
    <row r="2036" spans="9:12" x14ac:dyDescent="0.25">
      <c r="I2036" s="146"/>
      <c r="J2036" s="146"/>
      <c r="K2036" s="146"/>
      <c r="L2036" s="146"/>
    </row>
    <row r="2037" spans="9:12" x14ac:dyDescent="0.25">
      <c r="I2037" s="146"/>
      <c r="J2037" s="146"/>
      <c r="K2037" s="146"/>
      <c r="L2037" s="146"/>
    </row>
    <row r="2038" spans="9:12" x14ac:dyDescent="0.25">
      <c r="I2038" s="146"/>
      <c r="J2038" s="146"/>
      <c r="K2038" s="146"/>
      <c r="L2038" s="146"/>
    </row>
    <row r="2039" spans="9:12" x14ac:dyDescent="0.25">
      <c r="I2039" s="146"/>
      <c r="J2039" s="146"/>
      <c r="K2039" s="146"/>
      <c r="L2039" s="146"/>
    </row>
    <row r="2040" spans="9:12" x14ac:dyDescent="0.25">
      <c r="I2040" s="146"/>
      <c r="J2040" s="146"/>
      <c r="K2040" s="146"/>
      <c r="L2040" s="146"/>
    </row>
    <row r="2041" spans="9:12" x14ac:dyDescent="0.25">
      <c r="I2041" s="146"/>
      <c r="J2041" s="146"/>
      <c r="K2041" s="146"/>
      <c r="L2041" s="146"/>
    </row>
    <row r="2042" spans="9:12" x14ac:dyDescent="0.25">
      <c r="I2042" s="146"/>
      <c r="J2042" s="146"/>
      <c r="K2042" s="146"/>
      <c r="L2042" s="146"/>
    </row>
    <row r="2043" spans="9:12" x14ac:dyDescent="0.25">
      <c r="I2043" s="146"/>
      <c r="J2043" s="146"/>
      <c r="K2043" s="146"/>
      <c r="L2043" s="146"/>
    </row>
    <row r="2044" spans="9:12" x14ac:dyDescent="0.25">
      <c r="I2044" s="146"/>
      <c r="J2044" s="146"/>
      <c r="K2044" s="146"/>
      <c r="L2044" s="146"/>
    </row>
    <row r="2045" spans="9:12" x14ac:dyDescent="0.25">
      <c r="I2045" s="146"/>
      <c r="J2045" s="146"/>
      <c r="K2045" s="146"/>
      <c r="L2045" s="146"/>
    </row>
    <row r="2046" spans="9:12" x14ac:dyDescent="0.25">
      <c r="I2046" s="146"/>
      <c r="J2046" s="146"/>
      <c r="K2046" s="146"/>
      <c r="L2046" s="146"/>
    </row>
    <row r="2047" spans="9:12" x14ac:dyDescent="0.25">
      <c r="I2047" s="146"/>
      <c r="J2047" s="146"/>
      <c r="K2047" s="146"/>
      <c r="L2047" s="146"/>
    </row>
    <row r="2048" spans="9:12" x14ac:dyDescent="0.25">
      <c r="I2048" s="146"/>
      <c r="J2048" s="146"/>
      <c r="K2048" s="146"/>
      <c r="L2048" s="146"/>
    </row>
    <row r="2049" spans="9:12" x14ac:dyDescent="0.25">
      <c r="I2049" s="146"/>
      <c r="J2049" s="146"/>
      <c r="K2049" s="146"/>
      <c r="L2049" s="146"/>
    </row>
    <row r="2050" spans="9:12" x14ac:dyDescent="0.25">
      <c r="I2050" s="146"/>
      <c r="J2050" s="146"/>
      <c r="K2050" s="146"/>
      <c r="L2050" s="146"/>
    </row>
    <row r="2051" spans="9:12" x14ac:dyDescent="0.25">
      <c r="I2051" s="146"/>
      <c r="J2051" s="146"/>
      <c r="K2051" s="146"/>
      <c r="L2051" s="146"/>
    </row>
    <row r="2052" spans="9:12" x14ac:dyDescent="0.25">
      <c r="I2052" s="146"/>
      <c r="J2052" s="146"/>
      <c r="K2052" s="146"/>
      <c r="L2052" s="146"/>
    </row>
    <row r="2053" spans="9:12" x14ac:dyDescent="0.25">
      <c r="I2053" s="146"/>
      <c r="J2053" s="146"/>
      <c r="K2053" s="146"/>
      <c r="L2053" s="146"/>
    </row>
    <row r="2054" spans="9:12" x14ac:dyDescent="0.25">
      <c r="I2054" s="146"/>
      <c r="J2054" s="146"/>
      <c r="K2054" s="146"/>
      <c r="L2054" s="146"/>
    </row>
    <row r="2055" spans="9:12" x14ac:dyDescent="0.25">
      <c r="I2055" s="146"/>
      <c r="J2055" s="146"/>
      <c r="K2055" s="146"/>
      <c r="L2055" s="146"/>
    </row>
    <row r="2056" spans="9:12" x14ac:dyDescent="0.25">
      <c r="I2056" s="146"/>
      <c r="J2056" s="146"/>
      <c r="K2056" s="146"/>
      <c r="L2056" s="146"/>
    </row>
    <row r="2057" spans="9:12" x14ac:dyDescent="0.25">
      <c r="I2057" s="146"/>
      <c r="J2057" s="146"/>
      <c r="K2057" s="146"/>
      <c r="L2057" s="146"/>
    </row>
    <row r="2058" spans="9:12" x14ac:dyDescent="0.25">
      <c r="I2058" s="146"/>
      <c r="J2058" s="146"/>
      <c r="K2058" s="146"/>
      <c r="L2058" s="146"/>
    </row>
    <row r="2059" spans="9:12" x14ac:dyDescent="0.25">
      <c r="I2059" s="146"/>
      <c r="J2059" s="146"/>
      <c r="K2059" s="146"/>
      <c r="L2059" s="146"/>
    </row>
    <row r="2060" spans="9:12" x14ac:dyDescent="0.25">
      <c r="I2060" s="146"/>
      <c r="J2060" s="146"/>
      <c r="K2060" s="146"/>
      <c r="L2060" s="146"/>
    </row>
    <row r="2061" spans="9:12" x14ac:dyDescent="0.25">
      <c r="I2061" s="146"/>
      <c r="J2061" s="146"/>
      <c r="K2061" s="146"/>
      <c r="L2061" s="146"/>
    </row>
    <row r="2062" spans="9:12" x14ac:dyDescent="0.25">
      <c r="I2062" s="146"/>
      <c r="J2062" s="146"/>
      <c r="K2062" s="146"/>
      <c r="L2062" s="146"/>
    </row>
    <row r="2063" spans="9:12" x14ac:dyDescent="0.25">
      <c r="I2063" s="146"/>
      <c r="J2063" s="146"/>
      <c r="K2063" s="146"/>
      <c r="L2063" s="146"/>
    </row>
    <row r="2064" spans="9:12" x14ac:dyDescent="0.25">
      <c r="I2064" s="146"/>
      <c r="J2064" s="146"/>
      <c r="K2064" s="146"/>
      <c r="L2064" s="146"/>
    </row>
    <row r="2065" spans="9:12" x14ac:dyDescent="0.25">
      <c r="I2065" s="146"/>
      <c r="J2065" s="146"/>
      <c r="K2065" s="146"/>
      <c r="L2065" s="146"/>
    </row>
    <row r="2066" spans="9:12" x14ac:dyDescent="0.25">
      <c r="I2066" s="146"/>
      <c r="J2066" s="146"/>
      <c r="K2066" s="146"/>
      <c r="L2066" s="146"/>
    </row>
    <row r="2067" spans="9:12" x14ac:dyDescent="0.25">
      <c r="I2067" s="146"/>
      <c r="J2067" s="146"/>
      <c r="K2067" s="146"/>
      <c r="L2067" s="146"/>
    </row>
    <row r="2068" spans="9:12" x14ac:dyDescent="0.25">
      <c r="I2068" s="146"/>
      <c r="J2068" s="146"/>
      <c r="K2068" s="146"/>
      <c r="L2068" s="146"/>
    </row>
    <row r="2069" spans="9:12" x14ac:dyDescent="0.25">
      <c r="I2069" s="146"/>
      <c r="J2069" s="146"/>
      <c r="K2069" s="146"/>
      <c r="L2069" s="146"/>
    </row>
    <row r="2070" spans="9:12" x14ac:dyDescent="0.25">
      <c r="I2070" s="146"/>
      <c r="J2070" s="146"/>
      <c r="K2070" s="146"/>
      <c r="L2070" s="146"/>
    </row>
    <row r="2071" spans="9:12" x14ac:dyDescent="0.25">
      <c r="I2071" s="146"/>
      <c r="J2071" s="146"/>
      <c r="K2071" s="146"/>
      <c r="L2071" s="146"/>
    </row>
    <row r="2072" spans="9:12" x14ac:dyDescent="0.25">
      <c r="I2072" s="146"/>
      <c r="J2072" s="146"/>
      <c r="K2072" s="146"/>
      <c r="L2072" s="146"/>
    </row>
    <row r="2073" spans="9:12" x14ac:dyDescent="0.25">
      <c r="I2073" s="146"/>
      <c r="J2073" s="146"/>
      <c r="K2073" s="146"/>
      <c r="L2073" s="146"/>
    </row>
    <row r="2074" spans="9:12" x14ac:dyDescent="0.25">
      <c r="I2074" s="146"/>
      <c r="J2074" s="146"/>
      <c r="K2074" s="146"/>
      <c r="L2074" s="146"/>
    </row>
    <row r="2075" spans="9:12" x14ac:dyDescent="0.25">
      <c r="I2075" s="146"/>
      <c r="J2075" s="146"/>
      <c r="K2075" s="146"/>
      <c r="L2075" s="146"/>
    </row>
    <row r="2076" spans="9:12" x14ac:dyDescent="0.25">
      <c r="I2076" s="146"/>
      <c r="J2076" s="146"/>
      <c r="K2076" s="146"/>
      <c r="L2076" s="146"/>
    </row>
    <row r="2077" spans="9:12" x14ac:dyDescent="0.25">
      <c r="I2077" s="146"/>
      <c r="J2077" s="146"/>
      <c r="K2077" s="146"/>
      <c r="L2077" s="146"/>
    </row>
    <row r="2078" spans="9:12" x14ac:dyDescent="0.25">
      <c r="I2078" s="146"/>
      <c r="J2078" s="146"/>
      <c r="K2078" s="146"/>
      <c r="L2078" s="146"/>
    </row>
    <row r="2079" spans="9:12" x14ac:dyDescent="0.25">
      <c r="I2079" s="146"/>
      <c r="J2079" s="146"/>
      <c r="K2079" s="146"/>
      <c r="L2079" s="146"/>
    </row>
    <row r="2080" spans="9:12" x14ac:dyDescent="0.25">
      <c r="I2080" s="146"/>
      <c r="J2080" s="146"/>
      <c r="K2080" s="146"/>
      <c r="L2080" s="146"/>
    </row>
    <row r="2081" spans="9:12" x14ac:dyDescent="0.25">
      <c r="I2081" s="146"/>
      <c r="J2081" s="146"/>
      <c r="K2081" s="146"/>
      <c r="L2081" s="146"/>
    </row>
    <row r="2082" spans="9:12" x14ac:dyDescent="0.25">
      <c r="I2082" s="146"/>
      <c r="J2082" s="146"/>
      <c r="K2082" s="146"/>
      <c r="L2082" s="146"/>
    </row>
    <row r="2083" spans="9:12" x14ac:dyDescent="0.25">
      <c r="I2083" s="146"/>
      <c r="J2083" s="146"/>
      <c r="K2083" s="146"/>
      <c r="L2083" s="146"/>
    </row>
    <row r="2084" spans="9:12" x14ac:dyDescent="0.25">
      <c r="I2084" s="146"/>
      <c r="J2084" s="146"/>
      <c r="K2084" s="146"/>
      <c r="L2084" s="146"/>
    </row>
    <row r="2085" spans="9:12" x14ac:dyDescent="0.25">
      <c r="I2085" s="146"/>
      <c r="J2085" s="146"/>
      <c r="K2085" s="146"/>
      <c r="L2085" s="146"/>
    </row>
    <row r="2086" spans="9:12" x14ac:dyDescent="0.25">
      <c r="I2086" s="146"/>
      <c r="J2086" s="146"/>
      <c r="K2086" s="146"/>
      <c r="L2086" s="146"/>
    </row>
    <row r="2087" spans="9:12" x14ac:dyDescent="0.25">
      <c r="I2087" s="146"/>
      <c r="J2087" s="146"/>
      <c r="K2087" s="146"/>
      <c r="L2087" s="146"/>
    </row>
    <row r="2088" spans="9:12" x14ac:dyDescent="0.25">
      <c r="I2088" s="146"/>
      <c r="J2088" s="146"/>
      <c r="K2088" s="146"/>
      <c r="L2088" s="146"/>
    </row>
    <row r="2089" spans="9:12" x14ac:dyDescent="0.25">
      <c r="I2089" s="146"/>
      <c r="J2089" s="146"/>
      <c r="K2089" s="146"/>
      <c r="L2089" s="146"/>
    </row>
    <row r="2090" spans="9:12" x14ac:dyDescent="0.25">
      <c r="I2090" s="146"/>
      <c r="J2090" s="146"/>
      <c r="K2090" s="146"/>
      <c r="L2090" s="146"/>
    </row>
    <row r="2091" spans="9:12" x14ac:dyDescent="0.25">
      <c r="I2091" s="146"/>
      <c r="J2091" s="146"/>
      <c r="K2091" s="146"/>
      <c r="L2091" s="146"/>
    </row>
    <row r="2092" spans="9:12" x14ac:dyDescent="0.25">
      <c r="I2092" s="146"/>
      <c r="J2092" s="146"/>
      <c r="K2092" s="146"/>
      <c r="L2092" s="146"/>
    </row>
    <row r="2093" spans="9:12" x14ac:dyDescent="0.25">
      <c r="I2093" s="146"/>
      <c r="J2093" s="146"/>
      <c r="K2093" s="146"/>
      <c r="L2093" s="146"/>
    </row>
    <row r="2094" spans="9:12" x14ac:dyDescent="0.25">
      <c r="I2094" s="146"/>
      <c r="J2094" s="146"/>
      <c r="K2094" s="146"/>
      <c r="L2094" s="146"/>
    </row>
    <row r="2095" spans="9:12" x14ac:dyDescent="0.25">
      <c r="I2095" s="146"/>
      <c r="J2095" s="146"/>
      <c r="K2095" s="146"/>
      <c r="L2095" s="146"/>
    </row>
    <row r="2096" spans="9:12" x14ac:dyDescent="0.25">
      <c r="I2096" s="146"/>
      <c r="J2096" s="146"/>
      <c r="K2096" s="146"/>
      <c r="L2096" s="146"/>
    </row>
    <row r="2097" spans="9:12" x14ac:dyDescent="0.25">
      <c r="I2097" s="146"/>
      <c r="J2097" s="146"/>
      <c r="K2097" s="146"/>
      <c r="L2097" s="146"/>
    </row>
    <row r="2098" spans="9:12" x14ac:dyDescent="0.25">
      <c r="I2098" s="146"/>
      <c r="J2098" s="146"/>
      <c r="K2098" s="146"/>
      <c r="L2098" s="146"/>
    </row>
    <row r="2099" spans="9:12" x14ac:dyDescent="0.25">
      <c r="I2099" s="146"/>
      <c r="J2099" s="146"/>
      <c r="K2099" s="146"/>
      <c r="L2099" s="146"/>
    </row>
    <row r="2100" spans="9:12" x14ac:dyDescent="0.25">
      <c r="I2100" s="146"/>
      <c r="J2100" s="146"/>
      <c r="K2100" s="146"/>
      <c r="L2100" s="146"/>
    </row>
    <row r="2101" spans="9:12" x14ac:dyDescent="0.25">
      <c r="I2101" s="146"/>
      <c r="J2101" s="146"/>
      <c r="K2101" s="146"/>
      <c r="L2101" s="146"/>
    </row>
    <row r="2102" spans="9:12" x14ac:dyDescent="0.25">
      <c r="I2102" s="146"/>
      <c r="J2102" s="146"/>
      <c r="K2102" s="146"/>
      <c r="L2102" s="146"/>
    </row>
    <row r="2103" spans="9:12" x14ac:dyDescent="0.25">
      <c r="I2103" s="146"/>
      <c r="J2103" s="146"/>
      <c r="K2103" s="146"/>
      <c r="L2103" s="146"/>
    </row>
    <row r="2104" spans="9:12" x14ac:dyDescent="0.25">
      <c r="I2104" s="146"/>
      <c r="J2104" s="146"/>
      <c r="K2104" s="146"/>
      <c r="L2104" s="146"/>
    </row>
    <row r="2105" spans="9:12" x14ac:dyDescent="0.25">
      <c r="I2105" s="146"/>
      <c r="J2105" s="146"/>
      <c r="K2105" s="146"/>
      <c r="L2105" s="146"/>
    </row>
    <row r="2106" spans="9:12" x14ac:dyDescent="0.25">
      <c r="I2106" s="146"/>
      <c r="J2106" s="146"/>
      <c r="K2106" s="146"/>
      <c r="L2106" s="146"/>
    </row>
    <row r="2107" spans="9:12" x14ac:dyDescent="0.25">
      <c r="I2107" s="146"/>
      <c r="J2107" s="146"/>
      <c r="K2107" s="146"/>
      <c r="L2107" s="146"/>
    </row>
    <row r="2108" spans="9:12" x14ac:dyDescent="0.25">
      <c r="I2108" s="146"/>
      <c r="J2108" s="146"/>
      <c r="K2108" s="146"/>
      <c r="L2108" s="146"/>
    </row>
    <row r="2109" spans="9:12" x14ac:dyDescent="0.25">
      <c r="I2109" s="146"/>
      <c r="J2109" s="146"/>
      <c r="K2109" s="146"/>
      <c r="L2109" s="146"/>
    </row>
    <row r="2110" spans="9:12" x14ac:dyDescent="0.25">
      <c r="I2110" s="146"/>
      <c r="J2110" s="146"/>
      <c r="K2110" s="146"/>
      <c r="L2110" s="146"/>
    </row>
    <row r="2111" spans="9:12" x14ac:dyDescent="0.25">
      <c r="I2111" s="146"/>
      <c r="J2111" s="146"/>
      <c r="K2111" s="146"/>
      <c r="L2111" s="146"/>
    </row>
    <row r="2112" spans="9:12" x14ac:dyDescent="0.25">
      <c r="I2112" s="146"/>
      <c r="J2112" s="146"/>
      <c r="K2112" s="146"/>
      <c r="L2112" s="146"/>
    </row>
    <row r="2113" spans="9:12" x14ac:dyDescent="0.25">
      <c r="I2113" s="146"/>
      <c r="J2113" s="146"/>
      <c r="K2113" s="146"/>
      <c r="L2113" s="146"/>
    </row>
    <row r="2114" spans="9:12" x14ac:dyDescent="0.25">
      <c r="I2114" s="146"/>
      <c r="J2114" s="146"/>
      <c r="K2114" s="146"/>
      <c r="L2114" s="146"/>
    </row>
    <row r="2115" spans="9:12" x14ac:dyDescent="0.25">
      <c r="I2115" s="146"/>
      <c r="J2115" s="146"/>
      <c r="K2115" s="146"/>
      <c r="L2115" s="146"/>
    </row>
    <row r="2116" spans="9:12" x14ac:dyDescent="0.25">
      <c r="I2116" s="146"/>
      <c r="J2116" s="146"/>
      <c r="K2116" s="146"/>
      <c r="L2116" s="146"/>
    </row>
    <row r="2117" spans="9:12" x14ac:dyDescent="0.25">
      <c r="I2117" s="146"/>
      <c r="J2117" s="146"/>
      <c r="K2117" s="146"/>
      <c r="L2117" s="146"/>
    </row>
    <row r="2118" spans="9:12" x14ac:dyDescent="0.25">
      <c r="I2118" s="146"/>
      <c r="J2118" s="146"/>
      <c r="K2118" s="146"/>
      <c r="L2118" s="146"/>
    </row>
    <row r="2119" spans="9:12" x14ac:dyDescent="0.25">
      <c r="I2119" s="146"/>
      <c r="J2119" s="146"/>
      <c r="K2119" s="146"/>
      <c r="L2119" s="146"/>
    </row>
    <row r="2120" spans="9:12" x14ac:dyDescent="0.25">
      <c r="I2120" s="146"/>
      <c r="J2120" s="146"/>
      <c r="K2120" s="146"/>
      <c r="L2120" s="146"/>
    </row>
    <row r="2121" spans="9:12" x14ac:dyDescent="0.25">
      <c r="I2121" s="146"/>
      <c r="J2121" s="146"/>
      <c r="K2121" s="146"/>
      <c r="L2121" s="146"/>
    </row>
    <row r="2122" spans="9:12" x14ac:dyDescent="0.25">
      <c r="I2122" s="146"/>
      <c r="J2122" s="146"/>
      <c r="K2122" s="146"/>
      <c r="L2122" s="146"/>
    </row>
    <row r="2123" spans="9:12" x14ac:dyDescent="0.25">
      <c r="I2123" s="146"/>
      <c r="J2123" s="146"/>
      <c r="K2123" s="146"/>
      <c r="L2123" s="146"/>
    </row>
    <row r="2124" spans="9:12" x14ac:dyDescent="0.25">
      <c r="I2124" s="146"/>
      <c r="J2124" s="146"/>
      <c r="K2124" s="146"/>
      <c r="L2124" s="146"/>
    </row>
    <row r="2125" spans="9:12" x14ac:dyDescent="0.25">
      <c r="I2125" s="146"/>
      <c r="J2125" s="146"/>
      <c r="K2125" s="146"/>
      <c r="L2125" s="146"/>
    </row>
    <row r="2126" spans="9:12" x14ac:dyDescent="0.25">
      <c r="I2126" s="146"/>
      <c r="J2126" s="146"/>
      <c r="K2126" s="146"/>
      <c r="L2126" s="146"/>
    </row>
    <row r="2127" spans="9:12" x14ac:dyDescent="0.25">
      <c r="I2127" s="146"/>
      <c r="J2127" s="146"/>
      <c r="K2127" s="146"/>
      <c r="L2127" s="146"/>
    </row>
    <row r="2128" spans="9:12" x14ac:dyDescent="0.25">
      <c r="I2128" s="146"/>
      <c r="J2128" s="146"/>
      <c r="K2128" s="146"/>
      <c r="L2128" s="146"/>
    </row>
    <row r="2129" spans="9:12" x14ac:dyDescent="0.25">
      <c r="I2129" s="146"/>
      <c r="J2129" s="146"/>
      <c r="K2129" s="146"/>
      <c r="L2129" s="146"/>
    </row>
    <row r="2130" spans="9:12" x14ac:dyDescent="0.25">
      <c r="I2130" s="146"/>
      <c r="J2130" s="146"/>
      <c r="K2130" s="146"/>
      <c r="L2130" s="146"/>
    </row>
    <row r="2131" spans="9:12" x14ac:dyDescent="0.25">
      <c r="I2131" s="146"/>
      <c r="J2131" s="146"/>
      <c r="K2131" s="146"/>
      <c r="L2131" s="146"/>
    </row>
    <row r="2132" spans="9:12" x14ac:dyDescent="0.25">
      <c r="I2132" s="146"/>
      <c r="J2132" s="146"/>
      <c r="K2132" s="146"/>
      <c r="L2132" s="146"/>
    </row>
    <row r="2133" spans="9:12" x14ac:dyDescent="0.25">
      <c r="I2133" s="146"/>
      <c r="J2133" s="146"/>
      <c r="K2133" s="146"/>
      <c r="L2133" s="146"/>
    </row>
    <row r="2134" spans="9:12" x14ac:dyDescent="0.25">
      <c r="I2134" s="146"/>
      <c r="J2134" s="146"/>
      <c r="K2134" s="146"/>
      <c r="L2134" s="146"/>
    </row>
    <row r="2135" spans="9:12" x14ac:dyDescent="0.25">
      <c r="I2135" s="146"/>
      <c r="J2135" s="146"/>
      <c r="K2135" s="146"/>
      <c r="L2135" s="146"/>
    </row>
    <row r="2136" spans="9:12" x14ac:dyDescent="0.25">
      <c r="I2136" s="146"/>
      <c r="J2136" s="146"/>
      <c r="K2136" s="146"/>
      <c r="L2136" s="146"/>
    </row>
    <row r="2137" spans="9:12" x14ac:dyDescent="0.25">
      <c r="I2137" s="146"/>
      <c r="J2137" s="146"/>
      <c r="K2137" s="146"/>
      <c r="L2137" s="146"/>
    </row>
    <row r="2138" spans="9:12" x14ac:dyDescent="0.25">
      <c r="I2138" s="146"/>
      <c r="J2138" s="146"/>
      <c r="K2138" s="146"/>
      <c r="L2138" s="146"/>
    </row>
    <row r="2139" spans="9:12" x14ac:dyDescent="0.25">
      <c r="I2139" s="146"/>
      <c r="J2139" s="146"/>
      <c r="K2139" s="146"/>
      <c r="L2139" s="146"/>
    </row>
    <row r="2140" spans="9:12" x14ac:dyDescent="0.25">
      <c r="I2140" s="146"/>
      <c r="J2140" s="146"/>
      <c r="K2140" s="146"/>
      <c r="L2140" s="146"/>
    </row>
    <row r="2141" spans="9:12" x14ac:dyDescent="0.25">
      <c r="I2141" s="146"/>
      <c r="J2141" s="146"/>
      <c r="K2141" s="146"/>
      <c r="L2141" s="146"/>
    </row>
    <row r="2142" spans="9:12" x14ac:dyDescent="0.25">
      <c r="I2142" s="146"/>
      <c r="J2142" s="146"/>
      <c r="K2142" s="146"/>
      <c r="L2142" s="146"/>
    </row>
    <row r="2143" spans="9:12" x14ac:dyDescent="0.25">
      <c r="I2143" s="146"/>
      <c r="J2143" s="146"/>
      <c r="K2143" s="146"/>
      <c r="L2143" s="146"/>
    </row>
    <row r="2144" spans="9:12" x14ac:dyDescent="0.25">
      <c r="I2144" s="146"/>
      <c r="J2144" s="146"/>
      <c r="K2144" s="146"/>
      <c r="L2144" s="146"/>
    </row>
    <row r="2145" spans="9:12" x14ac:dyDescent="0.25">
      <c r="I2145" s="146"/>
      <c r="J2145" s="146"/>
      <c r="K2145" s="146"/>
      <c r="L2145" s="146"/>
    </row>
    <row r="2146" spans="9:12" x14ac:dyDescent="0.25">
      <c r="I2146" s="146"/>
      <c r="J2146" s="146"/>
      <c r="K2146" s="146"/>
      <c r="L2146" s="146"/>
    </row>
    <row r="2147" spans="9:12" x14ac:dyDescent="0.25">
      <c r="I2147" s="146"/>
      <c r="J2147" s="146"/>
      <c r="K2147" s="146"/>
      <c r="L2147" s="146"/>
    </row>
    <row r="2148" spans="9:12" x14ac:dyDescent="0.25">
      <c r="I2148" s="146"/>
      <c r="J2148" s="146"/>
      <c r="K2148" s="146"/>
      <c r="L2148" s="146"/>
    </row>
    <row r="2149" spans="9:12" x14ac:dyDescent="0.25">
      <c r="I2149" s="146"/>
      <c r="J2149" s="146"/>
      <c r="K2149" s="146"/>
      <c r="L2149" s="146"/>
    </row>
    <row r="2150" spans="9:12" x14ac:dyDescent="0.25">
      <c r="I2150" s="146"/>
      <c r="J2150" s="146"/>
      <c r="K2150" s="146"/>
      <c r="L2150" s="146"/>
    </row>
    <row r="2151" spans="9:12" x14ac:dyDescent="0.25">
      <c r="I2151" s="146"/>
      <c r="J2151" s="146"/>
      <c r="K2151" s="146"/>
      <c r="L2151" s="146"/>
    </row>
    <row r="2152" spans="9:12" x14ac:dyDescent="0.25">
      <c r="I2152" s="146"/>
      <c r="J2152" s="146"/>
      <c r="K2152" s="146"/>
      <c r="L2152" s="146"/>
    </row>
    <row r="2153" spans="9:12" x14ac:dyDescent="0.25">
      <c r="I2153" s="146"/>
      <c r="J2153" s="146"/>
      <c r="K2153" s="146"/>
      <c r="L2153" s="146"/>
    </row>
    <row r="2154" spans="9:12" x14ac:dyDescent="0.25">
      <c r="I2154" s="146"/>
      <c r="J2154" s="146"/>
      <c r="K2154" s="146"/>
      <c r="L2154" s="146"/>
    </row>
    <row r="2155" spans="9:12" x14ac:dyDescent="0.25">
      <c r="I2155" s="146"/>
      <c r="J2155" s="146"/>
      <c r="K2155" s="146"/>
      <c r="L2155" s="146"/>
    </row>
    <row r="2156" spans="9:12" x14ac:dyDescent="0.25">
      <c r="I2156" s="146"/>
      <c r="J2156" s="146"/>
      <c r="K2156" s="146"/>
      <c r="L2156" s="146"/>
    </row>
    <row r="2157" spans="9:12" x14ac:dyDescent="0.25">
      <c r="I2157" s="146"/>
      <c r="J2157" s="146"/>
      <c r="K2157" s="146"/>
      <c r="L2157" s="146"/>
    </row>
    <row r="2158" spans="9:12" x14ac:dyDescent="0.25">
      <c r="I2158" s="146"/>
      <c r="J2158" s="146"/>
      <c r="K2158" s="146"/>
      <c r="L2158" s="146"/>
    </row>
    <row r="2159" spans="9:12" x14ac:dyDescent="0.25">
      <c r="I2159" s="146"/>
      <c r="J2159" s="146"/>
      <c r="K2159" s="146"/>
      <c r="L2159" s="146"/>
    </row>
    <row r="2160" spans="9:12" x14ac:dyDescent="0.25">
      <c r="I2160" s="146"/>
      <c r="J2160" s="146"/>
      <c r="K2160" s="146"/>
      <c r="L2160" s="146"/>
    </row>
    <row r="2161" spans="9:12" x14ac:dyDescent="0.25">
      <c r="I2161" s="146"/>
      <c r="J2161" s="146"/>
      <c r="K2161" s="146"/>
      <c r="L2161" s="146"/>
    </row>
    <row r="2162" spans="9:12" x14ac:dyDescent="0.25">
      <c r="I2162" s="146"/>
      <c r="J2162" s="146"/>
      <c r="K2162" s="146"/>
      <c r="L2162" s="146"/>
    </row>
    <row r="2163" spans="9:12" x14ac:dyDescent="0.25">
      <c r="I2163" s="146"/>
      <c r="J2163" s="146"/>
      <c r="K2163" s="146"/>
      <c r="L2163" s="146"/>
    </row>
    <row r="2164" spans="9:12" x14ac:dyDescent="0.25">
      <c r="I2164" s="146"/>
      <c r="J2164" s="146"/>
      <c r="K2164" s="146"/>
      <c r="L2164" s="146"/>
    </row>
    <row r="2165" spans="9:12" x14ac:dyDescent="0.25">
      <c r="I2165" s="146"/>
      <c r="J2165" s="146"/>
      <c r="K2165" s="146"/>
      <c r="L2165" s="146"/>
    </row>
    <row r="2166" spans="9:12" x14ac:dyDescent="0.25">
      <c r="I2166" s="146"/>
      <c r="J2166" s="146"/>
      <c r="K2166" s="146"/>
      <c r="L2166" s="146"/>
    </row>
    <row r="2167" spans="9:12" x14ac:dyDescent="0.25">
      <c r="I2167" s="146"/>
      <c r="J2167" s="146"/>
      <c r="K2167" s="146"/>
      <c r="L2167" s="146"/>
    </row>
    <row r="2168" spans="9:12" x14ac:dyDescent="0.25">
      <c r="I2168" s="146"/>
      <c r="J2168" s="146"/>
      <c r="K2168" s="146"/>
      <c r="L2168" s="146"/>
    </row>
    <row r="2169" spans="9:12" x14ac:dyDescent="0.25">
      <c r="I2169" s="146"/>
      <c r="J2169" s="146"/>
      <c r="K2169" s="146"/>
      <c r="L2169" s="146"/>
    </row>
    <row r="2170" spans="9:12" x14ac:dyDescent="0.25">
      <c r="I2170" s="146"/>
      <c r="J2170" s="146"/>
      <c r="K2170" s="146"/>
      <c r="L2170" s="146"/>
    </row>
    <row r="2171" spans="9:12" x14ac:dyDescent="0.25">
      <c r="I2171" s="146"/>
      <c r="J2171" s="146"/>
      <c r="K2171" s="146"/>
      <c r="L2171" s="146"/>
    </row>
    <row r="2172" spans="9:12" x14ac:dyDescent="0.25">
      <c r="I2172" s="146"/>
      <c r="J2172" s="146"/>
      <c r="K2172" s="146"/>
      <c r="L2172" s="146"/>
    </row>
    <row r="2173" spans="9:12" x14ac:dyDescent="0.25">
      <c r="I2173" s="146"/>
      <c r="J2173" s="146"/>
      <c r="K2173" s="146"/>
      <c r="L2173" s="146"/>
    </row>
    <row r="2174" spans="9:12" x14ac:dyDescent="0.25">
      <c r="I2174" s="146"/>
      <c r="J2174" s="146"/>
      <c r="K2174" s="146"/>
      <c r="L2174" s="146"/>
    </row>
    <row r="2175" spans="9:12" x14ac:dyDescent="0.25">
      <c r="I2175" s="146"/>
      <c r="J2175" s="146"/>
      <c r="K2175" s="146"/>
      <c r="L2175" s="146"/>
    </row>
    <row r="2176" spans="9:12" x14ac:dyDescent="0.25">
      <c r="I2176" s="146"/>
      <c r="J2176" s="146"/>
      <c r="K2176" s="146"/>
      <c r="L2176" s="146"/>
    </row>
    <row r="2177" spans="9:12" x14ac:dyDescent="0.25">
      <c r="I2177" s="146"/>
      <c r="J2177" s="146"/>
      <c r="K2177" s="146"/>
      <c r="L2177" s="146"/>
    </row>
    <row r="2178" spans="9:12" x14ac:dyDescent="0.25">
      <c r="I2178" s="146"/>
      <c r="J2178" s="146"/>
      <c r="K2178" s="146"/>
      <c r="L2178" s="146"/>
    </row>
    <row r="2179" spans="9:12" x14ac:dyDescent="0.25">
      <c r="I2179" s="146"/>
      <c r="J2179" s="146"/>
      <c r="K2179" s="146"/>
      <c r="L2179" s="146"/>
    </row>
    <row r="2180" spans="9:12" x14ac:dyDescent="0.25">
      <c r="I2180" s="146"/>
      <c r="J2180" s="146"/>
      <c r="K2180" s="146"/>
      <c r="L2180" s="146"/>
    </row>
    <row r="2181" spans="9:12" x14ac:dyDescent="0.25">
      <c r="I2181" s="146"/>
      <c r="J2181" s="146"/>
      <c r="K2181" s="146"/>
      <c r="L2181" s="146"/>
    </row>
    <row r="2182" spans="9:12" x14ac:dyDescent="0.25">
      <c r="I2182" s="146"/>
      <c r="J2182" s="146"/>
      <c r="K2182" s="146"/>
      <c r="L2182" s="146"/>
    </row>
    <row r="2183" spans="9:12" x14ac:dyDescent="0.25">
      <c r="I2183" s="146"/>
      <c r="J2183" s="146"/>
      <c r="K2183" s="146"/>
      <c r="L2183" s="146"/>
    </row>
    <row r="2184" spans="9:12" x14ac:dyDescent="0.25">
      <c r="I2184" s="146"/>
      <c r="J2184" s="146"/>
      <c r="K2184" s="146"/>
      <c r="L2184" s="146"/>
    </row>
    <row r="2185" spans="9:12" x14ac:dyDescent="0.25">
      <c r="I2185" s="146"/>
      <c r="J2185" s="146"/>
      <c r="K2185" s="146"/>
      <c r="L2185" s="146"/>
    </row>
    <row r="2186" spans="9:12" x14ac:dyDescent="0.25">
      <c r="I2186" s="146"/>
      <c r="J2186" s="146"/>
      <c r="K2186" s="146"/>
      <c r="L2186" s="146"/>
    </row>
    <row r="2187" spans="9:12" x14ac:dyDescent="0.25">
      <c r="I2187" s="146"/>
      <c r="J2187" s="146"/>
      <c r="K2187" s="146"/>
      <c r="L2187" s="146"/>
    </row>
    <row r="2188" spans="9:12" x14ac:dyDescent="0.25">
      <c r="I2188" s="146"/>
      <c r="J2188" s="146"/>
      <c r="K2188" s="146"/>
      <c r="L2188" s="146"/>
    </row>
    <row r="2189" spans="9:12" x14ac:dyDescent="0.25">
      <c r="I2189" s="146"/>
      <c r="J2189" s="146"/>
      <c r="K2189" s="146"/>
      <c r="L2189" s="146"/>
    </row>
    <row r="2190" spans="9:12" x14ac:dyDescent="0.25">
      <c r="I2190" s="146"/>
      <c r="J2190" s="146"/>
      <c r="K2190" s="146"/>
      <c r="L2190" s="146"/>
    </row>
    <row r="2191" spans="9:12" x14ac:dyDescent="0.25">
      <c r="I2191" s="146"/>
      <c r="J2191" s="146"/>
      <c r="K2191" s="146"/>
      <c r="L2191" s="146"/>
    </row>
    <row r="2192" spans="9:12" x14ac:dyDescent="0.25">
      <c r="I2192" s="146"/>
      <c r="J2192" s="146"/>
      <c r="K2192" s="146"/>
      <c r="L2192" s="146"/>
    </row>
    <row r="2193" spans="9:12" x14ac:dyDescent="0.25">
      <c r="I2193" s="146"/>
      <c r="J2193" s="146"/>
      <c r="K2193" s="146"/>
      <c r="L2193" s="146"/>
    </row>
    <row r="2194" spans="9:12" x14ac:dyDescent="0.25">
      <c r="I2194" s="146"/>
      <c r="J2194" s="146"/>
      <c r="K2194" s="146"/>
      <c r="L2194" s="146"/>
    </row>
    <row r="2195" spans="9:12" x14ac:dyDescent="0.25">
      <c r="I2195" s="146"/>
      <c r="J2195" s="146"/>
      <c r="K2195" s="146"/>
      <c r="L2195" s="146"/>
    </row>
    <row r="2196" spans="9:12" x14ac:dyDescent="0.25">
      <c r="I2196" s="146"/>
      <c r="J2196" s="146"/>
      <c r="K2196" s="146"/>
      <c r="L2196" s="146"/>
    </row>
    <row r="2197" spans="9:12" x14ac:dyDescent="0.25">
      <c r="I2197" s="146"/>
      <c r="J2197" s="146"/>
      <c r="K2197" s="146"/>
      <c r="L2197" s="146"/>
    </row>
    <row r="2198" spans="9:12" x14ac:dyDescent="0.25">
      <c r="I2198" s="146"/>
      <c r="J2198" s="146"/>
      <c r="K2198" s="146"/>
      <c r="L2198" s="146"/>
    </row>
    <row r="2199" spans="9:12" x14ac:dyDescent="0.25">
      <c r="I2199" s="146"/>
      <c r="J2199" s="146"/>
      <c r="K2199" s="146"/>
      <c r="L2199" s="146"/>
    </row>
    <row r="2200" spans="9:12" x14ac:dyDescent="0.25">
      <c r="I2200" s="146"/>
      <c r="J2200" s="146"/>
      <c r="K2200" s="146"/>
      <c r="L2200" s="146"/>
    </row>
    <row r="2201" spans="9:12" x14ac:dyDescent="0.25">
      <c r="I2201" s="146"/>
      <c r="J2201" s="146"/>
      <c r="K2201" s="146"/>
      <c r="L2201" s="146"/>
    </row>
    <row r="2202" spans="9:12" x14ac:dyDescent="0.25">
      <c r="I2202" s="146"/>
      <c r="J2202" s="146"/>
      <c r="K2202" s="146"/>
      <c r="L2202" s="146"/>
    </row>
    <row r="2203" spans="9:12" x14ac:dyDescent="0.25">
      <c r="I2203" s="146"/>
      <c r="J2203" s="146"/>
      <c r="K2203" s="146"/>
      <c r="L2203" s="146"/>
    </row>
    <row r="2204" spans="9:12" x14ac:dyDescent="0.25">
      <c r="I2204" s="146"/>
      <c r="J2204" s="146"/>
      <c r="K2204" s="146"/>
      <c r="L2204" s="146"/>
    </row>
    <row r="2205" spans="9:12" x14ac:dyDescent="0.25">
      <c r="I2205" s="146"/>
      <c r="J2205" s="146"/>
      <c r="K2205" s="146"/>
      <c r="L2205" s="146"/>
    </row>
    <row r="2206" spans="9:12" x14ac:dyDescent="0.25">
      <c r="I2206" s="146"/>
      <c r="J2206" s="146"/>
      <c r="K2206" s="146"/>
      <c r="L2206" s="146"/>
    </row>
    <row r="2207" spans="9:12" x14ac:dyDescent="0.25">
      <c r="I2207" s="146"/>
      <c r="J2207" s="146"/>
      <c r="K2207" s="146"/>
      <c r="L2207" s="146"/>
    </row>
    <row r="2208" spans="9:12" x14ac:dyDescent="0.25">
      <c r="I2208" s="146"/>
      <c r="J2208" s="146"/>
      <c r="K2208" s="146"/>
      <c r="L2208" s="146"/>
    </row>
    <row r="2209" spans="9:12" x14ac:dyDescent="0.25">
      <c r="I2209" s="146"/>
      <c r="J2209" s="146"/>
      <c r="K2209" s="146"/>
      <c r="L2209" s="146"/>
    </row>
    <row r="2210" spans="9:12" x14ac:dyDescent="0.25">
      <c r="I2210" s="146"/>
      <c r="J2210" s="146"/>
      <c r="K2210" s="146"/>
      <c r="L2210" s="146"/>
    </row>
    <row r="2211" spans="9:12" x14ac:dyDescent="0.25">
      <c r="I2211" s="146"/>
      <c r="J2211" s="146"/>
      <c r="K2211" s="146"/>
      <c r="L2211" s="146"/>
    </row>
    <row r="2212" spans="9:12" x14ac:dyDescent="0.25">
      <c r="I2212" s="146"/>
      <c r="J2212" s="146"/>
      <c r="K2212" s="146"/>
      <c r="L2212" s="146"/>
    </row>
    <row r="2213" spans="9:12" x14ac:dyDescent="0.25">
      <c r="I2213" s="146"/>
      <c r="J2213" s="146"/>
      <c r="K2213" s="146"/>
      <c r="L2213" s="146"/>
    </row>
    <row r="2214" spans="9:12" x14ac:dyDescent="0.25">
      <c r="I2214" s="146"/>
      <c r="J2214" s="146"/>
      <c r="K2214" s="146"/>
      <c r="L2214" s="146"/>
    </row>
    <row r="2215" spans="9:12" x14ac:dyDescent="0.25">
      <c r="I2215" s="146"/>
      <c r="J2215" s="146"/>
      <c r="K2215" s="146"/>
      <c r="L2215" s="146"/>
    </row>
    <row r="2216" spans="9:12" x14ac:dyDescent="0.25">
      <c r="I2216" s="146"/>
      <c r="J2216" s="146"/>
      <c r="K2216" s="146"/>
      <c r="L2216" s="146"/>
    </row>
    <row r="2217" spans="9:12" x14ac:dyDescent="0.25">
      <c r="I2217" s="146"/>
      <c r="J2217" s="146"/>
      <c r="K2217" s="146"/>
      <c r="L2217" s="146"/>
    </row>
    <row r="2218" spans="9:12" x14ac:dyDescent="0.25">
      <c r="I2218" s="146"/>
      <c r="J2218" s="146"/>
      <c r="K2218" s="146"/>
      <c r="L2218" s="146"/>
    </row>
    <row r="2219" spans="9:12" x14ac:dyDescent="0.25">
      <c r="I2219" s="146"/>
      <c r="J2219" s="146"/>
      <c r="K2219" s="146"/>
      <c r="L2219" s="146"/>
    </row>
    <row r="2220" spans="9:12" x14ac:dyDescent="0.25">
      <c r="I2220" s="146"/>
      <c r="J2220" s="146"/>
      <c r="K2220" s="146"/>
      <c r="L2220" s="146"/>
    </row>
    <row r="2221" spans="9:12" x14ac:dyDescent="0.25">
      <c r="I2221" s="146"/>
      <c r="J2221" s="146"/>
      <c r="K2221" s="146"/>
      <c r="L2221" s="146"/>
    </row>
    <row r="2222" spans="9:12" x14ac:dyDescent="0.25">
      <c r="I2222" s="146"/>
      <c r="J2222" s="146"/>
      <c r="K2222" s="146"/>
      <c r="L2222" s="146"/>
    </row>
    <row r="2223" spans="9:12" x14ac:dyDescent="0.25">
      <c r="I2223" s="146"/>
      <c r="J2223" s="146"/>
      <c r="K2223" s="146"/>
      <c r="L2223" s="146"/>
    </row>
    <row r="2224" spans="9:12" x14ac:dyDescent="0.25">
      <c r="I2224" s="146"/>
      <c r="J2224" s="146"/>
      <c r="K2224" s="146"/>
      <c r="L2224" s="146"/>
    </row>
    <row r="2225" spans="9:12" x14ac:dyDescent="0.25">
      <c r="I2225" s="146"/>
      <c r="J2225" s="146"/>
      <c r="K2225" s="146"/>
      <c r="L2225" s="146"/>
    </row>
    <row r="2226" spans="9:12" x14ac:dyDescent="0.25">
      <c r="I2226" s="146"/>
      <c r="J2226" s="146"/>
      <c r="K2226" s="146"/>
      <c r="L2226" s="146"/>
    </row>
    <row r="2227" spans="9:12" x14ac:dyDescent="0.25">
      <c r="I2227" s="146"/>
      <c r="J2227" s="146"/>
      <c r="K2227" s="146"/>
      <c r="L2227" s="146"/>
    </row>
    <row r="2228" spans="9:12" x14ac:dyDescent="0.25">
      <c r="I2228" s="146"/>
      <c r="J2228" s="146"/>
      <c r="K2228" s="146"/>
      <c r="L2228" s="146"/>
    </row>
    <row r="2229" spans="9:12" x14ac:dyDescent="0.25">
      <c r="I2229" s="146"/>
      <c r="J2229" s="146"/>
      <c r="K2229" s="146"/>
      <c r="L2229" s="146"/>
    </row>
    <row r="2230" spans="9:12" x14ac:dyDescent="0.25">
      <c r="I2230" s="146"/>
      <c r="J2230" s="146"/>
      <c r="K2230" s="146"/>
      <c r="L2230" s="146"/>
    </row>
    <row r="2231" spans="9:12" x14ac:dyDescent="0.25">
      <c r="I2231" s="146"/>
      <c r="J2231" s="146"/>
      <c r="K2231" s="146"/>
      <c r="L2231" s="146"/>
    </row>
    <row r="2232" spans="9:12" x14ac:dyDescent="0.25">
      <c r="I2232" s="146"/>
      <c r="J2232" s="146"/>
      <c r="K2232" s="146"/>
      <c r="L2232" s="146"/>
    </row>
    <row r="2233" spans="9:12" x14ac:dyDescent="0.25">
      <c r="I2233" s="146"/>
      <c r="J2233" s="146"/>
      <c r="K2233" s="146"/>
      <c r="L2233" s="146"/>
    </row>
    <row r="2234" spans="9:12" x14ac:dyDescent="0.25">
      <c r="I2234" s="146"/>
      <c r="J2234" s="146"/>
      <c r="K2234" s="146"/>
      <c r="L2234" s="146"/>
    </row>
    <row r="2235" spans="9:12" x14ac:dyDescent="0.25">
      <c r="I2235" s="146"/>
      <c r="J2235" s="146"/>
      <c r="K2235" s="146"/>
      <c r="L2235" s="146"/>
    </row>
    <row r="2236" spans="9:12" x14ac:dyDescent="0.25">
      <c r="I2236" s="146"/>
      <c r="J2236" s="146"/>
      <c r="K2236" s="146"/>
      <c r="L2236" s="146"/>
    </row>
    <row r="2237" spans="9:12" x14ac:dyDescent="0.25">
      <c r="I2237" s="146"/>
      <c r="J2237" s="146"/>
      <c r="K2237" s="146"/>
      <c r="L2237" s="146"/>
    </row>
    <row r="2238" spans="9:12" x14ac:dyDescent="0.25">
      <c r="I2238" s="146"/>
      <c r="J2238" s="146"/>
      <c r="K2238" s="146"/>
      <c r="L2238" s="146"/>
    </row>
    <row r="2239" spans="9:12" x14ac:dyDescent="0.25">
      <c r="I2239" s="146"/>
      <c r="J2239" s="146"/>
      <c r="K2239" s="146"/>
      <c r="L2239" s="146"/>
    </row>
    <row r="2240" spans="9:12" x14ac:dyDescent="0.25">
      <c r="I2240" s="146"/>
      <c r="J2240" s="146"/>
      <c r="K2240" s="146"/>
      <c r="L2240" s="146"/>
    </row>
    <row r="2241" spans="9:12" x14ac:dyDescent="0.25">
      <c r="I2241" s="146"/>
      <c r="J2241" s="146"/>
      <c r="K2241" s="146"/>
      <c r="L2241" s="146"/>
    </row>
    <row r="2242" spans="9:12" x14ac:dyDescent="0.25">
      <c r="I2242" s="146"/>
      <c r="J2242" s="146"/>
      <c r="K2242" s="146"/>
      <c r="L2242" s="146"/>
    </row>
    <row r="2243" spans="9:12" x14ac:dyDescent="0.25">
      <c r="I2243" s="146"/>
      <c r="J2243" s="146"/>
      <c r="K2243" s="146"/>
      <c r="L2243" s="146"/>
    </row>
    <row r="2244" spans="9:12" x14ac:dyDescent="0.25">
      <c r="I2244" s="146"/>
      <c r="J2244" s="146"/>
      <c r="K2244" s="146"/>
      <c r="L2244" s="146"/>
    </row>
    <row r="2245" spans="9:12" x14ac:dyDescent="0.25">
      <c r="I2245" s="146"/>
      <c r="J2245" s="146"/>
      <c r="K2245" s="146"/>
      <c r="L2245" s="146"/>
    </row>
    <row r="2246" spans="9:12" x14ac:dyDescent="0.25">
      <c r="I2246" s="146"/>
      <c r="J2246" s="146"/>
      <c r="K2246" s="146"/>
      <c r="L2246" s="146"/>
    </row>
    <row r="2247" spans="9:12" x14ac:dyDescent="0.25">
      <c r="I2247" s="146"/>
      <c r="J2247" s="146"/>
      <c r="K2247" s="146"/>
      <c r="L2247" s="146"/>
    </row>
    <row r="2248" spans="9:12" x14ac:dyDescent="0.25">
      <c r="I2248" s="146"/>
      <c r="J2248" s="146"/>
      <c r="K2248" s="146"/>
      <c r="L2248" s="146"/>
    </row>
    <row r="2249" spans="9:12" x14ac:dyDescent="0.25">
      <c r="I2249" s="146"/>
      <c r="J2249" s="146"/>
      <c r="K2249" s="146"/>
      <c r="L2249" s="146"/>
    </row>
    <row r="2250" spans="9:12" x14ac:dyDescent="0.25">
      <c r="I2250" s="146"/>
      <c r="J2250" s="146"/>
      <c r="K2250" s="146"/>
      <c r="L2250" s="146"/>
    </row>
    <row r="2251" spans="9:12" x14ac:dyDescent="0.25">
      <c r="I2251" s="146"/>
      <c r="J2251" s="146"/>
      <c r="K2251" s="146"/>
      <c r="L2251" s="146"/>
    </row>
    <row r="2252" spans="9:12" x14ac:dyDescent="0.25">
      <c r="I2252" s="146"/>
      <c r="J2252" s="146"/>
      <c r="K2252" s="146"/>
      <c r="L2252" s="146"/>
    </row>
    <row r="2253" spans="9:12" x14ac:dyDescent="0.25">
      <c r="I2253" s="146"/>
      <c r="J2253" s="146"/>
      <c r="K2253" s="146"/>
      <c r="L2253" s="146"/>
    </row>
    <row r="2254" spans="9:12" x14ac:dyDescent="0.25">
      <c r="I2254" s="146"/>
      <c r="J2254" s="146"/>
      <c r="K2254" s="146"/>
      <c r="L2254" s="146"/>
    </row>
    <row r="2255" spans="9:12" x14ac:dyDescent="0.25">
      <c r="I2255" s="146"/>
      <c r="J2255" s="146"/>
      <c r="K2255" s="146"/>
      <c r="L2255" s="146"/>
    </row>
    <row r="2256" spans="9:12" x14ac:dyDescent="0.25">
      <c r="I2256" s="146"/>
      <c r="J2256" s="146"/>
      <c r="K2256" s="146"/>
      <c r="L2256" s="146"/>
    </row>
    <row r="2257" spans="9:12" x14ac:dyDescent="0.25">
      <c r="I2257" s="146"/>
      <c r="J2257" s="146"/>
      <c r="K2257" s="146"/>
      <c r="L2257" s="146"/>
    </row>
    <row r="2258" spans="9:12" x14ac:dyDescent="0.25">
      <c r="I2258" s="146"/>
      <c r="J2258" s="146"/>
      <c r="K2258" s="146"/>
      <c r="L2258" s="146"/>
    </row>
    <row r="2259" spans="9:12" x14ac:dyDescent="0.25">
      <c r="I2259" s="146"/>
      <c r="J2259" s="146"/>
      <c r="K2259" s="146"/>
      <c r="L2259" s="146"/>
    </row>
    <row r="2260" spans="9:12" x14ac:dyDescent="0.25">
      <c r="I2260" s="146"/>
      <c r="J2260" s="146"/>
      <c r="K2260" s="146"/>
      <c r="L2260" s="146"/>
    </row>
    <row r="2261" spans="9:12" x14ac:dyDescent="0.25">
      <c r="I2261" s="146"/>
      <c r="J2261" s="146"/>
      <c r="K2261" s="146"/>
      <c r="L2261" s="146"/>
    </row>
    <row r="2262" spans="9:12" x14ac:dyDescent="0.25">
      <c r="I2262" s="146"/>
      <c r="J2262" s="146"/>
      <c r="K2262" s="146"/>
      <c r="L2262" s="146"/>
    </row>
    <row r="2263" spans="9:12" x14ac:dyDescent="0.25">
      <c r="I2263" s="146"/>
      <c r="J2263" s="146"/>
      <c r="K2263" s="146"/>
      <c r="L2263" s="146"/>
    </row>
    <row r="2264" spans="9:12" x14ac:dyDescent="0.25">
      <c r="I2264" s="146"/>
      <c r="J2264" s="146"/>
      <c r="K2264" s="146"/>
      <c r="L2264" s="146"/>
    </row>
    <row r="2265" spans="9:12" x14ac:dyDescent="0.25">
      <c r="I2265" s="146"/>
      <c r="J2265" s="146"/>
      <c r="K2265" s="146"/>
      <c r="L2265" s="146"/>
    </row>
    <row r="2266" spans="9:12" x14ac:dyDescent="0.25">
      <c r="I2266" s="146"/>
      <c r="J2266" s="146"/>
      <c r="K2266" s="146"/>
      <c r="L2266" s="146"/>
    </row>
    <row r="2267" spans="9:12" x14ac:dyDescent="0.25">
      <c r="I2267" s="146"/>
      <c r="J2267" s="146"/>
      <c r="K2267" s="146"/>
      <c r="L2267" s="146"/>
    </row>
    <row r="2268" spans="9:12" x14ac:dyDescent="0.25">
      <c r="I2268" s="146"/>
      <c r="J2268" s="146"/>
      <c r="K2268" s="146"/>
      <c r="L2268" s="146"/>
    </row>
    <row r="2269" spans="9:12" x14ac:dyDescent="0.25">
      <c r="I2269" s="146"/>
      <c r="J2269" s="146"/>
      <c r="K2269" s="146"/>
      <c r="L2269" s="146"/>
    </row>
    <row r="2270" spans="9:12" x14ac:dyDescent="0.25">
      <c r="I2270" s="146"/>
      <c r="J2270" s="146"/>
      <c r="K2270" s="146"/>
      <c r="L2270" s="146"/>
    </row>
    <row r="2271" spans="9:12" x14ac:dyDescent="0.25">
      <c r="I2271" s="146"/>
      <c r="J2271" s="146"/>
      <c r="K2271" s="146"/>
      <c r="L2271" s="146"/>
    </row>
    <row r="2272" spans="9:12" x14ac:dyDescent="0.25">
      <c r="I2272" s="146"/>
      <c r="J2272" s="146"/>
      <c r="K2272" s="146"/>
      <c r="L2272" s="146"/>
    </row>
    <row r="2273" spans="9:12" x14ac:dyDescent="0.25">
      <c r="I2273" s="146"/>
      <c r="J2273" s="146"/>
      <c r="K2273" s="146"/>
      <c r="L2273" s="146"/>
    </row>
    <row r="2274" spans="9:12" x14ac:dyDescent="0.25">
      <c r="I2274" s="146"/>
      <c r="J2274" s="146"/>
      <c r="K2274" s="146"/>
      <c r="L2274" s="146"/>
    </row>
    <row r="2275" spans="9:12" x14ac:dyDescent="0.25">
      <c r="I2275" s="146"/>
      <c r="J2275" s="146"/>
      <c r="K2275" s="146"/>
      <c r="L2275" s="146"/>
    </row>
    <row r="2276" spans="9:12" x14ac:dyDescent="0.25">
      <c r="I2276" s="146"/>
      <c r="J2276" s="146"/>
      <c r="K2276" s="146"/>
      <c r="L2276" s="146"/>
    </row>
    <row r="2277" spans="9:12" x14ac:dyDescent="0.25">
      <c r="I2277" s="146"/>
      <c r="J2277" s="146"/>
      <c r="K2277" s="146"/>
      <c r="L2277" s="146"/>
    </row>
    <row r="2278" spans="9:12" x14ac:dyDescent="0.25">
      <c r="I2278" s="146"/>
      <c r="J2278" s="146"/>
      <c r="K2278" s="146"/>
      <c r="L2278" s="146"/>
    </row>
    <row r="2279" spans="9:12" x14ac:dyDescent="0.25">
      <c r="I2279" s="146"/>
      <c r="J2279" s="146"/>
      <c r="K2279" s="146"/>
      <c r="L2279" s="146"/>
    </row>
    <row r="2280" spans="9:12" x14ac:dyDescent="0.25">
      <c r="I2280" s="146"/>
      <c r="J2280" s="146"/>
      <c r="K2280" s="146"/>
      <c r="L2280" s="146"/>
    </row>
    <row r="2281" spans="9:12" x14ac:dyDescent="0.25">
      <c r="I2281" s="146"/>
      <c r="J2281" s="146"/>
      <c r="K2281" s="146"/>
      <c r="L2281" s="146"/>
    </row>
    <row r="2282" spans="9:12" x14ac:dyDescent="0.25">
      <c r="I2282" s="146"/>
      <c r="J2282" s="146"/>
      <c r="K2282" s="146"/>
      <c r="L2282" s="146"/>
    </row>
    <row r="2283" spans="9:12" x14ac:dyDescent="0.25">
      <c r="I2283" s="146"/>
      <c r="J2283" s="146"/>
      <c r="K2283" s="146"/>
      <c r="L2283" s="146"/>
    </row>
    <row r="2284" spans="9:12" x14ac:dyDescent="0.25">
      <c r="I2284" s="146"/>
      <c r="J2284" s="146"/>
      <c r="K2284" s="146"/>
      <c r="L2284" s="146"/>
    </row>
    <row r="2285" spans="9:12" x14ac:dyDescent="0.25">
      <c r="I2285" s="146"/>
      <c r="J2285" s="146"/>
      <c r="K2285" s="146"/>
      <c r="L2285" s="146"/>
    </row>
    <row r="2286" spans="9:12" x14ac:dyDescent="0.25">
      <c r="I2286" s="146"/>
      <c r="J2286" s="146"/>
      <c r="K2286" s="146"/>
      <c r="L2286" s="146"/>
    </row>
    <row r="2287" spans="9:12" x14ac:dyDescent="0.25">
      <c r="I2287" s="146"/>
      <c r="J2287" s="146"/>
      <c r="K2287" s="146"/>
      <c r="L2287" s="146"/>
    </row>
    <row r="2288" spans="9:12" x14ac:dyDescent="0.25">
      <c r="I2288" s="146"/>
      <c r="J2288" s="146"/>
      <c r="K2288" s="146"/>
      <c r="L2288" s="146"/>
    </row>
    <row r="2289" spans="9:12" x14ac:dyDescent="0.25">
      <c r="I2289" s="146"/>
      <c r="J2289" s="146"/>
      <c r="K2289" s="146"/>
      <c r="L2289" s="146"/>
    </row>
    <row r="2290" spans="9:12" x14ac:dyDescent="0.25">
      <c r="I2290" s="146"/>
      <c r="J2290" s="146"/>
      <c r="K2290" s="146"/>
      <c r="L2290" s="146"/>
    </row>
    <row r="2291" spans="9:12" x14ac:dyDescent="0.25">
      <c r="I2291" s="146"/>
      <c r="J2291" s="146"/>
      <c r="K2291" s="146"/>
      <c r="L2291" s="146"/>
    </row>
    <row r="2292" spans="9:12" x14ac:dyDescent="0.25">
      <c r="I2292" s="146"/>
      <c r="J2292" s="146"/>
      <c r="K2292" s="146"/>
      <c r="L2292" s="146"/>
    </row>
    <row r="2293" spans="9:12" x14ac:dyDescent="0.25">
      <c r="I2293" s="146"/>
      <c r="J2293" s="146"/>
      <c r="K2293" s="146"/>
      <c r="L2293" s="146"/>
    </row>
    <row r="2294" spans="9:12" x14ac:dyDescent="0.25">
      <c r="I2294" s="146"/>
      <c r="J2294" s="146"/>
      <c r="K2294" s="146"/>
      <c r="L2294" s="146"/>
    </row>
    <row r="2295" spans="9:12" x14ac:dyDescent="0.25">
      <c r="I2295" s="146"/>
      <c r="J2295" s="146"/>
      <c r="K2295" s="146"/>
      <c r="L2295" s="146"/>
    </row>
    <row r="2296" spans="9:12" x14ac:dyDescent="0.25">
      <c r="I2296" s="146"/>
      <c r="J2296" s="146"/>
      <c r="K2296" s="146"/>
      <c r="L2296" s="146"/>
    </row>
    <row r="2297" spans="9:12" x14ac:dyDescent="0.25">
      <c r="I2297" s="146"/>
      <c r="J2297" s="146"/>
      <c r="K2297" s="146"/>
      <c r="L2297" s="146"/>
    </row>
    <row r="2298" spans="9:12" x14ac:dyDescent="0.25">
      <c r="I2298" s="146"/>
      <c r="J2298" s="146"/>
      <c r="K2298" s="146"/>
      <c r="L2298" s="146"/>
    </row>
    <row r="2299" spans="9:12" x14ac:dyDescent="0.25">
      <c r="I2299" s="146"/>
      <c r="J2299" s="146"/>
      <c r="K2299" s="146"/>
      <c r="L2299" s="146"/>
    </row>
    <row r="2300" spans="9:12" x14ac:dyDescent="0.25">
      <c r="I2300" s="146"/>
      <c r="J2300" s="146"/>
      <c r="K2300" s="146"/>
      <c r="L2300" s="146"/>
    </row>
    <row r="2301" spans="9:12" x14ac:dyDescent="0.25">
      <c r="I2301" s="146"/>
      <c r="J2301" s="146"/>
      <c r="K2301" s="146"/>
      <c r="L2301" s="146"/>
    </row>
    <row r="2302" spans="9:12" x14ac:dyDescent="0.25">
      <c r="I2302" s="146"/>
      <c r="J2302" s="146"/>
      <c r="K2302" s="146"/>
      <c r="L2302" s="146"/>
    </row>
    <row r="2303" spans="9:12" x14ac:dyDescent="0.25">
      <c r="I2303" s="146"/>
      <c r="J2303" s="146"/>
      <c r="K2303" s="146"/>
      <c r="L2303" s="146"/>
    </row>
    <row r="2304" spans="9:12" x14ac:dyDescent="0.25">
      <c r="I2304" s="146"/>
      <c r="J2304" s="146"/>
      <c r="K2304" s="146"/>
      <c r="L2304" s="146"/>
    </row>
    <row r="2305" spans="9:12" x14ac:dyDescent="0.25">
      <c r="I2305" s="146"/>
      <c r="J2305" s="146"/>
      <c r="K2305" s="146"/>
      <c r="L2305" s="146"/>
    </row>
    <row r="2306" spans="9:12" x14ac:dyDescent="0.25">
      <c r="I2306" s="146"/>
      <c r="J2306" s="146"/>
      <c r="K2306" s="146"/>
      <c r="L2306" s="146"/>
    </row>
    <row r="2307" spans="9:12" x14ac:dyDescent="0.25">
      <c r="I2307" s="146"/>
      <c r="J2307" s="146"/>
      <c r="K2307" s="146"/>
      <c r="L2307" s="146"/>
    </row>
    <row r="2308" spans="9:12" x14ac:dyDescent="0.25">
      <c r="I2308" s="146"/>
      <c r="J2308" s="146"/>
      <c r="K2308" s="146"/>
      <c r="L2308" s="146"/>
    </row>
    <row r="2309" spans="9:12" x14ac:dyDescent="0.25">
      <c r="I2309" s="146"/>
      <c r="J2309" s="146"/>
      <c r="K2309" s="146"/>
      <c r="L2309" s="146"/>
    </row>
    <row r="2310" spans="9:12" x14ac:dyDescent="0.25">
      <c r="I2310" s="146"/>
      <c r="J2310" s="146"/>
      <c r="K2310" s="146"/>
      <c r="L2310" s="146"/>
    </row>
    <row r="2311" spans="9:12" x14ac:dyDescent="0.25">
      <c r="I2311" s="146"/>
      <c r="J2311" s="146"/>
      <c r="K2311" s="146"/>
      <c r="L2311" s="146"/>
    </row>
    <row r="2312" spans="9:12" x14ac:dyDescent="0.25">
      <c r="I2312" s="146"/>
      <c r="J2312" s="146"/>
      <c r="K2312" s="146"/>
      <c r="L2312" s="146"/>
    </row>
    <row r="2313" spans="9:12" x14ac:dyDescent="0.25">
      <c r="I2313" s="146"/>
      <c r="J2313" s="146"/>
      <c r="K2313" s="146"/>
      <c r="L2313" s="146"/>
    </row>
    <row r="2314" spans="9:12" x14ac:dyDescent="0.25">
      <c r="I2314" s="146"/>
      <c r="J2314" s="146"/>
      <c r="K2314" s="146"/>
      <c r="L2314" s="146"/>
    </row>
    <row r="2315" spans="9:12" x14ac:dyDescent="0.25">
      <c r="I2315" s="146"/>
      <c r="J2315" s="146"/>
      <c r="K2315" s="146"/>
      <c r="L2315" s="146"/>
    </row>
    <row r="2316" spans="9:12" x14ac:dyDescent="0.25">
      <c r="I2316" s="146"/>
      <c r="J2316" s="146"/>
      <c r="K2316" s="146"/>
      <c r="L2316" s="146"/>
    </row>
    <row r="2317" spans="9:12" x14ac:dyDescent="0.25">
      <c r="I2317" s="146"/>
      <c r="J2317" s="146"/>
      <c r="K2317" s="146"/>
      <c r="L2317" s="146"/>
    </row>
    <row r="2318" spans="9:12" x14ac:dyDescent="0.25">
      <c r="I2318" s="146"/>
      <c r="J2318" s="146"/>
      <c r="K2318" s="146"/>
      <c r="L2318" s="146"/>
    </row>
    <row r="2319" spans="9:12" x14ac:dyDescent="0.25">
      <c r="I2319" s="146"/>
      <c r="J2319" s="146"/>
      <c r="K2319" s="146"/>
      <c r="L2319" s="146"/>
    </row>
    <row r="2320" spans="9:12" x14ac:dyDescent="0.25">
      <c r="I2320" s="146"/>
      <c r="J2320" s="146"/>
      <c r="K2320" s="146"/>
      <c r="L2320" s="146"/>
    </row>
    <row r="2321" spans="9:12" x14ac:dyDescent="0.25">
      <c r="I2321" s="146"/>
      <c r="J2321" s="146"/>
      <c r="K2321" s="146"/>
      <c r="L2321" s="146"/>
    </row>
    <row r="2322" spans="9:12" x14ac:dyDescent="0.25">
      <c r="I2322" s="146"/>
      <c r="J2322" s="146"/>
      <c r="K2322" s="146"/>
      <c r="L2322" s="146"/>
    </row>
    <row r="2323" spans="9:12" x14ac:dyDescent="0.25">
      <c r="I2323" s="146"/>
      <c r="J2323" s="146"/>
      <c r="K2323" s="146"/>
      <c r="L2323" s="146"/>
    </row>
    <row r="2324" spans="9:12" x14ac:dyDescent="0.25">
      <c r="I2324" s="146"/>
      <c r="J2324" s="146"/>
      <c r="K2324" s="146"/>
      <c r="L2324" s="146"/>
    </row>
    <row r="2325" spans="9:12" x14ac:dyDescent="0.25">
      <c r="I2325" s="146"/>
      <c r="J2325" s="146"/>
      <c r="K2325" s="146"/>
      <c r="L2325" s="146"/>
    </row>
    <row r="2326" spans="9:12" x14ac:dyDescent="0.25">
      <c r="I2326" s="146"/>
      <c r="J2326" s="146"/>
      <c r="K2326" s="146"/>
      <c r="L2326" s="146"/>
    </row>
    <row r="2327" spans="9:12" x14ac:dyDescent="0.25">
      <c r="I2327" s="146"/>
      <c r="J2327" s="146"/>
      <c r="K2327" s="146"/>
      <c r="L2327" s="146"/>
    </row>
    <row r="2328" spans="9:12" x14ac:dyDescent="0.25">
      <c r="I2328" s="146"/>
      <c r="J2328" s="146"/>
      <c r="K2328" s="146"/>
      <c r="L2328" s="146"/>
    </row>
    <row r="2329" spans="9:12" x14ac:dyDescent="0.25">
      <c r="I2329" s="146"/>
      <c r="J2329" s="146"/>
      <c r="K2329" s="146"/>
      <c r="L2329" s="146"/>
    </row>
    <row r="2330" spans="9:12" x14ac:dyDescent="0.25">
      <c r="I2330" s="146"/>
      <c r="J2330" s="146"/>
      <c r="K2330" s="146"/>
      <c r="L2330" s="146"/>
    </row>
    <row r="2331" spans="9:12" x14ac:dyDescent="0.25">
      <c r="I2331" s="146"/>
      <c r="J2331" s="146"/>
      <c r="K2331" s="146"/>
      <c r="L2331" s="146"/>
    </row>
    <row r="2332" spans="9:12" x14ac:dyDescent="0.25">
      <c r="I2332" s="146"/>
      <c r="J2332" s="146"/>
      <c r="K2332" s="146"/>
      <c r="L2332" s="146"/>
    </row>
    <row r="2333" spans="9:12" x14ac:dyDescent="0.25">
      <c r="I2333" s="146"/>
      <c r="J2333" s="146"/>
      <c r="K2333" s="146"/>
      <c r="L2333" s="146"/>
    </row>
    <row r="2334" spans="9:12" x14ac:dyDescent="0.25">
      <c r="I2334" s="146"/>
      <c r="J2334" s="146"/>
      <c r="K2334" s="146"/>
      <c r="L2334" s="146"/>
    </row>
    <row r="2335" spans="9:12" x14ac:dyDescent="0.25">
      <c r="I2335" s="146"/>
      <c r="J2335" s="146"/>
      <c r="K2335" s="146"/>
      <c r="L2335" s="146"/>
    </row>
    <row r="2336" spans="9:12" x14ac:dyDescent="0.25">
      <c r="I2336" s="146"/>
      <c r="J2336" s="146"/>
      <c r="K2336" s="146"/>
      <c r="L2336" s="146"/>
    </row>
    <row r="2337" spans="9:12" x14ac:dyDescent="0.25">
      <c r="I2337" s="146"/>
      <c r="J2337" s="146"/>
      <c r="K2337" s="146"/>
      <c r="L2337" s="146"/>
    </row>
    <row r="2338" spans="9:12" x14ac:dyDescent="0.25">
      <c r="I2338" s="146"/>
      <c r="J2338" s="146"/>
      <c r="K2338" s="146"/>
      <c r="L2338" s="146"/>
    </row>
    <row r="2339" spans="9:12" x14ac:dyDescent="0.25">
      <c r="I2339" s="146"/>
      <c r="J2339" s="146"/>
      <c r="K2339" s="146"/>
      <c r="L2339" s="146"/>
    </row>
    <row r="2340" spans="9:12" x14ac:dyDescent="0.25">
      <c r="I2340" s="146"/>
      <c r="J2340" s="146"/>
      <c r="K2340" s="146"/>
      <c r="L2340" s="146"/>
    </row>
    <row r="2341" spans="9:12" x14ac:dyDescent="0.25">
      <c r="I2341" s="146"/>
      <c r="J2341" s="146"/>
      <c r="K2341" s="146"/>
      <c r="L2341" s="146"/>
    </row>
    <row r="2342" spans="9:12" x14ac:dyDescent="0.25">
      <c r="I2342" s="146"/>
      <c r="J2342" s="146"/>
      <c r="K2342" s="146"/>
      <c r="L2342" s="146"/>
    </row>
    <row r="2343" spans="9:12" x14ac:dyDescent="0.25">
      <c r="I2343" s="146"/>
      <c r="J2343" s="146"/>
      <c r="K2343" s="146"/>
      <c r="L2343" s="146"/>
    </row>
    <row r="2344" spans="9:12" x14ac:dyDescent="0.25">
      <c r="I2344" s="146"/>
      <c r="J2344" s="146"/>
      <c r="K2344" s="146"/>
      <c r="L2344" s="146"/>
    </row>
    <row r="2345" spans="9:12" x14ac:dyDescent="0.25">
      <c r="I2345" s="146"/>
      <c r="J2345" s="146"/>
      <c r="K2345" s="146"/>
      <c r="L2345" s="146"/>
    </row>
    <row r="2346" spans="9:12" x14ac:dyDescent="0.25">
      <c r="I2346" s="146"/>
      <c r="J2346" s="146"/>
      <c r="K2346" s="146"/>
      <c r="L2346" s="146"/>
    </row>
    <row r="2347" spans="9:12" x14ac:dyDescent="0.25">
      <c r="I2347" s="146"/>
      <c r="J2347" s="146"/>
      <c r="K2347" s="146"/>
      <c r="L2347" s="146"/>
    </row>
    <row r="2348" spans="9:12" x14ac:dyDescent="0.25">
      <c r="I2348" s="146"/>
      <c r="J2348" s="146"/>
      <c r="K2348" s="146"/>
      <c r="L2348" s="146"/>
    </row>
    <row r="2349" spans="9:12" x14ac:dyDescent="0.25">
      <c r="I2349" s="146"/>
      <c r="J2349" s="146"/>
      <c r="K2349" s="146"/>
      <c r="L2349" s="146"/>
    </row>
    <row r="2350" spans="9:12" x14ac:dyDescent="0.25">
      <c r="I2350" s="146"/>
      <c r="J2350" s="146"/>
      <c r="K2350" s="146"/>
      <c r="L2350" s="146"/>
    </row>
    <row r="2351" spans="9:12" x14ac:dyDescent="0.25">
      <c r="I2351" s="146"/>
      <c r="J2351" s="146"/>
      <c r="K2351" s="146"/>
      <c r="L2351" s="146"/>
    </row>
    <row r="2352" spans="9:12" x14ac:dyDescent="0.25">
      <c r="I2352" s="146"/>
      <c r="J2352" s="146"/>
      <c r="K2352" s="146"/>
      <c r="L2352" s="146"/>
    </row>
    <row r="2353" spans="9:12" x14ac:dyDescent="0.25">
      <c r="I2353" s="146"/>
      <c r="J2353" s="146"/>
      <c r="K2353" s="146"/>
      <c r="L2353" s="146"/>
    </row>
    <row r="2354" spans="9:12" x14ac:dyDescent="0.25">
      <c r="I2354" s="146"/>
      <c r="J2354" s="146"/>
      <c r="K2354" s="146"/>
      <c r="L2354" s="146"/>
    </row>
    <row r="2355" spans="9:12" x14ac:dyDescent="0.25">
      <c r="I2355" s="146"/>
      <c r="J2355" s="146"/>
      <c r="K2355" s="146"/>
      <c r="L2355" s="146"/>
    </row>
    <row r="2356" spans="9:12" x14ac:dyDescent="0.25">
      <c r="I2356" s="146"/>
      <c r="J2356" s="146"/>
      <c r="K2356" s="146"/>
      <c r="L2356" s="146"/>
    </row>
    <row r="2357" spans="9:12" x14ac:dyDescent="0.25">
      <c r="I2357" s="146"/>
      <c r="J2357" s="146"/>
      <c r="K2357" s="146"/>
      <c r="L2357" s="146"/>
    </row>
    <row r="2358" spans="9:12" x14ac:dyDescent="0.25">
      <c r="I2358" s="146"/>
      <c r="J2358" s="146"/>
      <c r="K2358" s="146"/>
      <c r="L2358" s="146"/>
    </row>
    <row r="2359" spans="9:12" x14ac:dyDescent="0.25">
      <c r="I2359" s="146"/>
      <c r="J2359" s="146"/>
      <c r="K2359" s="146"/>
      <c r="L2359" s="146"/>
    </row>
    <row r="2360" spans="9:12" x14ac:dyDescent="0.25">
      <c r="I2360" s="146"/>
      <c r="J2360" s="146"/>
      <c r="K2360" s="146"/>
      <c r="L2360" s="146"/>
    </row>
    <row r="2361" spans="9:12" x14ac:dyDescent="0.25">
      <c r="I2361" s="146"/>
      <c r="J2361" s="146"/>
      <c r="K2361" s="146"/>
      <c r="L2361" s="146"/>
    </row>
    <row r="2362" spans="9:12" x14ac:dyDescent="0.25">
      <c r="I2362" s="146"/>
      <c r="J2362" s="146"/>
      <c r="K2362" s="146"/>
      <c r="L2362" s="146"/>
    </row>
    <row r="2363" spans="9:12" x14ac:dyDescent="0.25">
      <c r="I2363" s="146"/>
      <c r="J2363" s="146"/>
      <c r="K2363" s="146"/>
      <c r="L2363" s="146"/>
    </row>
    <row r="2364" spans="9:12" x14ac:dyDescent="0.25">
      <c r="I2364" s="146"/>
      <c r="J2364" s="146"/>
      <c r="K2364" s="146"/>
      <c r="L2364" s="146"/>
    </row>
    <row r="2365" spans="9:12" x14ac:dyDescent="0.25">
      <c r="I2365" s="146"/>
      <c r="J2365" s="146"/>
      <c r="K2365" s="146"/>
      <c r="L2365" s="146"/>
    </row>
    <row r="2366" spans="9:12" x14ac:dyDescent="0.25">
      <c r="I2366" s="146"/>
      <c r="J2366" s="146"/>
      <c r="K2366" s="146"/>
      <c r="L2366" s="146"/>
    </row>
    <row r="2367" spans="9:12" x14ac:dyDescent="0.25">
      <c r="I2367" s="146"/>
      <c r="J2367" s="146"/>
      <c r="K2367" s="146"/>
      <c r="L2367" s="146"/>
    </row>
    <row r="2368" spans="9:12" x14ac:dyDescent="0.25">
      <c r="I2368" s="146"/>
      <c r="J2368" s="146"/>
      <c r="K2368" s="146"/>
      <c r="L2368" s="146"/>
    </row>
    <row r="2369" spans="9:12" x14ac:dyDescent="0.25">
      <c r="I2369" s="146"/>
      <c r="J2369" s="146"/>
      <c r="K2369" s="146"/>
      <c r="L2369" s="146"/>
    </row>
    <row r="2370" spans="9:12" x14ac:dyDescent="0.25">
      <c r="I2370" s="146"/>
      <c r="J2370" s="146"/>
      <c r="K2370" s="146"/>
      <c r="L2370" s="146"/>
    </row>
    <row r="2371" spans="9:12" x14ac:dyDescent="0.25">
      <c r="I2371" s="146"/>
      <c r="J2371" s="146"/>
      <c r="K2371" s="146"/>
      <c r="L2371" s="146"/>
    </row>
    <row r="2372" spans="9:12" x14ac:dyDescent="0.25">
      <c r="I2372" s="146"/>
      <c r="J2372" s="146"/>
      <c r="K2372" s="146"/>
      <c r="L2372" s="146"/>
    </row>
    <row r="2373" spans="9:12" x14ac:dyDescent="0.25">
      <c r="I2373" s="146"/>
      <c r="J2373" s="146"/>
      <c r="K2373" s="146"/>
      <c r="L2373" s="146"/>
    </row>
    <row r="2374" spans="9:12" x14ac:dyDescent="0.25">
      <c r="I2374" s="146"/>
      <c r="J2374" s="146"/>
      <c r="K2374" s="146"/>
      <c r="L2374" s="146"/>
    </row>
    <row r="2375" spans="9:12" x14ac:dyDescent="0.25">
      <c r="I2375" s="146"/>
      <c r="J2375" s="146"/>
      <c r="K2375" s="146"/>
      <c r="L2375" s="146"/>
    </row>
    <row r="2376" spans="9:12" x14ac:dyDescent="0.25">
      <c r="I2376" s="146"/>
      <c r="J2376" s="146"/>
      <c r="K2376" s="146"/>
      <c r="L2376" s="146"/>
    </row>
    <row r="2377" spans="9:12" x14ac:dyDescent="0.25">
      <c r="I2377" s="146"/>
      <c r="J2377" s="146"/>
      <c r="K2377" s="146"/>
      <c r="L2377" s="146"/>
    </row>
    <row r="2378" spans="9:12" x14ac:dyDescent="0.25">
      <c r="I2378" s="146"/>
      <c r="J2378" s="146"/>
      <c r="K2378" s="146"/>
      <c r="L2378" s="146"/>
    </row>
    <row r="2379" spans="9:12" x14ac:dyDescent="0.25">
      <c r="I2379" s="146"/>
      <c r="J2379" s="146"/>
      <c r="K2379" s="146"/>
      <c r="L2379" s="146"/>
    </row>
    <row r="2380" spans="9:12" x14ac:dyDescent="0.25">
      <c r="I2380" s="146"/>
      <c r="J2380" s="146"/>
      <c r="K2380" s="146"/>
      <c r="L2380" s="146"/>
    </row>
    <row r="2381" spans="9:12" x14ac:dyDescent="0.25">
      <c r="I2381" s="146"/>
      <c r="J2381" s="146"/>
      <c r="K2381" s="146"/>
      <c r="L2381" s="146"/>
    </row>
    <row r="2382" spans="9:12" x14ac:dyDescent="0.25">
      <c r="I2382" s="146"/>
      <c r="J2382" s="146"/>
      <c r="K2382" s="146"/>
      <c r="L2382" s="146"/>
    </row>
    <row r="2383" spans="9:12" x14ac:dyDescent="0.25">
      <c r="I2383" s="146"/>
      <c r="J2383" s="146"/>
      <c r="K2383" s="146"/>
      <c r="L2383" s="146"/>
    </row>
    <row r="2384" spans="9:12" x14ac:dyDescent="0.25">
      <c r="I2384" s="146"/>
      <c r="J2384" s="146"/>
      <c r="K2384" s="146"/>
      <c r="L2384" s="146"/>
    </row>
    <row r="2385" spans="9:12" x14ac:dyDescent="0.25">
      <c r="I2385" s="146"/>
      <c r="J2385" s="146"/>
      <c r="K2385" s="146"/>
      <c r="L2385" s="146"/>
    </row>
    <row r="2386" spans="9:12" x14ac:dyDescent="0.25">
      <c r="I2386" s="146"/>
      <c r="J2386" s="146"/>
      <c r="K2386" s="146"/>
      <c r="L2386" s="146"/>
    </row>
    <row r="2387" spans="9:12" x14ac:dyDescent="0.25">
      <c r="I2387" s="146"/>
      <c r="J2387" s="146"/>
      <c r="K2387" s="146"/>
      <c r="L2387" s="146"/>
    </row>
    <row r="2388" spans="9:12" x14ac:dyDescent="0.25">
      <c r="I2388" s="146"/>
      <c r="J2388" s="146"/>
      <c r="K2388" s="146"/>
      <c r="L2388" s="146"/>
    </row>
    <row r="2389" spans="9:12" x14ac:dyDescent="0.25">
      <c r="I2389" s="146"/>
      <c r="J2389" s="146"/>
      <c r="K2389" s="146"/>
      <c r="L2389" s="146"/>
    </row>
    <row r="2390" spans="9:12" x14ac:dyDescent="0.25">
      <c r="I2390" s="146"/>
      <c r="J2390" s="146"/>
      <c r="K2390" s="146"/>
      <c r="L2390" s="146"/>
    </row>
    <row r="2391" spans="9:12" x14ac:dyDescent="0.25">
      <c r="I2391" s="146"/>
      <c r="J2391" s="146"/>
      <c r="K2391" s="146"/>
      <c r="L2391" s="146"/>
    </row>
    <row r="2392" spans="9:12" x14ac:dyDescent="0.25">
      <c r="I2392" s="146"/>
      <c r="J2392" s="146"/>
      <c r="K2392" s="146"/>
      <c r="L2392" s="146"/>
    </row>
    <row r="2393" spans="9:12" x14ac:dyDescent="0.25">
      <c r="I2393" s="146"/>
      <c r="J2393" s="146"/>
      <c r="K2393" s="146"/>
      <c r="L2393" s="146"/>
    </row>
    <row r="2394" spans="9:12" x14ac:dyDescent="0.25">
      <c r="I2394" s="146"/>
      <c r="J2394" s="146"/>
      <c r="K2394" s="146"/>
      <c r="L2394" s="146"/>
    </row>
    <row r="2395" spans="9:12" x14ac:dyDescent="0.25">
      <c r="I2395" s="146"/>
      <c r="J2395" s="146"/>
      <c r="K2395" s="146"/>
      <c r="L2395" s="146"/>
    </row>
    <row r="2396" spans="9:12" x14ac:dyDescent="0.25">
      <c r="I2396" s="146"/>
      <c r="J2396" s="146"/>
      <c r="K2396" s="146"/>
      <c r="L2396" s="146"/>
    </row>
    <row r="2397" spans="9:12" x14ac:dyDescent="0.25">
      <c r="I2397" s="146"/>
      <c r="J2397" s="146"/>
      <c r="K2397" s="146"/>
      <c r="L2397" s="146"/>
    </row>
    <row r="2398" spans="9:12" x14ac:dyDescent="0.25">
      <c r="I2398" s="146"/>
      <c r="J2398" s="146"/>
      <c r="K2398" s="146"/>
      <c r="L2398" s="146"/>
    </row>
    <row r="2399" spans="9:12" x14ac:dyDescent="0.25">
      <c r="I2399" s="146"/>
      <c r="J2399" s="146"/>
      <c r="K2399" s="146"/>
      <c r="L2399" s="146"/>
    </row>
    <row r="2400" spans="9:12" x14ac:dyDescent="0.25">
      <c r="I2400" s="146"/>
      <c r="J2400" s="146"/>
      <c r="K2400" s="146"/>
      <c r="L2400" s="146"/>
    </row>
    <row r="2401" spans="9:12" x14ac:dyDescent="0.25">
      <c r="I2401" s="146"/>
      <c r="J2401" s="146"/>
      <c r="K2401" s="146"/>
      <c r="L2401" s="146"/>
    </row>
    <row r="2402" spans="9:12" x14ac:dyDescent="0.25">
      <c r="I2402" s="146"/>
      <c r="J2402" s="146"/>
      <c r="K2402" s="146"/>
      <c r="L2402" s="146"/>
    </row>
    <row r="2403" spans="9:12" x14ac:dyDescent="0.25">
      <c r="I2403" s="146"/>
      <c r="J2403" s="146"/>
      <c r="K2403" s="146"/>
      <c r="L2403" s="146"/>
    </row>
    <row r="2404" spans="9:12" x14ac:dyDescent="0.25">
      <c r="I2404" s="146"/>
      <c r="J2404" s="146"/>
      <c r="K2404" s="146"/>
      <c r="L2404" s="146"/>
    </row>
    <row r="2405" spans="9:12" x14ac:dyDescent="0.25">
      <c r="I2405" s="146"/>
      <c r="J2405" s="146"/>
      <c r="K2405" s="146"/>
      <c r="L2405" s="146"/>
    </row>
    <row r="2406" spans="9:12" x14ac:dyDescent="0.25">
      <c r="I2406" s="146"/>
      <c r="J2406" s="146"/>
      <c r="K2406" s="146"/>
      <c r="L2406" s="146"/>
    </row>
    <row r="2407" spans="9:12" x14ac:dyDescent="0.25">
      <c r="I2407" s="146"/>
      <c r="J2407" s="146"/>
      <c r="K2407" s="146"/>
      <c r="L2407" s="146"/>
    </row>
    <row r="2408" spans="9:12" x14ac:dyDescent="0.25">
      <c r="I2408" s="146"/>
      <c r="J2408" s="146"/>
      <c r="K2408" s="146"/>
      <c r="L2408" s="146"/>
    </row>
    <row r="2409" spans="9:12" x14ac:dyDescent="0.25">
      <c r="I2409" s="146"/>
      <c r="J2409" s="146"/>
      <c r="K2409" s="146"/>
      <c r="L2409" s="146"/>
    </row>
    <row r="2410" spans="9:12" x14ac:dyDescent="0.25">
      <c r="I2410" s="146"/>
      <c r="J2410" s="146"/>
      <c r="K2410" s="146"/>
      <c r="L2410" s="146"/>
    </row>
    <row r="2411" spans="9:12" x14ac:dyDescent="0.25">
      <c r="I2411" s="146"/>
      <c r="J2411" s="146"/>
      <c r="K2411" s="146"/>
      <c r="L2411" s="146"/>
    </row>
    <row r="2412" spans="9:12" x14ac:dyDescent="0.25">
      <c r="I2412" s="146"/>
      <c r="J2412" s="146"/>
      <c r="K2412" s="146"/>
      <c r="L2412" s="146"/>
    </row>
    <row r="2413" spans="9:12" x14ac:dyDescent="0.25">
      <c r="I2413" s="146"/>
      <c r="J2413" s="146"/>
      <c r="K2413" s="146"/>
      <c r="L2413" s="146"/>
    </row>
    <row r="2414" spans="9:12" x14ac:dyDescent="0.25">
      <c r="I2414" s="146"/>
      <c r="J2414" s="146"/>
      <c r="K2414" s="146"/>
      <c r="L2414" s="146"/>
    </row>
    <row r="2415" spans="9:12" x14ac:dyDescent="0.25">
      <c r="I2415" s="146"/>
      <c r="J2415" s="146"/>
      <c r="K2415" s="146"/>
      <c r="L2415" s="146"/>
    </row>
    <row r="2416" spans="9:12" x14ac:dyDescent="0.25">
      <c r="I2416" s="146"/>
      <c r="J2416" s="146"/>
      <c r="K2416" s="146"/>
      <c r="L2416" s="146"/>
    </row>
    <row r="2417" spans="9:12" x14ac:dyDescent="0.25">
      <c r="I2417" s="146"/>
      <c r="J2417" s="146"/>
      <c r="K2417" s="146"/>
      <c r="L2417" s="146"/>
    </row>
    <row r="2418" spans="9:12" x14ac:dyDescent="0.25">
      <c r="I2418" s="146"/>
      <c r="J2418" s="146"/>
      <c r="K2418" s="146"/>
      <c r="L2418" s="146"/>
    </row>
    <row r="2419" spans="9:12" x14ac:dyDescent="0.25">
      <c r="I2419" s="146"/>
      <c r="J2419" s="146"/>
      <c r="K2419" s="146"/>
      <c r="L2419" s="146"/>
    </row>
    <row r="2420" spans="9:12" x14ac:dyDescent="0.25">
      <c r="I2420" s="146"/>
      <c r="J2420" s="146"/>
      <c r="K2420" s="146"/>
      <c r="L2420" s="146"/>
    </row>
    <row r="2421" spans="9:12" x14ac:dyDescent="0.25">
      <c r="I2421" s="146"/>
      <c r="J2421" s="146"/>
      <c r="K2421" s="146"/>
      <c r="L2421" s="146"/>
    </row>
    <row r="2422" spans="9:12" x14ac:dyDescent="0.25">
      <c r="I2422" s="146"/>
      <c r="J2422" s="146"/>
      <c r="K2422" s="146"/>
      <c r="L2422" s="146"/>
    </row>
    <row r="2423" spans="9:12" x14ac:dyDescent="0.25">
      <c r="I2423" s="146"/>
      <c r="J2423" s="146"/>
      <c r="K2423" s="146"/>
      <c r="L2423" s="146"/>
    </row>
    <row r="2424" spans="9:12" x14ac:dyDescent="0.25">
      <c r="I2424" s="146"/>
      <c r="J2424" s="146"/>
      <c r="K2424" s="146"/>
      <c r="L2424" s="146"/>
    </row>
    <row r="2425" spans="9:12" x14ac:dyDescent="0.25">
      <c r="I2425" s="146"/>
      <c r="J2425" s="146"/>
      <c r="K2425" s="146"/>
      <c r="L2425" s="146"/>
    </row>
    <row r="2426" spans="9:12" x14ac:dyDescent="0.25">
      <c r="I2426" s="146"/>
      <c r="J2426" s="146"/>
      <c r="K2426" s="146"/>
      <c r="L2426" s="146"/>
    </row>
    <row r="2427" spans="9:12" x14ac:dyDescent="0.25">
      <c r="I2427" s="146"/>
      <c r="J2427" s="146"/>
      <c r="K2427" s="146"/>
      <c r="L2427" s="146"/>
    </row>
    <row r="2428" spans="9:12" x14ac:dyDescent="0.25">
      <c r="I2428" s="146"/>
      <c r="J2428" s="146"/>
      <c r="K2428" s="146"/>
      <c r="L2428" s="146"/>
    </row>
    <row r="2429" spans="9:12" x14ac:dyDescent="0.25">
      <c r="I2429" s="146"/>
      <c r="J2429" s="146"/>
      <c r="K2429" s="146"/>
      <c r="L2429" s="146"/>
    </row>
    <row r="2430" spans="9:12" x14ac:dyDescent="0.25">
      <c r="I2430" s="146"/>
      <c r="J2430" s="146"/>
      <c r="K2430" s="146"/>
      <c r="L2430" s="146"/>
    </row>
    <row r="2431" spans="9:12" x14ac:dyDescent="0.25">
      <c r="I2431" s="146"/>
      <c r="J2431" s="146"/>
      <c r="K2431" s="146"/>
      <c r="L2431" s="146"/>
    </row>
    <row r="2432" spans="9:12" x14ac:dyDescent="0.25">
      <c r="I2432" s="146"/>
      <c r="J2432" s="146"/>
      <c r="K2432" s="146"/>
      <c r="L2432" s="146"/>
    </row>
    <row r="2433" spans="9:12" x14ac:dyDescent="0.25">
      <c r="I2433" s="146"/>
      <c r="J2433" s="146"/>
      <c r="K2433" s="146"/>
      <c r="L2433" s="146"/>
    </row>
    <row r="2434" spans="9:12" x14ac:dyDescent="0.25">
      <c r="I2434" s="146"/>
      <c r="J2434" s="146"/>
      <c r="K2434" s="146"/>
      <c r="L2434" s="146"/>
    </row>
    <row r="2435" spans="9:12" x14ac:dyDescent="0.25">
      <c r="I2435" s="146"/>
      <c r="J2435" s="146"/>
      <c r="K2435" s="146"/>
      <c r="L2435" s="146"/>
    </row>
    <row r="2436" spans="9:12" x14ac:dyDescent="0.25">
      <c r="I2436" s="146"/>
      <c r="J2436" s="146"/>
      <c r="K2436" s="146"/>
      <c r="L2436" s="146"/>
    </row>
    <row r="2437" spans="9:12" x14ac:dyDescent="0.25">
      <c r="I2437" s="146"/>
      <c r="J2437" s="146"/>
      <c r="K2437" s="146"/>
      <c r="L2437" s="146"/>
    </row>
    <row r="2438" spans="9:12" x14ac:dyDescent="0.25">
      <c r="I2438" s="146"/>
      <c r="J2438" s="146"/>
      <c r="K2438" s="146"/>
      <c r="L2438" s="146"/>
    </row>
    <row r="2439" spans="9:12" x14ac:dyDescent="0.25">
      <c r="I2439" s="146"/>
      <c r="J2439" s="146"/>
      <c r="K2439" s="146"/>
      <c r="L2439" s="146"/>
    </row>
    <row r="2440" spans="9:12" x14ac:dyDescent="0.25">
      <c r="I2440" s="146"/>
      <c r="J2440" s="146"/>
      <c r="K2440" s="146"/>
      <c r="L2440" s="146"/>
    </row>
    <row r="2441" spans="9:12" x14ac:dyDescent="0.25">
      <c r="I2441" s="146"/>
      <c r="J2441" s="146"/>
      <c r="K2441" s="146"/>
      <c r="L2441" s="146"/>
    </row>
    <row r="2442" spans="9:12" x14ac:dyDescent="0.25">
      <c r="I2442" s="146"/>
      <c r="J2442" s="146"/>
      <c r="K2442" s="146"/>
      <c r="L2442" s="146"/>
    </row>
    <row r="2443" spans="9:12" x14ac:dyDescent="0.25">
      <c r="I2443" s="146"/>
      <c r="J2443" s="146"/>
      <c r="K2443" s="146"/>
      <c r="L2443" s="146"/>
    </row>
    <row r="2444" spans="9:12" x14ac:dyDescent="0.25">
      <c r="I2444" s="146"/>
      <c r="J2444" s="146"/>
      <c r="K2444" s="146"/>
      <c r="L2444" s="146"/>
    </row>
    <row r="2445" spans="9:12" x14ac:dyDescent="0.25">
      <c r="I2445" s="146"/>
      <c r="J2445" s="146"/>
      <c r="K2445" s="146"/>
      <c r="L2445" s="146"/>
    </row>
    <row r="2446" spans="9:12" x14ac:dyDescent="0.25">
      <c r="I2446" s="146"/>
      <c r="J2446" s="146"/>
      <c r="K2446" s="146"/>
      <c r="L2446" s="146"/>
    </row>
    <row r="2447" spans="9:12" x14ac:dyDescent="0.25">
      <c r="I2447" s="146"/>
      <c r="J2447" s="146"/>
      <c r="K2447" s="146"/>
      <c r="L2447" s="146"/>
    </row>
    <row r="2448" spans="9:12" x14ac:dyDescent="0.25">
      <c r="I2448" s="146"/>
      <c r="J2448" s="146"/>
      <c r="K2448" s="146"/>
      <c r="L2448" s="146"/>
    </row>
    <row r="2449" spans="9:12" x14ac:dyDescent="0.25">
      <c r="I2449" s="146"/>
      <c r="J2449" s="146"/>
      <c r="K2449" s="146"/>
      <c r="L2449" s="146"/>
    </row>
    <row r="2450" spans="9:12" x14ac:dyDescent="0.25">
      <c r="I2450" s="146"/>
      <c r="J2450" s="146"/>
      <c r="K2450" s="146"/>
      <c r="L2450" s="146"/>
    </row>
    <row r="2451" spans="9:12" x14ac:dyDescent="0.25">
      <c r="I2451" s="146"/>
      <c r="J2451" s="146"/>
      <c r="K2451" s="146"/>
      <c r="L2451" s="146"/>
    </row>
    <row r="2452" spans="9:12" x14ac:dyDescent="0.25">
      <c r="I2452" s="146"/>
      <c r="J2452" s="146"/>
      <c r="K2452" s="146"/>
      <c r="L2452" s="146"/>
    </row>
    <row r="2453" spans="9:12" x14ac:dyDescent="0.25">
      <c r="I2453" s="146"/>
      <c r="J2453" s="146"/>
      <c r="K2453" s="146"/>
      <c r="L2453" s="146"/>
    </row>
    <row r="2454" spans="9:12" x14ac:dyDescent="0.25">
      <c r="I2454" s="146"/>
      <c r="J2454" s="146"/>
      <c r="K2454" s="146"/>
      <c r="L2454" s="146"/>
    </row>
    <row r="2455" spans="9:12" x14ac:dyDescent="0.25">
      <c r="I2455" s="146"/>
      <c r="J2455" s="146"/>
      <c r="K2455" s="146"/>
      <c r="L2455" s="146"/>
    </row>
    <row r="2456" spans="9:12" x14ac:dyDescent="0.25">
      <c r="I2456" s="146"/>
      <c r="J2456" s="146"/>
      <c r="K2456" s="146"/>
      <c r="L2456" s="146"/>
    </row>
    <row r="2457" spans="9:12" x14ac:dyDescent="0.25">
      <c r="I2457" s="146"/>
      <c r="J2457" s="146"/>
      <c r="K2457" s="146"/>
      <c r="L2457" s="146"/>
    </row>
    <row r="2458" spans="9:12" x14ac:dyDescent="0.25">
      <c r="I2458" s="146"/>
      <c r="J2458" s="146"/>
      <c r="K2458" s="146"/>
      <c r="L2458" s="146"/>
    </row>
    <row r="2459" spans="9:12" x14ac:dyDescent="0.25">
      <c r="I2459" s="146"/>
      <c r="J2459" s="146"/>
      <c r="K2459" s="146"/>
      <c r="L2459" s="146"/>
    </row>
    <row r="2460" spans="9:12" x14ac:dyDescent="0.25">
      <c r="I2460" s="146"/>
      <c r="J2460" s="146"/>
      <c r="K2460" s="146"/>
      <c r="L2460" s="146"/>
    </row>
    <row r="2461" spans="9:12" x14ac:dyDescent="0.25">
      <c r="I2461" s="146"/>
      <c r="J2461" s="146"/>
      <c r="K2461" s="146"/>
      <c r="L2461" s="146"/>
    </row>
    <row r="2462" spans="9:12" x14ac:dyDescent="0.25">
      <c r="I2462" s="146"/>
      <c r="J2462" s="146"/>
      <c r="K2462" s="146"/>
      <c r="L2462" s="146"/>
    </row>
    <row r="2463" spans="9:12" x14ac:dyDescent="0.25">
      <c r="I2463" s="146"/>
      <c r="J2463" s="146"/>
      <c r="K2463" s="146"/>
      <c r="L2463" s="146"/>
    </row>
    <row r="2464" spans="9:12" x14ac:dyDescent="0.25">
      <c r="I2464" s="146"/>
      <c r="J2464" s="146"/>
      <c r="K2464" s="146"/>
      <c r="L2464" s="146"/>
    </row>
    <row r="2465" spans="9:12" x14ac:dyDescent="0.25">
      <c r="I2465" s="146"/>
      <c r="J2465" s="146"/>
      <c r="K2465" s="146"/>
      <c r="L2465" s="146"/>
    </row>
    <row r="2466" spans="9:12" x14ac:dyDescent="0.25">
      <c r="I2466" s="146"/>
      <c r="J2466" s="146"/>
      <c r="K2466" s="146"/>
      <c r="L2466" s="146"/>
    </row>
    <row r="2467" spans="9:12" x14ac:dyDescent="0.25">
      <c r="I2467" s="146"/>
      <c r="J2467" s="146"/>
      <c r="K2467" s="146"/>
      <c r="L2467" s="146"/>
    </row>
    <row r="2468" spans="9:12" x14ac:dyDescent="0.25">
      <c r="I2468" s="146"/>
      <c r="J2468" s="146"/>
      <c r="K2468" s="146"/>
      <c r="L2468" s="146"/>
    </row>
    <row r="2469" spans="9:12" x14ac:dyDescent="0.25">
      <c r="I2469" s="146"/>
      <c r="J2469" s="146"/>
      <c r="K2469" s="146"/>
      <c r="L2469" s="146"/>
    </row>
    <row r="2470" spans="9:12" x14ac:dyDescent="0.25">
      <c r="I2470" s="146"/>
      <c r="J2470" s="146"/>
      <c r="K2470" s="146"/>
      <c r="L2470" s="146"/>
    </row>
    <row r="2471" spans="9:12" x14ac:dyDescent="0.25">
      <c r="I2471" s="146"/>
      <c r="J2471" s="146"/>
      <c r="K2471" s="146"/>
      <c r="L2471" s="146"/>
    </row>
    <row r="2472" spans="9:12" x14ac:dyDescent="0.25">
      <c r="I2472" s="146"/>
      <c r="J2472" s="146"/>
      <c r="K2472" s="146"/>
      <c r="L2472" s="146"/>
    </row>
    <row r="2473" spans="9:12" x14ac:dyDescent="0.25">
      <c r="I2473" s="146"/>
      <c r="J2473" s="146"/>
      <c r="K2473" s="146"/>
      <c r="L2473" s="146"/>
    </row>
    <row r="2474" spans="9:12" x14ac:dyDescent="0.25">
      <c r="I2474" s="146"/>
      <c r="J2474" s="146"/>
      <c r="K2474" s="146"/>
      <c r="L2474" s="146"/>
    </row>
    <row r="2475" spans="9:12" x14ac:dyDescent="0.25">
      <c r="I2475" s="146"/>
      <c r="J2475" s="146"/>
      <c r="K2475" s="146"/>
      <c r="L2475" s="146"/>
    </row>
    <row r="2476" spans="9:12" x14ac:dyDescent="0.25">
      <c r="I2476" s="146"/>
      <c r="J2476" s="146"/>
      <c r="K2476" s="146"/>
      <c r="L2476" s="146"/>
    </row>
    <row r="2477" spans="9:12" x14ac:dyDescent="0.25">
      <c r="I2477" s="146"/>
      <c r="J2477" s="146"/>
      <c r="K2477" s="146"/>
      <c r="L2477" s="146"/>
    </row>
    <row r="2478" spans="9:12" x14ac:dyDescent="0.25">
      <c r="I2478" s="146"/>
      <c r="J2478" s="146"/>
      <c r="K2478" s="146"/>
      <c r="L2478" s="146"/>
    </row>
    <row r="2479" spans="9:12" x14ac:dyDescent="0.25">
      <c r="I2479" s="146"/>
      <c r="J2479" s="146"/>
      <c r="K2479" s="146"/>
      <c r="L2479" s="146"/>
    </row>
    <row r="2480" spans="9:12" x14ac:dyDescent="0.25">
      <c r="I2480" s="146"/>
      <c r="J2480" s="146"/>
      <c r="K2480" s="146"/>
      <c r="L2480" s="146"/>
    </row>
    <row r="2481" spans="9:12" x14ac:dyDescent="0.25">
      <c r="I2481" s="146"/>
      <c r="J2481" s="146"/>
      <c r="K2481" s="146"/>
      <c r="L2481" s="146"/>
    </row>
    <row r="2482" spans="9:12" x14ac:dyDescent="0.25">
      <c r="I2482" s="146"/>
      <c r="J2482" s="146"/>
      <c r="K2482" s="146"/>
      <c r="L2482" s="146"/>
    </row>
    <row r="2483" spans="9:12" x14ac:dyDescent="0.25">
      <c r="I2483" s="146"/>
      <c r="J2483" s="146"/>
      <c r="K2483" s="146"/>
      <c r="L2483" s="146"/>
    </row>
    <row r="2484" spans="9:12" x14ac:dyDescent="0.25">
      <c r="I2484" s="146"/>
      <c r="J2484" s="146"/>
      <c r="K2484" s="146"/>
      <c r="L2484" s="146"/>
    </row>
    <row r="2485" spans="9:12" x14ac:dyDescent="0.25">
      <c r="I2485" s="146"/>
      <c r="J2485" s="146"/>
      <c r="K2485" s="146"/>
      <c r="L2485" s="146"/>
    </row>
    <row r="2486" spans="9:12" x14ac:dyDescent="0.25">
      <c r="I2486" s="146"/>
      <c r="J2486" s="146"/>
      <c r="K2486" s="146"/>
      <c r="L2486" s="146"/>
    </row>
    <row r="2487" spans="9:12" x14ac:dyDescent="0.25">
      <c r="I2487" s="146"/>
      <c r="J2487" s="146"/>
      <c r="K2487" s="146"/>
      <c r="L2487" s="146"/>
    </row>
    <row r="2488" spans="9:12" x14ac:dyDescent="0.25">
      <c r="I2488" s="146"/>
      <c r="J2488" s="146"/>
      <c r="K2488" s="146"/>
      <c r="L2488" s="146"/>
    </row>
    <row r="2489" spans="9:12" x14ac:dyDescent="0.25">
      <c r="I2489" s="146"/>
      <c r="J2489" s="146"/>
      <c r="K2489" s="146"/>
      <c r="L2489" s="146"/>
    </row>
    <row r="2490" spans="9:12" x14ac:dyDescent="0.25">
      <c r="I2490" s="146"/>
      <c r="J2490" s="146"/>
      <c r="K2490" s="146"/>
      <c r="L2490" s="146"/>
    </row>
    <row r="2491" spans="9:12" x14ac:dyDescent="0.25">
      <c r="I2491" s="146"/>
      <c r="J2491" s="146"/>
      <c r="K2491" s="146"/>
      <c r="L2491" s="146"/>
    </row>
    <row r="2492" spans="9:12" x14ac:dyDescent="0.25">
      <c r="I2492" s="146"/>
      <c r="J2492" s="146"/>
      <c r="K2492" s="146"/>
      <c r="L2492" s="146"/>
    </row>
    <row r="2493" spans="9:12" x14ac:dyDescent="0.25">
      <c r="I2493" s="146"/>
      <c r="J2493" s="146"/>
      <c r="K2493" s="146"/>
      <c r="L2493" s="146"/>
    </row>
    <row r="2494" spans="9:12" x14ac:dyDescent="0.25">
      <c r="I2494" s="146"/>
      <c r="J2494" s="146"/>
      <c r="K2494" s="146"/>
      <c r="L2494" s="146"/>
    </row>
    <row r="2495" spans="9:12" x14ac:dyDescent="0.25">
      <c r="I2495" s="146"/>
      <c r="J2495" s="146"/>
      <c r="K2495" s="146"/>
      <c r="L2495" s="146"/>
    </row>
    <row r="2496" spans="9:12" x14ac:dyDescent="0.25">
      <c r="I2496" s="146"/>
      <c r="J2496" s="146"/>
      <c r="K2496" s="146"/>
      <c r="L2496" s="146"/>
    </row>
    <row r="2497" spans="9:12" x14ac:dyDescent="0.25">
      <c r="I2497" s="146"/>
      <c r="J2497" s="146"/>
      <c r="K2497" s="146"/>
      <c r="L2497" s="146"/>
    </row>
    <row r="2498" spans="9:12" x14ac:dyDescent="0.25">
      <c r="I2498" s="146"/>
      <c r="J2498" s="146"/>
      <c r="K2498" s="146"/>
      <c r="L2498" s="146"/>
    </row>
    <row r="2499" spans="9:12" x14ac:dyDescent="0.25">
      <c r="I2499" s="146"/>
      <c r="J2499" s="146"/>
      <c r="K2499" s="146"/>
      <c r="L2499" s="146"/>
    </row>
    <row r="2500" spans="9:12" x14ac:dyDescent="0.25">
      <c r="I2500" s="146"/>
      <c r="J2500" s="146"/>
      <c r="K2500" s="146"/>
      <c r="L2500" s="146"/>
    </row>
    <row r="2501" spans="9:12" x14ac:dyDescent="0.25">
      <c r="I2501" s="146"/>
      <c r="J2501" s="146"/>
      <c r="K2501" s="146"/>
      <c r="L2501" s="146"/>
    </row>
    <row r="2502" spans="9:12" x14ac:dyDescent="0.25">
      <c r="I2502" s="146"/>
      <c r="J2502" s="146"/>
      <c r="K2502" s="146"/>
      <c r="L2502" s="146"/>
    </row>
    <row r="2503" spans="9:12" x14ac:dyDescent="0.25">
      <c r="I2503" s="146"/>
      <c r="J2503" s="146"/>
      <c r="K2503" s="146"/>
      <c r="L2503" s="146"/>
    </row>
    <row r="2504" spans="9:12" x14ac:dyDescent="0.25">
      <c r="I2504" s="146"/>
      <c r="J2504" s="146"/>
      <c r="K2504" s="146"/>
      <c r="L2504" s="146"/>
    </row>
    <row r="2505" spans="9:12" x14ac:dyDescent="0.25">
      <c r="I2505" s="146"/>
      <c r="J2505" s="146"/>
      <c r="K2505" s="146"/>
      <c r="L2505" s="146"/>
    </row>
    <row r="2506" spans="9:12" x14ac:dyDescent="0.25">
      <c r="I2506" s="146"/>
      <c r="J2506" s="146"/>
      <c r="K2506" s="146"/>
      <c r="L2506" s="146"/>
    </row>
    <row r="2507" spans="9:12" x14ac:dyDescent="0.25">
      <c r="I2507" s="146"/>
      <c r="J2507" s="146"/>
      <c r="K2507" s="146"/>
      <c r="L2507" s="146"/>
    </row>
    <row r="2508" spans="9:12" x14ac:dyDescent="0.25">
      <c r="I2508" s="146"/>
      <c r="J2508" s="146"/>
      <c r="K2508" s="146"/>
      <c r="L2508" s="146"/>
    </row>
    <row r="2509" spans="9:12" x14ac:dyDescent="0.25">
      <c r="I2509" s="146"/>
      <c r="J2509" s="146"/>
      <c r="K2509" s="146"/>
      <c r="L2509" s="146"/>
    </row>
    <row r="2510" spans="9:12" x14ac:dyDescent="0.25">
      <c r="I2510" s="146"/>
      <c r="J2510" s="146"/>
      <c r="K2510" s="146"/>
      <c r="L2510" s="146"/>
    </row>
    <row r="2511" spans="9:12" x14ac:dyDescent="0.25">
      <c r="I2511" s="146"/>
      <c r="J2511" s="146"/>
      <c r="K2511" s="146"/>
      <c r="L2511" s="146"/>
    </row>
    <row r="2512" spans="9:12" x14ac:dyDescent="0.25">
      <c r="I2512" s="146"/>
      <c r="J2512" s="146"/>
      <c r="K2512" s="146"/>
      <c r="L2512" s="146"/>
    </row>
    <row r="2513" spans="9:12" x14ac:dyDescent="0.25">
      <c r="I2513" s="146"/>
      <c r="J2513" s="146"/>
      <c r="K2513" s="146"/>
      <c r="L2513" s="146"/>
    </row>
    <row r="2514" spans="9:12" x14ac:dyDescent="0.25">
      <c r="I2514" s="146"/>
      <c r="J2514" s="146"/>
      <c r="K2514" s="146"/>
      <c r="L2514" s="146"/>
    </row>
    <row r="2515" spans="9:12" x14ac:dyDescent="0.25">
      <c r="I2515" s="146"/>
      <c r="J2515" s="146"/>
      <c r="K2515" s="146"/>
      <c r="L2515" s="146"/>
    </row>
    <row r="2516" spans="9:12" x14ac:dyDescent="0.25">
      <c r="I2516" s="146"/>
      <c r="J2516" s="146"/>
      <c r="K2516" s="146"/>
      <c r="L2516" s="146"/>
    </row>
    <row r="2517" spans="9:12" x14ac:dyDescent="0.25">
      <c r="I2517" s="146"/>
      <c r="J2517" s="146"/>
      <c r="K2517" s="146"/>
      <c r="L2517" s="146"/>
    </row>
    <row r="2518" spans="9:12" x14ac:dyDescent="0.25">
      <c r="I2518" s="146"/>
      <c r="J2518" s="146"/>
      <c r="K2518" s="146"/>
      <c r="L2518" s="146"/>
    </row>
    <row r="2519" spans="9:12" x14ac:dyDescent="0.25">
      <c r="I2519" s="146"/>
      <c r="J2519" s="146"/>
      <c r="K2519" s="146"/>
      <c r="L2519" s="146"/>
    </row>
    <row r="2520" spans="9:12" x14ac:dyDescent="0.25">
      <c r="I2520" s="146"/>
      <c r="J2520" s="146"/>
      <c r="K2520" s="146"/>
      <c r="L2520" s="146"/>
    </row>
    <row r="2521" spans="9:12" x14ac:dyDescent="0.25">
      <c r="I2521" s="146"/>
      <c r="J2521" s="146"/>
      <c r="K2521" s="146"/>
      <c r="L2521" s="146"/>
    </row>
    <row r="2522" spans="9:12" x14ac:dyDescent="0.25">
      <c r="I2522" s="146"/>
      <c r="J2522" s="146"/>
      <c r="K2522" s="146"/>
      <c r="L2522" s="146"/>
    </row>
    <row r="2523" spans="9:12" x14ac:dyDescent="0.25">
      <c r="I2523" s="146"/>
      <c r="J2523" s="146"/>
      <c r="K2523" s="146"/>
      <c r="L2523" s="146"/>
    </row>
    <row r="2524" spans="9:12" x14ac:dyDescent="0.25">
      <c r="I2524" s="146"/>
      <c r="J2524" s="146"/>
      <c r="K2524" s="146"/>
      <c r="L2524" s="146"/>
    </row>
    <row r="2525" spans="9:12" x14ac:dyDescent="0.25">
      <c r="I2525" s="146"/>
      <c r="J2525" s="146"/>
      <c r="K2525" s="146"/>
      <c r="L2525" s="146"/>
    </row>
    <row r="2526" spans="9:12" x14ac:dyDescent="0.25">
      <c r="I2526" s="146"/>
      <c r="J2526" s="146"/>
      <c r="K2526" s="146"/>
      <c r="L2526" s="146"/>
    </row>
    <row r="2527" spans="9:12" x14ac:dyDescent="0.25">
      <c r="I2527" s="146"/>
      <c r="J2527" s="146"/>
      <c r="K2527" s="146"/>
      <c r="L2527" s="146"/>
    </row>
    <row r="2528" spans="9:12" x14ac:dyDescent="0.25">
      <c r="I2528" s="146"/>
      <c r="J2528" s="146"/>
      <c r="K2528" s="146"/>
      <c r="L2528" s="146"/>
    </row>
    <row r="2529" spans="9:12" x14ac:dyDescent="0.25">
      <c r="I2529" s="146"/>
      <c r="J2529" s="146"/>
      <c r="K2529" s="146"/>
      <c r="L2529" s="146"/>
    </row>
    <row r="2530" spans="9:12" x14ac:dyDescent="0.25">
      <c r="I2530" s="146"/>
      <c r="J2530" s="146"/>
      <c r="K2530" s="146"/>
      <c r="L2530" s="146"/>
    </row>
    <row r="2531" spans="9:12" x14ac:dyDescent="0.25">
      <c r="I2531" s="146"/>
      <c r="J2531" s="146"/>
      <c r="K2531" s="146"/>
      <c r="L2531" s="146"/>
    </row>
    <row r="2532" spans="9:12" x14ac:dyDescent="0.25">
      <c r="I2532" s="146"/>
      <c r="J2532" s="146"/>
      <c r="K2532" s="146"/>
      <c r="L2532" s="146"/>
    </row>
    <row r="2533" spans="9:12" x14ac:dyDescent="0.25">
      <c r="I2533" s="146"/>
      <c r="J2533" s="146"/>
      <c r="K2533" s="146"/>
      <c r="L2533" s="146"/>
    </row>
    <row r="2534" spans="9:12" x14ac:dyDescent="0.25">
      <c r="I2534" s="146"/>
      <c r="J2534" s="146"/>
      <c r="K2534" s="146"/>
      <c r="L2534" s="146"/>
    </row>
    <row r="2535" spans="9:12" x14ac:dyDescent="0.25">
      <c r="I2535" s="146"/>
      <c r="J2535" s="146"/>
      <c r="K2535" s="146"/>
      <c r="L2535" s="146"/>
    </row>
    <row r="2536" spans="9:12" x14ac:dyDescent="0.25">
      <c r="I2536" s="146"/>
      <c r="J2536" s="146"/>
      <c r="K2536" s="146"/>
      <c r="L2536" s="146"/>
    </row>
    <row r="2537" spans="9:12" x14ac:dyDescent="0.25">
      <c r="I2537" s="146"/>
      <c r="J2537" s="146"/>
      <c r="K2537" s="146"/>
      <c r="L2537" s="146"/>
    </row>
    <row r="2538" spans="9:12" x14ac:dyDescent="0.25">
      <c r="I2538" s="146"/>
      <c r="J2538" s="146"/>
      <c r="K2538" s="146"/>
      <c r="L2538" s="146"/>
    </row>
    <row r="2539" spans="9:12" x14ac:dyDescent="0.25">
      <c r="I2539" s="146"/>
      <c r="J2539" s="146"/>
      <c r="K2539" s="146"/>
      <c r="L2539" s="146"/>
    </row>
    <row r="2540" spans="9:12" x14ac:dyDescent="0.25">
      <c r="I2540" s="146"/>
      <c r="J2540" s="146"/>
      <c r="K2540" s="146"/>
      <c r="L2540" s="146"/>
    </row>
    <row r="2541" spans="9:12" x14ac:dyDescent="0.25">
      <c r="I2541" s="146"/>
      <c r="J2541" s="146"/>
      <c r="K2541" s="146"/>
      <c r="L2541" s="146"/>
    </row>
    <row r="2542" spans="9:12" x14ac:dyDescent="0.25">
      <c r="I2542" s="146"/>
      <c r="J2542" s="146"/>
      <c r="K2542" s="146"/>
      <c r="L2542" s="146"/>
    </row>
    <row r="2543" spans="9:12" x14ac:dyDescent="0.25">
      <c r="I2543" s="146"/>
      <c r="J2543" s="146"/>
      <c r="K2543" s="146"/>
      <c r="L2543" s="146"/>
    </row>
    <row r="2544" spans="9:12" x14ac:dyDescent="0.25">
      <c r="I2544" s="146"/>
      <c r="J2544" s="146"/>
      <c r="K2544" s="146"/>
      <c r="L2544" s="146"/>
    </row>
    <row r="2545" spans="9:12" x14ac:dyDescent="0.25">
      <c r="I2545" s="146"/>
      <c r="J2545" s="146"/>
      <c r="K2545" s="146"/>
      <c r="L2545" s="146"/>
    </row>
    <row r="2546" spans="9:12" x14ac:dyDescent="0.25">
      <c r="I2546" s="146"/>
      <c r="J2546" s="146"/>
      <c r="K2546" s="146"/>
      <c r="L2546" s="146"/>
    </row>
    <row r="2547" spans="9:12" x14ac:dyDescent="0.25">
      <c r="I2547" s="146"/>
      <c r="J2547" s="146"/>
      <c r="K2547" s="146"/>
      <c r="L2547" s="146"/>
    </row>
    <row r="2548" spans="9:12" x14ac:dyDescent="0.25">
      <c r="I2548" s="146"/>
      <c r="J2548" s="146"/>
      <c r="K2548" s="146"/>
      <c r="L2548" s="146"/>
    </row>
    <row r="2549" spans="9:12" x14ac:dyDescent="0.25">
      <c r="I2549" s="146"/>
      <c r="J2549" s="146"/>
      <c r="K2549" s="146"/>
      <c r="L2549" s="146"/>
    </row>
    <row r="2550" spans="9:12" x14ac:dyDescent="0.25">
      <c r="I2550" s="146"/>
      <c r="J2550" s="146"/>
      <c r="K2550" s="146"/>
      <c r="L2550" s="146"/>
    </row>
    <row r="2551" spans="9:12" x14ac:dyDescent="0.25">
      <c r="I2551" s="146"/>
      <c r="J2551" s="146"/>
      <c r="K2551" s="146"/>
      <c r="L2551" s="146"/>
    </row>
    <row r="2552" spans="9:12" x14ac:dyDescent="0.25">
      <c r="I2552" s="146"/>
      <c r="J2552" s="146"/>
      <c r="K2552" s="146"/>
      <c r="L2552" s="146"/>
    </row>
    <row r="2553" spans="9:12" x14ac:dyDescent="0.25">
      <c r="I2553" s="146"/>
      <c r="J2553" s="146"/>
      <c r="K2553" s="146"/>
      <c r="L2553" s="146"/>
    </row>
    <row r="2554" spans="9:12" x14ac:dyDescent="0.25">
      <c r="I2554" s="146"/>
      <c r="J2554" s="146"/>
      <c r="K2554" s="146"/>
      <c r="L2554" s="146"/>
    </row>
    <row r="2555" spans="9:12" x14ac:dyDescent="0.25">
      <c r="I2555" s="146"/>
      <c r="J2555" s="146"/>
      <c r="K2555" s="146"/>
      <c r="L2555" s="146"/>
    </row>
    <row r="2556" spans="9:12" x14ac:dyDescent="0.25">
      <c r="I2556" s="146"/>
      <c r="J2556" s="146"/>
      <c r="K2556" s="146"/>
      <c r="L2556" s="146"/>
    </row>
    <row r="2557" spans="9:12" x14ac:dyDescent="0.25">
      <c r="I2557" s="146"/>
      <c r="J2557" s="146"/>
      <c r="K2557" s="146"/>
      <c r="L2557" s="146"/>
    </row>
    <row r="2558" spans="9:12" x14ac:dyDescent="0.25">
      <c r="I2558" s="146"/>
      <c r="J2558" s="146"/>
      <c r="K2558" s="146"/>
      <c r="L2558" s="146"/>
    </row>
    <row r="2559" spans="9:12" x14ac:dyDescent="0.25">
      <c r="I2559" s="146"/>
      <c r="J2559" s="146"/>
      <c r="K2559" s="146"/>
      <c r="L2559" s="146"/>
    </row>
    <row r="2560" spans="9:12" x14ac:dyDescent="0.25">
      <c r="I2560" s="146"/>
      <c r="J2560" s="146"/>
      <c r="K2560" s="146"/>
      <c r="L2560" s="146"/>
    </row>
    <row r="2561" spans="9:12" x14ac:dyDescent="0.25">
      <c r="I2561" s="146"/>
      <c r="J2561" s="146"/>
      <c r="K2561" s="146"/>
      <c r="L2561" s="146"/>
    </row>
    <row r="2562" spans="9:12" x14ac:dyDescent="0.25">
      <c r="I2562" s="146"/>
      <c r="J2562" s="146"/>
      <c r="K2562" s="146"/>
      <c r="L2562" s="146"/>
    </row>
    <row r="2563" spans="9:12" x14ac:dyDescent="0.25">
      <c r="I2563" s="146"/>
      <c r="J2563" s="146"/>
      <c r="K2563" s="146"/>
      <c r="L2563" s="146"/>
    </row>
    <row r="2564" spans="9:12" x14ac:dyDescent="0.25">
      <c r="I2564" s="146"/>
      <c r="J2564" s="146"/>
      <c r="K2564" s="146"/>
      <c r="L2564" s="146"/>
    </row>
    <row r="2565" spans="9:12" x14ac:dyDescent="0.25">
      <c r="I2565" s="146"/>
      <c r="J2565" s="146"/>
      <c r="K2565" s="146"/>
      <c r="L2565" s="146"/>
    </row>
    <row r="2566" spans="9:12" x14ac:dyDescent="0.25">
      <c r="I2566" s="146"/>
      <c r="J2566" s="146"/>
      <c r="K2566" s="146"/>
      <c r="L2566" s="146"/>
    </row>
    <row r="2567" spans="9:12" x14ac:dyDescent="0.25">
      <c r="I2567" s="146"/>
      <c r="J2567" s="146"/>
      <c r="K2567" s="146"/>
      <c r="L2567" s="146"/>
    </row>
    <row r="2568" spans="9:12" x14ac:dyDescent="0.25">
      <c r="I2568" s="146"/>
      <c r="J2568" s="146"/>
      <c r="K2568" s="146"/>
      <c r="L2568" s="146"/>
    </row>
    <row r="2569" spans="9:12" x14ac:dyDescent="0.25">
      <c r="I2569" s="146"/>
      <c r="J2569" s="146"/>
      <c r="K2569" s="146"/>
      <c r="L2569" s="146"/>
    </row>
    <row r="2570" spans="9:12" x14ac:dyDescent="0.25">
      <c r="I2570" s="146"/>
      <c r="J2570" s="146"/>
      <c r="K2570" s="146"/>
      <c r="L2570" s="146"/>
    </row>
    <row r="2571" spans="9:12" x14ac:dyDescent="0.25">
      <c r="I2571" s="146"/>
      <c r="J2571" s="146"/>
      <c r="K2571" s="146"/>
      <c r="L2571" s="146"/>
    </row>
    <row r="2572" spans="9:12" x14ac:dyDescent="0.25">
      <c r="I2572" s="146"/>
      <c r="J2572" s="146"/>
      <c r="K2572" s="146"/>
      <c r="L2572" s="146"/>
    </row>
    <row r="2573" spans="9:12" x14ac:dyDescent="0.25">
      <c r="I2573" s="146"/>
      <c r="J2573" s="146"/>
      <c r="K2573" s="146"/>
      <c r="L2573" s="146"/>
    </row>
    <row r="2574" spans="9:12" x14ac:dyDescent="0.25">
      <c r="I2574" s="146"/>
      <c r="J2574" s="146"/>
      <c r="K2574" s="146"/>
      <c r="L2574" s="146"/>
    </row>
    <row r="2575" spans="9:12" x14ac:dyDescent="0.25">
      <c r="I2575" s="146"/>
      <c r="J2575" s="146"/>
      <c r="K2575" s="146"/>
      <c r="L2575" s="146"/>
    </row>
    <row r="2576" spans="9:12" x14ac:dyDescent="0.25">
      <c r="I2576" s="146"/>
      <c r="J2576" s="146"/>
      <c r="K2576" s="146"/>
      <c r="L2576" s="146"/>
    </row>
    <row r="2577" spans="9:12" x14ac:dyDescent="0.25">
      <c r="I2577" s="146"/>
      <c r="J2577" s="146"/>
      <c r="K2577" s="146"/>
      <c r="L2577" s="146"/>
    </row>
    <row r="2578" spans="9:12" x14ac:dyDescent="0.25">
      <c r="I2578" s="146"/>
      <c r="J2578" s="146"/>
      <c r="K2578" s="146"/>
      <c r="L2578" s="146"/>
    </row>
    <row r="2579" spans="9:12" x14ac:dyDescent="0.25">
      <c r="I2579" s="146"/>
      <c r="J2579" s="146"/>
      <c r="K2579" s="146"/>
      <c r="L2579" s="146"/>
    </row>
    <row r="2580" spans="9:12" x14ac:dyDescent="0.25">
      <c r="I2580" s="146"/>
      <c r="J2580" s="146"/>
      <c r="K2580" s="146"/>
      <c r="L2580" s="146"/>
    </row>
    <row r="2581" spans="9:12" x14ac:dyDescent="0.25">
      <c r="I2581" s="146"/>
      <c r="J2581" s="146"/>
      <c r="K2581" s="146"/>
      <c r="L2581" s="146"/>
    </row>
    <row r="2582" spans="9:12" x14ac:dyDescent="0.25">
      <c r="I2582" s="146"/>
      <c r="J2582" s="146"/>
      <c r="K2582" s="146"/>
      <c r="L2582" s="146"/>
    </row>
    <row r="2583" spans="9:12" x14ac:dyDescent="0.25">
      <c r="I2583" s="146"/>
      <c r="J2583" s="146"/>
      <c r="K2583" s="146"/>
      <c r="L2583" s="146"/>
    </row>
    <row r="2584" spans="9:12" x14ac:dyDescent="0.25">
      <c r="I2584" s="146"/>
      <c r="J2584" s="146"/>
      <c r="K2584" s="146"/>
      <c r="L2584" s="146"/>
    </row>
    <row r="2585" spans="9:12" x14ac:dyDescent="0.25">
      <c r="I2585" s="146"/>
      <c r="J2585" s="146"/>
      <c r="K2585" s="146"/>
      <c r="L2585" s="146"/>
    </row>
    <row r="2586" spans="9:12" x14ac:dyDescent="0.25">
      <c r="I2586" s="146"/>
      <c r="J2586" s="146"/>
      <c r="K2586" s="146"/>
      <c r="L2586" s="146"/>
    </row>
    <row r="2587" spans="9:12" x14ac:dyDescent="0.25">
      <c r="I2587" s="146"/>
      <c r="J2587" s="146"/>
      <c r="K2587" s="146"/>
      <c r="L2587" s="146"/>
    </row>
    <row r="2588" spans="9:12" x14ac:dyDescent="0.25">
      <c r="I2588" s="146"/>
      <c r="J2588" s="146"/>
      <c r="K2588" s="146"/>
      <c r="L2588" s="146"/>
    </row>
    <row r="2589" spans="9:12" x14ac:dyDescent="0.25">
      <c r="I2589" s="146"/>
      <c r="J2589" s="146"/>
      <c r="K2589" s="146"/>
      <c r="L2589" s="146"/>
    </row>
    <row r="2590" spans="9:12" x14ac:dyDescent="0.25">
      <c r="I2590" s="146"/>
      <c r="J2590" s="146"/>
      <c r="K2590" s="146"/>
      <c r="L2590" s="146"/>
    </row>
    <row r="2591" spans="9:12" x14ac:dyDescent="0.25">
      <c r="I2591" s="146"/>
      <c r="J2591" s="146"/>
      <c r="K2591" s="146"/>
      <c r="L2591" s="146"/>
    </row>
    <row r="2592" spans="9:12" x14ac:dyDescent="0.25">
      <c r="I2592" s="146"/>
      <c r="J2592" s="146"/>
      <c r="K2592" s="146"/>
      <c r="L2592" s="146"/>
    </row>
    <row r="2593" spans="9:12" x14ac:dyDescent="0.25">
      <c r="I2593" s="146"/>
      <c r="J2593" s="146"/>
      <c r="K2593" s="146"/>
      <c r="L2593" s="146"/>
    </row>
    <row r="2594" spans="9:12" x14ac:dyDescent="0.25">
      <c r="I2594" s="146"/>
      <c r="J2594" s="146"/>
      <c r="K2594" s="146"/>
      <c r="L2594" s="146"/>
    </row>
    <row r="2595" spans="9:12" x14ac:dyDescent="0.25">
      <c r="I2595" s="146"/>
      <c r="J2595" s="146"/>
      <c r="K2595" s="146"/>
      <c r="L2595" s="146"/>
    </row>
    <row r="2596" spans="9:12" x14ac:dyDescent="0.25">
      <c r="I2596" s="146"/>
      <c r="J2596" s="146"/>
      <c r="K2596" s="146"/>
      <c r="L2596" s="146"/>
    </row>
    <row r="2597" spans="9:12" x14ac:dyDescent="0.25">
      <c r="I2597" s="146"/>
      <c r="J2597" s="146"/>
      <c r="K2597" s="146"/>
      <c r="L2597" s="146"/>
    </row>
    <row r="2598" spans="9:12" x14ac:dyDescent="0.25">
      <c r="I2598" s="146"/>
      <c r="J2598" s="146"/>
      <c r="K2598" s="146"/>
      <c r="L2598" s="146"/>
    </row>
    <row r="2599" spans="9:12" x14ac:dyDescent="0.25">
      <c r="I2599" s="146"/>
      <c r="J2599" s="146"/>
      <c r="K2599" s="146"/>
      <c r="L2599" s="146"/>
    </row>
    <row r="2600" spans="9:12" x14ac:dyDescent="0.25">
      <c r="I2600" s="146"/>
      <c r="J2600" s="146"/>
      <c r="K2600" s="146"/>
      <c r="L2600" s="146"/>
    </row>
    <row r="2601" spans="9:12" x14ac:dyDescent="0.25">
      <c r="I2601" s="146"/>
      <c r="J2601" s="146"/>
      <c r="K2601" s="146"/>
      <c r="L2601" s="146"/>
    </row>
    <row r="2602" spans="9:12" x14ac:dyDescent="0.25">
      <c r="I2602" s="146"/>
      <c r="J2602" s="146"/>
      <c r="K2602" s="146"/>
      <c r="L2602" s="146"/>
    </row>
    <row r="2603" spans="9:12" x14ac:dyDescent="0.25">
      <c r="I2603" s="146"/>
      <c r="J2603" s="146"/>
      <c r="K2603" s="146"/>
      <c r="L2603" s="146"/>
    </row>
    <row r="2604" spans="9:12" x14ac:dyDescent="0.25">
      <c r="I2604" s="146"/>
      <c r="J2604" s="146"/>
      <c r="K2604" s="146"/>
      <c r="L2604" s="146"/>
    </row>
    <row r="2605" spans="9:12" x14ac:dyDescent="0.25">
      <c r="I2605" s="146"/>
      <c r="J2605" s="146"/>
      <c r="K2605" s="146"/>
      <c r="L2605" s="146"/>
    </row>
    <row r="2606" spans="9:12" x14ac:dyDescent="0.25">
      <c r="I2606" s="146"/>
      <c r="J2606" s="146"/>
      <c r="K2606" s="146"/>
      <c r="L2606" s="146"/>
    </row>
    <row r="2607" spans="9:12" x14ac:dyDescent="0.25">
      <c r="I2607" s="146"/>
      <c r="J2607" s="146"/>
      <c r="K2607" s="146"/>
      <c r="L2607" s="146"/>
    </row>
    <row r="2608" spans="9:12" x14ac:dyDescent="0.25">
      <c r="I2608" s="146"/>
      <c r="J2608" s="146"/>
      <c r="K2608" s="146"/>
      <c r="L2608" s="146"/>
    </row>
    <row r="2609" spans="9:12" x14ac:dyDescent="0.25">
      <c r="I2609" s="146"/>
      <c r="J2609" s="146"/>
      <c r="K2609" s="146"/>
      <c r="L2609" s="146"/>
    </row>
    <row r="2610" spans="9:12" x14ac:dyDescent="0.25">
      <c r="I2610" s="146"/>
      <c r="J2610" s="146"/>
      <c r="K2610" s="146"/>
      <c r="L2610" s="146"/>
    </row>
    <row r="2611" spans="9:12" x14ac:dyDescent="0.25">
      <c r="I2611" s="146"/>
      <c r="J2611" s="146"/>
      <c r="K2611" s="146"/>
      <c r="L2611" s="146"/>
    </row>
    <row r="2612" spans="9:12" x14ac:dyDescent="0.25">
      <c r="I2612" s="146"/>
      <c r="J2612" s="146"/>
      <c r="K2612" s="146"/>
      <c r="L2612" s="146"/>
    </row>
    <row r="2613" spans="9:12" x14ac:dyDescent="0.25">
      <c r="I2613" s="146"/>
      <c r="J2613" s="146"/>
      <c r="K2613" s="146"/>
      <c r="L2613" s="146"/>
    </row>
    <row r="2614" spans="9:12" x14ac:dyDescent="0.25">
      <c r="I2614" s="146"/>
      <c r="J2614" s="146"/>
      <c r="K2614" s="146"/>
      <c r="L2614" s="146"/>
    </row>
    <row r="2615" spans="9:12" x14ac:dyDescent="0.25">
      <c r="I2615" s="146"/>
      <c r="J2615" s="146"/>
      <c r="K2615" s="146"/>
      <c r="L2615" s="146"/>
    </row>
    <row r="2616" spans="9:12" x14ac:dyDescent="0.25">
      <c r="I2616" s="146"/>
      <c r="J2616" s="146"/>
      <c r="K2616" s="146"/>
      <c r="L2616" s="146"/>
    </row>
    <row r="2617" spans="9:12" x14ac:dyDescent="0.25">
      <c r="I2617" s="146"/>
      <c r="J2617" s="146"/>
      <c r="K2617" s="146"/>
      <c r="L2617" s="146"/>
    </row>
    <row r="2618" spans="9:12" x14ac:dyDescent="0.25">
      <c r="I2618" s="146"/>
      <c r="J2618" s="146"/>
      <c r="K2618" s="146"/>
      <c r="L2618" s="146"/>
    </row>
    <row r="2619" spans="9:12" x14ac:dyDescent="0.25">
      <c r="I2619" s="146"/>
      <c r="J2619" s="146"/>
      <c r="K2619" s="146"/>
      <c r="L2619" s="146"/>
    </row>
    <row r="2620" spans="9:12" x14ac:dyDescent="0.25">
      <c r="I2620" s="146"/>
      <c r="J2620" s="146"/>
      <c r="K2620" s="146"/>
      <c r="L2620" s="146"/>
    </row>
    <row r="2621" spans="9:12" x14ac:dyDescent="0.25">
      <c r="I2621" s="146"/>
      <c r="J2621" s="146"/>
      <c r="K2621" s="146"/>
      <c r="L2621" s="146"/>
    </row>
    <row r="2622" spans="9:12" x14ac:dyDescent="0.25">
      <c r="I2622" s="146"/>
      <c r="J2622" s="146"/>
      <c r="K2622" s="146"/>
      <c r="L2622" s="146"/>
    </row>
    <row r="2623" spans="9:12" x14ac:dyDescent="0.25">
      <c r="I2623" s="146"/>
      <c r="J2623" s="146"/>
      <c r="K2623" s="146"/>
      <c r="L2623" s="146"/>
    </row>
    <row r="2624" spans="9:12" x14ac:dyDescent="0.25">
      <c r="I2624" s="146"/>
      <c r="J2624" s="146"/>
      <c r="K2624" s="146"/>
      <c r="L2624" s="146"/>
    </row>
    <row r="2625" spans="9:12" x14ac:dyDescent="0.25">
      <c r="I2625" s="146"/>
      <c r="J2625" s="146"/>
      <c r="K2625" s="146"/>
      <c r="L2625" s="146"/>
    </row>
    <row r="2626" spans="9:12" x14ac:dyDescent="0.25">
      <c r="I2626" s="146"/>
      <c r="J2626" s="146"/>
      <c r="K2626" s="146"/>
      <c r="L2626" s="146"/>
    </row>
    <row r="2627" spans="9:12" x14ac:dyDescent="0.25">
      <c r="I2627" s="146"/>
      <c r="J2627" s="146"/>
      <c r="K2627" s="146"/>
      <c r="L2627" s="146"/>
    </row>
    <row r="2628" spans="9:12" x14ac:dyDescent="0.25">
      <c r="I2628" s="146"/>
      <c r="J2628" s="146"/>
      <c r="K2628" s="146"/>
      <c r="L2628" s="146"/>
    </row>
    <row r="2629" spans="9:12" x14ac:dyDescent="0.25">
      <c r="I2629" s="146"/>
      <c r="J2629" s="146"/>
      <c r="K2629" s="146"/>
      <c r="L2629" s="146"/>
    </row>
    <row r="2630" spans="9:12" x14ac:dyDescent="0.25">
      <c r="I2630" s="146"/>
      <c r="J2630" s="146"/>
      <c r="K2630" s="146"/>
      <c r="L2630" s="146"/>
    </row>
    <row r="2631" spans="9:12" x14ac:dyDescent="0.25">
      <c r="I2631" s="146"/>
      <c r="J2631" s="146"/>
      <c r="K2631" s="146"/>
      <c r="L2631" s="146"/>
    </row>
    <row r="2632" spans="9:12" x14ac:dyDescent="0.25">
      <c r="I2632" s="146"/>
      <c r="J2632" s="146"/>
      <c r="K2632" s="146"/>
      <c r="L2632" s="146"/>
    </row>
    <row r="2633" spans="9:12" x14ac:dyDescent="0.25">
      <c r="I2633" s="146"/>
      <c r="J2633" s="146"/>
      <c r="K2633" s="146"/>
      <c r="L2633" s="146"/>
    </row>
    <row r="2634" spans="9:12" x14ac:dyDescent="0.25">
      <c r="I2634" s="146"/>
      <c r="J2634" s="146"/>
      <c r="K2634" s="146"/>
      <c r="L2634" s="146"/>
    </row>
    <row r="2635" spans="9:12" x14ac:dyDescent="0.25">
      <c r="I2635" s="146"/>
      <c r="J2635" s="146"/>
      <c r="K2635" s="146"/>
      <c r="L2635" s="146"/>
    </row>
    <row r="2636" spans="9:12" x14ac:dyDescent="0.25">
      <c r="I2636" s="146"/>
      <c r="J2636" s="146"/>
      <c r="K2636" s="146"/>
      <c r="L2636" s="146"/>
    </row>
    <row r="2637" spans="9:12" x14ac:dyDescent="0.25">
      <c r="I2637" s="146"/>
      <c r="J2637" s="146"/>
      <c r="K2637" s="146"/>
      <c r="L2637" s="146"/>
    </row>
    <row r="2638" spans="9:12" x14ac:dyDescent="0.25">
      <c r="I2638" s="146"/>
      <c r="J2638" s="146"/>
      <c r="K2638" s="146"/>
      <c r="L2638" s="146"/>
    </row>
    <row r="2639" spans="9:12" x14ac:dyDescent="0.25">
      <c r="I2639" s="146"/>
      <c r="J2639" s="146"/>
      <c r="K2639" s="146"/>
      <c r="L2639" s="146"/>
    </row>
    <row r="2640" spans="9:12" x14ac:dyDescent="0.25">
      <c r="I2640" s="146"/>
      <c r="J2640" s="146"/>
      <c r="K2640" s="146"/>
      <c r="L2640" s="146"/>
    </row>
    <row r="2641" spans="9:12" x14ac:dyDescent="0.25">
      <c r="I2641" s="146"/>
      <c r="J2641" s="146"/>
      <c r="K2641" s="146"/>
      <c r="L2641" s="146"/>
    </row>
    <row r="2642" spans="9:12" x14ac:dyDescent="0.25">
      <c r="I2642" s="146"/>
      <c r="J2642" s="146"/>
      <c r="K2642" s="146"/>
      <c r="L2642" s="146"/>
    </row>
    <row r="2643" spans="9:12" x14ac:dyDescent="0.25">
      <c r="I2643" s="146"/>
      <c r="J2643" s="146"/>
      <c r="K2643" s="146"/>
      <c r="L2643" s="146"/>
    </row>
    <row r="2644" spans="9:12" x14ac:dyDescent="0.25">
      <c r="I2644" s="146"/>
      <c r="J2644" s="146"/>
      <c r="K2644" s="146"/>
      <c r="L2644" s="146"/>
    </row>
    <row r="2645" spans="9:12" x14ac:dyDescent="0.25">
      <c r="I2645" s="146"/>
      <c r="J2645" s="146"/>
      <c r="K2645" s="146"/>
      <c r="L2645" s="146"/>
    </row>
    <row r="2646" spans="9:12" x14ac:dyDescent="0.25">
      <c r="I2646" s="146"/>
      <c r="J2646" s="146"/>
      <c r="K2646" s="146"/>
      <c r="L2646" s="146"/>
    </row>
    <row r="2647" spans="9:12" x14ac:dyDescent="0.25">
      <c r="I2647" s="146"/>
      <c r="J2647" s="146"/>
      <c r="K2647" s="146"/>
      <c r="L2647" s="146"/>
    </row>
    <row r="2648" spans="9:12" x14ac:dyDescent="0.25">
      <c r="I2648" s="146"/>
      <c r="J2648" s="146"/>
      <c r="K2648" s="146"/>
      <c r="L2648" s="146"/>
    </row>
    <row r="2649" spans="9:12" x14ac:dyDescent="0.25">
      <c r="I2649" s="146"/>
      <c r="J2649" s="146"/>
      <c r="K2649" s="146"/>
      <c r="L2649" s="146"/>
    </row>
    <row r="2650" spans="9:12" x14ac:dyDescent="0.25">
      <c r="I2650" s="146"/>
      <c r="J2650" s="146"/>
      <c r="K2650" s="146"/>
      <c r="L2650" s="146"/>
    </row>
    <row r="2651" spans="9:12" x14ac:dyDescent="0.25">
      <c r="I2651" s="146"/>
      <c r="J2651" s="146"/>
      <c r="K2651" s="146"/>
      <c r="L2651" s="146"/>
    </row>
    <row r="2652" spans="9:12" x14ac:dyDescent="0.25">
      <c r="I2652" s="146"/>
      <c r="J2652" s="146"/>
      <c r="K2652" s="146"/>
      <c r="L2652" s="146"/>
    </row>
    <row r="2653" spans="9:12" x14ac:dyDescent="0.25">
      <c r="I2653" s="146"/>
      <c r="J2653" s="146"/>
      <c r="K2653" s="146"/>
      <c r="L2653" s="146"/>
    </row>
    <row r="2654" spans="9:12" x14ac:dyDescent="0.25">
      <c r="I2654" s="146"/>
      <c r="J2654" s="146"/>
      <c r="K2654" s="146"/>
      <c r="L2654" s="146"/>
    </row>
    <row r="2655" spans="9:12" x14ac:dyDescent="0.25">
      <c r="I2655" s="146"/>
      <c r="J2655" s="146"/>
      <c r="K2655" s="146"/>
      <c r="L2655" s="146"/>
    </row>
    <row r="2656" spans="9:12" x14ac:dyDescent="0.25">
      <c r="I2656" s="146"/>
      <c r="J2656" s="146"/>
      <c r="K2656" s="146"/>
      <c r="L2656" s="146"/>
    </row>
    <row r="2657" spans="9:12" x14ac:dyDescent="0.25">
      <c r="I2657" s="146"/>
      <c r="J2657" s="146"/>
      <c r="K2657" s="146"/>
      <c r="L2657" s="146"/>
    </row>
    <row r="2658" spans="9:12" x14ac:dyDescent="0.25">
      <c r="I2658" s="146"/>
      <c r="J2658" s="146"/>
      <c r="K2658" s="146"/>
      <c r="L2658" s="146"/>
    </row>
    <row r="2659" spans="9:12" x14ac:dyDescent="0.25">
      <c r="I2659" s="146"/>
      <c r="J2659" s="146"/>
      <c r="K2659" s="146"/>
      <c r="L2659" s="146"/>
    </row>
    <row r="2660" spans="9:12" x14ac:dyDescent="0.25">
      <c r="I2660" s="146"/>
      <c r="J2660" s="146"/>
      <c r="K2660" s="146"/>
      <c r="L2660" s="146"/>
    </row>
    <row r="2661" spans="9:12" x14ac:dyDescent="0.25">
      <c r="I2661" s="146"/>
      <c r="J2661" s="146"/>
      <c r="K2661" s="146"/>
      <c r="L2661" s="146"/>
    </row>
    <row r="2662" spans="9:12" x14ac:dyDescent="0.25">
      <c r="I2662" s="146"/>
      <c r="J2662" s="146"/>
      <c r="K2662" s="146"/>
      <c r="L2662" s="146"/>
    </row>
    <row r="2663" spans="9:12" x14ac:dyDescent="0.25">
      <c r="I2663" s="146"/>
      <c r="J2663" s="146"/>
      <c r="K2663" s="146"/>
      <c r="L2663" s="146"/>
    </row>
    <row r="2664" spans="9:12" x14ac:dyDescent="0.25">
      <c r="I2664" s="146"/>
      <c r="J2664" s="146"/>
      <c r="K2664" s="146"/>
      <c r="L2664" s="146"/>
    </row>
    <row r="2665" spans="9:12" x14ac:dyDescent="0.25">
      <c r="I2665" s="146"/>
      <c r="J2665" s="146"/>
      <c r="K2665" s="146"/>
      <c r="L2665" s="146"/>
    </row>
    <row r="2666" spans="9:12" x14ac:dyDescent="0.25">
      <c r="I2666" s="146"/>
      <c r="J2666" s="146"/>
      <c r="K2666" s="146"/>
      <c r="L2666" s="146"/>
    </row>
    <row r="2667" spans="9:12" x14ac:dyDescent="0.25">
      <c r="I2667" s="146"/>
      <c r="J2667" s="146"/>
      <c r="K2667" s="146"/>
      <c r="L2667" s="146"/>
    </row>
    <row r="2668" spans="9:12" x14ac:dyDescent="0.25">
      <c r="I2668" s="146"/>
      <c r="J2668" s="146"/>
      <c r="K2668" s="146"/>
      <c r="L2668" s="146"/>
    </row>
    <row r="2669" spans="9:12" x14ac:dyDescent="0.25">
      <c r="I2669" s="146"/>
      <c r="J2669" s="146"/>
      <c r="K2669" s="146"/>
      <c r="L2669" s="146"/>
    </row>
    <row r="2670" spans="9:12" x14ac:dyDescent="0.25">
      <c r="I2670" s="146"/>
      <c r="J2670" s="146"/>
      <c r="K2670" s="146"/>
      <c r="L2670" s="146"/>
    </row>
    <row r="2671" spans="9:12" x14ac:dyDescent="0.25">
      <c r="I2671" s="146"/>
      <c r="J2671" s="146"/>
      <c r="K2671" s="146"/>
      <c r="L2671" s="146"/>
    </row>
    <row r="2672" spans="9:12" x14ac:dyDescent="0.25">
      <c r="I2672" s="146"/>
      <c r="J2672" s="146"/>
      <c r="K2672" s="146"/>
      <c r="L2672" s="146"/>
    </row>
    <row r="2673" spans="9:12" x14ac:dyDescent="0.25">
      <c r="I2673" s="146"/>
      <c r="J2673" s="146"/>
      <c r="K2673" s="146"/>
      <c r="L2673" s="146"/>
    </row>
    <row r="2674" spans="9:12" x14ac:dyDescent="0.25">
      <c r="I2674" s="146"/>
      <c r="J2674" s="146"/>
      <c r="K2674" s="146"/>
      <c r="L2674" s="146"/>
    </row>
    <row r="2675" spans="9:12" x14ac:dyDescent="0.25">
      <c r="I2675" s="146"/>
      <c r="J2675" s="146"/>
      <c r="K2675" s="146"/>
      <c r="L2675" s="146"/>
    </row>
    <row r="2676" spans="9:12" x14ac:dyDescent="0.25">
      <c r="I2676" s="146"/>
      <c r="J2676" s="146"/>
      <c r="K2676" s="146"/>
      <c r="L2676" s="146"/>
    </row>
    <row r="2677" spans="9:12" x14ac:dyDescent="0.25">
      <c r="I2677" s="146"/>
      <c r="J2677" s="146"/>
      <c r="K2677" s="146"/>
      <c r="L2677" s="146"/>
    </row>
    <row r="2678" spans="9:12" x14ac:dyDescent="0.25">
      <c r="I2678" s="146"/>
      <c r="J2678" s="146"/>
      <c r="K2678" s="146"/>
      <c r="L2678" s="146"/>
    </row>
    <row r="2679" spans="9:12" x14ac:dyDescent="0.25">
      <c r="I2679" s="146"/>
      <c r="J2679" s="146"/>
      <c r="K2679" s="146"/>
      <c r="L2679" s="146"/>
    </row>
    <row r="2680" spans="9:12" x14ac:dyDescent="0.25">
      <c r="I2680" s="146"/>
      <c r="J2680" s="146"/>
      <c r="K2680" s="146"/>
      <c r="L2680" s="146"/>
    </row>
    <row r="2681" spans="9:12" x14ac:dyDescent="0.25">
      <c r="I2681" s="146"/>
      <c r="J2681" s="146"/>
      <c r="K2681" s="146"/>
      <c r="L2681" s="146"/>
    </row>
    <row r="2682" spans="9:12" x14ac:dyDescent="0.25">
      <c r="I2682" s="146"/>
      <c r="J2682" s="146"/>
      <c r="K2682" s="146"/>
      <c r="L2682" s="146"/>
    </row>
    <row r="2683" spans="9:12" x14ac:dyDescent="0.25">
      <c r="I2683" s="146"/>
      <c r="J2683" s="146"/>
      <c r="K2683" s="146"/>
      <c r="L2683" s="146"/>
    </row>
    <row r="2684" spans="9:12" x14ac:dyDescent="0.25">
      <c r="I2684" s="146"/>
      <c r="J2684" s="146"/>
      <c r="K2684" s="146"/>
      <c r="L2684" s="146"/>
    </row>
    <row r="2685" spans="9:12" x14ac:dyDescent="0.25">
      <c r="I2685" s="146"/>
      <c r="J2685" s="146"/>
      <c r="K2685" s="146"/>
      <c r="L2685" s="146"/>
    </row>
    <row r="2686" spans="9:12" x14ac:dyDescent="0.25">
      <c r="I2686" s="146"/>
      <c r="J2686" s="146"/>
      <c r="K2686" s="146"/>
      <c r="L2686" s="146"/>
    </row>
    <row r="2687" spans="9:12" x14ac:dyDescent="0.25">
      <c r="I2687" s="146"/>
      <c r="J2687" s="146"/>
      <c r="K2687" s="146"/>
      <c r="L2687" s="146"/>
    </row>
    <row r="2688" spans="9:12" x14ac:dyDescent="0.25">
      <c r="I2688" s="146"/>
      <c r="J2688" s="146"/>
      <c r="K2688" s="146"/>
      <c r="L2688" s="146"/>
    </row>
    <row r="2689" spans="9:12" x14ac:dyDescent="0.25">
      <c r="I2689" s="146"/>
      <c r="J2689" s="146"/>
      <c r="K2689" s="146"/>
      <c r="L2689" s="146"/>
    </row>
    <row r="2690" spans="9:12" x14ac:dyDescent="0.25">
      <c r="I2690" s="146"/>
      <c r="J2690" s="146"/>
      <c r="K2690" s="146"/>
      <c r="L2690" s="146"/>
    </row>
    <row r="2691" spans="9:12" x14ac:dyDescent="0.25">
      <c r="I2691" s="146"/>
      <c r="J2691" s="146"/>
      <c r="K2691" s="146"/>
      <c r="L2691" s="146"/>
    </row>
    <row r="2692" spans="9:12" x14ac:dyDescent="0.25">
      <c r="I2692" s="146"/>
      <c r="J2692" s="146"/>
      <c r="K2692" s="146"/>
      <c r="L2692" s="146"/>
    </row>
    <row r="2693" spans="9:12" x14ac:dyDescent="0.25">
      <c r="I2693" s="146"/>
      <c r="J2693" s="146"/>
      <c r="K2693" s="146"/>
      <c r="L2693" s="146"/>
    </row>
    <row r="2694" spans="9:12" x14ac:dyDescent="0.25">
      <c r="I2694" s="146"/>
      <c r="J2694" s="146"/>
      <c r="K2694" s="146"/>
      <c r="L2694" s="146"/>
    </row>
    <row r="2695" spans="9:12" x14ac:dyDescent="0.25">
      <c r="I2695" s="146"/>
      <c r="J2695" s="146"/>
      <c r="K2695" s="146"/>
      <c r="L2695" s="146"/>
    </row>
    <row r="2696" spans="9:12" x14ac:dyDescent="0.25">
      <c r="I2696" s="146"/>
      <c r="J2696" s="146"/>
      <c r="K2696" s="146"/>
      <c r="L2696" s="146"/>
    </row>
    <row r="2697" spans="9:12" x14ac:dyDescent="0.25">
      <c r="I2697" s="146"/>
      <c r="J2697" s="146"/>
      <c r="K2697" s="146"/>
      <c r="L2697" s="146"/>
    </row>
    <row r="2698" spans="9:12" x14ac:dyDescent="0.25">
      <c r="I2698" s="146"/>
      <c r="J2698" s="146"/>
      <c r="K2698" s="146"/>
      <c r="L2698" s="146"/>
    </row>
    <row r="2699" spans="9:12" x14ac:dyDescent="0.25">
      <c r="I2699" s="146"/>
      <c r="J2699" s="146"/>
      <c r="K2699" s="146"/>
      <c r="L2699" s="146"/>
    </row>
    <row r="2700" spans="9:12" x14ac:dyDescent="0.25">
      <c r="I2700" s="146"/>
      <c r="J2700" s="146"/>
      <c r="K2700" s="146"/>
      <c r="L2700" s="146"/>
    </row>
    <row r="2701" spans="9:12" x14ac:dyDescent="0.25">
      <c r="I2701" s="146"/>
      <c r="J2701" s="146"/>
      <c r="K2701" s="146"/>
      <c r="L2701" s="146"/>
    </row>
    <row r="2702" spans="9:12" x14ac:dyDescent="0.25">
      <c r="I2702" s="146"/>
      <c r="J2702" s="146"/>
      <c r="K2702" s="146"/>
      <c r="L2702" s="146"/>
    </row>
    <row r="2703" spans="9:12" x14ac:dyDescent="0.25">
      <c r="I2703" s="146"/>
      <c r="J2703" s="146"/>
      <c r="K2703" s="146"/>
      <c r="L2703" s="146"/>
    </row>
    <row r="2704" spans="9:12" x14ac:dyDescent="0.25">
      <c r="I2704" s="146"/>
      <c r="J2704" s="146"/>
      <c r="K2704" s="146"/>
      <c r="L2704" s="146"/>
    </row>
    <row r="2705" spans="9:12" x14ac:dyDescent="0.25">
      <c r="I2705" s="146"/>
      <c r="J2705" s="146"/>
      <c r="K2705" s="146"/>
      <c r="L2705" s="146"/>
    </row>
    <row r="2706" spans="9:12" x14ac:dyDescent="0.25">
      <c r="I2706" s="146"/>
      <c r="J2706" s="146"/>
      <c r="K2706" s="146"/>
      <c r="L2706" s="146"/>
    </row>
    <row r="2707" spans="9:12" x14ac:dyDescent="0.25">
      <c r="I2707" s="146"/>
      <c r="J2707" s="146"/>
      <c r="K2707" s="146"/>
      <c r="L2707" s="146"/>
    </row>
    <row r="2708" spans="9:12" x14ac:dyDescent="0.25">
      <c r="I2708" s="146"/>
      <c r="J2708" s="146"/>
      <c r="K2708" s="146"/>
      <c r="L2708" s="146"/>
    </row>
    <row r="2709" spans="9:12" x14ac:dyDescent="0.25">
      <c r="I2709" s="146"/>
      <c r="J2709" s="146"/>
      <c r="K2709" s="146"/>
      <c r="L2709" s="146"/>
    </row>
    <row r="2710" spans="9:12" x14ac:dyDescent="0.25">
      <c r="I2710" s="146"/>
      <c r="J2710" s="146"/>
      <c r="K2710" s="146"/>
      <c r="L2710" s="146"/>
    </row>
    <row r="2711" spans="9:12" x14ac:dyDescent="0.25">
      <c r="I2711" s="146"/>
      <c r="J2711" s="146"/>
      <c r="K2711" s="146"/>
      <c r="L2711" s="146"/>
    </row>
    <row r="2712" spans="9:12" x14ac:dyDescent="0.25">
      <c r="I2712" s="146"/>
      <c r="J2712" s="146"/>
      <c r="K2712" s="146"/>
      <c r="L2712" s="146"/>
    </row>
    <row r="2713" spans="9:12" x14ac:dyDescent="0.25">
      <c r="I2713" s="146"/>
      <c r="J2713" s="146"/>
      <c r="K2713" s="146"/>
      <c r="L2713" s="146"/>
    </row>
    <row r="2714" spans="9:12" x14ac:dyDescent="0.25">
      <c r="I2714" s="146"/>
      <c r="J2714" s="146"/>
      <c r="K2714" s="146"/>
      <c r="L2714" s="146"/>
    </row>
    <row r="2715" spans="9:12" x14ac:dyDescent="0.25">
      <c r="I2715" s="146"/>
      <c r="J2715" s="146"/>
      <c r="K2715" s="146"/>
      <c r="L2715" s="146"/>
    </row>
    <row r="2716" spans="9:12" x14ac:dyDescent="0.25">
      <c r="I2716" s="146"/>
      <c r="J2716" s="146"/>
      <c r="K2716" s="146"/>
      <c r="L2716" s="146"/>
    </row>
    <row r="2717" spans="9:12" x14ac:dyDescent="0.25">
      <c r="I2717" s="146"/>
      <c r="J2717" s="146"/>
      <c r="K2717" s="146"/>
      <c r="L2717" s="146"/>
    </row>
    <row r="2718" spans="9:12" x14ac:dyDescent="0.25">
      <c r="I2718" s="146"/>
      <c r="J2718" s="146"/>
      <c r="K2718" s="146"/>
      <c r="L2718" s="146"/>
    </row>
    <row r="2719" spans="9:12" x14ac:dyDescent="0.25">
      <c r="I2719" s="146"/>
      <c r="J2719" s="146"/>
      <c r="K2719" s="146"/>
      <c r="L2719" s="146"/>
    </row>
    <row r="2720" spans="9:12" x14ac:dyDescent="0.25">
      <c r="I2720" s="146"/>
      <c r="J2720" s="146"/>
      <c r="K2720" s="146"/>
      <c r="L2720" s="146"/>
    </row>
    <row r="2721" spans="9:12" x14ac:dyDescent="0.25">
      <c r="I2721" s="146"/>
      <c r="J2721" s="146"/>
      <c r="K2721" s="146"/>
      <c r="L2721" s="146"/>
    </row>
    <row r="2722" spans="9:12" x14ac:dyDescent="0.25">
      <c r="I2722" s="146"/>
      <c r="J2722" s="146"/>
      <c r="K2722" s="146"/>
      <c r="L2722" s="146"/>
    </row>
    <row r="2723" spans="9:12" x14ac:dyDescent="0.25">
      <c r="I2723" s="146"/>
      <c r="J2723" s="146"/>
      <c r="K2723" s="146"/>
      <c r="L2723" s="146"/>
    </row>
    <row r="2724" spans="9:12" x14ac:dyDescent="0.25">
      <c r="I2724" s="146"/>
      <c r="J2724" s="146"/>
      <c r="K2724" s="146"/>
      <c r="L2724" s="146"/>
    </row>
    <row r="2725" spans="9:12" x14ac:dyDescent="0.25">
      <c r="I2725" s="146"/>
      <c r="J2725" s="146"/>
      <c r="K2725" s="146"/>
      <c r="L2725" s="146"/>
    </row>
    <row r="2726" spans="9:12" x14ac:dyDescent="0.25">
      <c r="I2726" s="146"/>
      <c r="J2726" s="146"/>
      <c r="K2726" s="146"/>
      <c r="L2726" s="146"/>
    </row>
    <row r="2727" spans="9:12" x14ac:dyDescent="0.25">
      <c r="I2727" s="146"/>
      <c r="J2727" s="146"/>
      <c r="K2727" s="146"/>
      <c r="L2727" s="146"/>
    </row>
    <row r="2728" spans="9:12" x14ac:dyDescent="0.25">
      <c r="I2728" s="146"/>
      <c r="J2728" s="146"/>
      <c r="K2728" s="146"/>
      <c r="L2728" s="146"/>
    </row>
    <row r="2729" spans="9:12" x14ac:dyDescent="0.25">
      <c r="I2729" s="146"/>
      <c r="J2729" s="146"/>
      <c r="K2729" s="146"/>
      <c r="L2729" s="146"/>
    </row>
    <row r="2730" spans="9:12" x14ac:dyDescent="0.25">
      <c r="I2730" s="146"/>
      <c r="J2730" s="146"/>
      <c r="K2730" s="146"/>
      <c r="L2730" s="146"/>
    </row>
    <row r="2731" spans="9:12" x14ac:dyDescent="0.25">
      <c r="I2731" s="146"/>
      <c r="J2731" s="146"/>
      <c r="K2731" s="146"/>
      <c r="L2731" s="146"/>
    </row>
    <row r="2732" spans="9:12" x14ac:dyDescent="0.25">
      <c r="I2732" s="146"/>
      <c r="J2732" s="146"/>
      <c r="K2732" s="146"/>
      <c r="L2732" s="146"/>
    </row>
    <row r="2733" spans="9:12" x14ac:dyDescent="0.25">
      <c r="I2733" s="146"/>
      <c r="J2733" s="146"/>
      <c r="K2733" s="146"/>
      <c r="L2733" s="146"/>
    </row>
    <row r="2734" spans="9:12" x14ac:dyDescent="0.25">
      <c r="I2734" s="146"/>
      <c r="J2734" s="146"/>
      <c r="K2734" s="146"/>
      <c r="L2734" s="146"/>
    </row>
    <row r="2735" spans="9:12" x14ac:dyDescent="0.25">
      <c r="I2735" s="146"/>
      <c r="J2735" s="146"/>
      <c r="K2735" s="146"/>
      <c r="L2735" s="146"/>
    </row>
    <row r="2736" spans="9:12" x14ac:dyDescent="0.25">
      <c r="I2736" s="146"/>
      <c r="J2736" s="146"/>
      <c r="K2736" s="146"/>
      <c r="L2736" s="146"/>
    </row>
    <row r="2737" spans="9:12" x14ac:dyDescent="0.25">
      <c r="I2737" s="146"/>
      <c r="J2737" s="146"/>
      <c r="K2737" s="146"/>
      <c r="L2737" s="146"/>
    </row>
    <row r="2738" spans="9:12" x14ac:dyDescent="0.25">
      <c r="I2738" s="146"/>
      <c r="J2738" s="146"/>
      <c r="K2738" s="146"/>
      <c r="L2738" s="146"/>
    </row>
    <row r="2739" spans="9:12" x14ac:dyDescent="0.25">
      <c r="I2739" s="146"/>
      <c r="J2739" s="146"/>
      <c r="K2739" s="146"/>
      <c r="L2739" s="146"/>
    </row>
    <row r="2740" spans="9:12" x14ac:dyDescent="0.25">
      <c r="I2740" s="146"/>
      <c r="J2740" s="146"/>
      <c r="K2740" s="146"/>
      <c r="L2740" s="146"/>
    </row>
    <row r="2741" spans="9:12" x14ac:dyDescent="0.25">
      <c r="I2741" s="146"/>
      <c r="J2741" s="146"/>
      <c r="K2741" s="146"/>
      <c r="L2741" s="146"/>
    </row>
    <row r="2742" spans="9:12" x14ac:dyDescent="0.25">
      <c r="I2742" s="146"/>
      <c r="J2742" s="146"/>
      <c r="K2742" s="146"/>
      <c r="L2742" s="146"/>
    </row>
    <row r="2743" spans="9:12" x14ac:dyDescent="0.25">
      <c r="I2743" s="146"/>
      <c r="J2743" s="146"/>
      <c r="K2743" s="146"/>
      <c r="L2743" s="146"/>
    </row>
    <row r="2744" spans="9:12" x14ac:dyDescent="0.25">
      <c r="I2744" s="146"/>
      <c r="J2744" s="146"/>
      <c r="K2744" s="146"/>
      <c r="L2744" s="146"/>
    </row>
    <row r="2745" spans="9:12" x14ac:dyDescent="0.25">
      <c r="I2745" s="146"/>
      <c r="J2745" s="146"/>
      <c r="K2745" s="146"/>
      <c r="L2745" s="146"/>
    </row>
    <row r="2746" spans="9:12" x14ac:dyDescent="0.25">
      <c r="I2746" s="146"/>
      <c r="J2746" s="146"/>
      <c r="K2746" s="146"/>
      <c r="L2746" s="146"/>
    </row>
    <row r="2747" spans="9:12" x14ac:dyDescent="0.25">
      <c r="I2747" s="146"/>
      <c r="J2747" s="146"/>
      <c r="K2747" s="146"/>
      <c r="L2747" s="146"/>
    </row>
    <row r="2748" spans="9:12" x14ac:dyDescent="0.25">
      <c r="I2748" s="146"/>
      <c r="J2748" s="146"/>
      <c r="K2748" s="146"/>
      <c r="L2748" s="146"/>
    </row>
    <row r="2749" spans="9:12" x14ac:dyDescent="0.25">
      <c r="I2749" s="146"/>
      <c r="J2749" s="146"/>
      <c r="K2749" s="146"/>
      <c r="L2749" s="146"/>
    </row>
    <row r="2750" spans="9:12" x14ac:dyDescent="0.25">
      <c r="I2750" s="146"/>
      <c r="J2750" s="146"/>
      <c r="K2750" s="146"/>
      <c r="L2750" s="146"/>
    </row>
    <row r="2751" spans="9:12" x14ac:dyDescent="0.25">
      <c r="I2751" s="146"/>
      <c r="J2751" s="146"/>
      <c r="K2751" s="146"/>
      <c r="L2751" s="146"/>
    </row>
    <row r="2752" spans="9:12" x14ac:dyDescent="0.25">
      <c r="I2752" s="146"/>
      <c r="J2752" s="146"/>
      <c r="K2752" s="146"/>
      <c r="L2752" s="146"/>
    </row>
    <row r="2753" spans="9:12" x14ac:dyDescent="0.25">
      <c r="I2753" s="146"/>
      <c r="J2753" s="146"/>
      <c r="K2753" s="146"/>
      <c r="L2753" s="146"/>
    </row>
    <row r="2754" spans="9:12" x14ac:dyDescent="0.25">
      <c r="I2754" s="146"/>
      <c r="J2754" s="146"/>
      <c r="K2754" s="146"/>
      <c r="L2754" s="146"/>
    </row>
    <row r="2755" spans="9:12" x14ac:dyDescent="0.25">
      <c r="I2755" s="146"/>
      <c r="J2755" s="146"/>
      <c r="K2755" s="146"/>
      <c r="L2755" s="146"/>
    </row>
    <row r="2756" spans="9:12" x14ac:dyDescent="0.25">
      <c r="I2756" s="146"/>
      <c r="J2756" s="146"/>
      <c r="K2756" s="146"/>
      <c r="L2756" s="146"/>
    </row>
    <row r="2757" spans="9:12" x14ac:dyDescent="0.25">
      <c r="I2757" s="146"/>
      <c r="J2757" s="146"/>
      <c r="K2757" s="146"/>
      <c r="L2757" s="146"/>
    </row>
    <row r="2758" spans="9:12" x14ac:dyDescent="0.25">
      <c r="I2758" s="146"/>
      <c r="J2758" s="146"/>
      <c r="K2758" s="146"/>
      <c r="L2758" s="146"/>
    </row>
    <row r="2759" spans="9:12" x14ac:dyDescent="0.25">
      <c r="I2759" s="146"/>
      <c r="J2759" s="146"/>
      <c r="K2759" s="146"/>
      <c r="L2759" s="146"/>
    </row>
    <row r="2760" spans="9:12" x14ac:dyDescent="0.25">
      <c r="I2760" s="146"/>
      <c r="J2760" s="146"/>
      <c r="K2760" s="146"/>
      <c r="L2760" s="146"/>
    </row>
    <row r="2761" spans="9:12" x14ac:dyDescent="0.25">
      <c r="I2761" s="146"/>
      <c r="J2761" s="146"/>
      <c r="K2761" s="146"/>
      <c r="L2761" s="146"/>
    </row>
    <row r="2762" spans="9:12" x14ac:dyDescent="0.25">
      <c r="I2762" s="146"/>
      <c r="J2762" s="146"/>
      <c r="K2762" s="146"/>
      <c r="L2762" s="146"/>
    </row>
    <row r="2763" spans="9:12" x14ac:dyDescent="0.25">
      <c r="I2763" s="146"/>
      <c r="J2763" s="146"/>
      <c r="K2763" s="146"/>
      <c r="L2763" s="146"/>
    </row>
    <row r="2764" spans="9:12" x14ac:dyDescent="0.25">
      <c r="I2764" s="146"/>
      <c r="J2764" s="146"/>
      <c r="K2764" s="146"/>
      <c r="L2764" s="146"/>
    </row>
    <row r="2765" spans="9:12" x14ac:dyDescent="0.25">
      <c r="I2765" s="146"/>
      <c r="J2765" s="146"/>
      <c r="K2765" s="146"/>
      <c r="L2765" s="146"/>
    </row>
    <row r="2766" spans="9:12" x14ac:dyDescent="0.25">
      <c r="I2766" s="146"/>
      <c r="J2766" s="146"/>
      <c r="K2766" s="146"/>
      <c r="L2766" s="146"/>
    </row>
    <row r="2767" spans="9:12" x14ac:dyDescent="0.25">
      <c r="I2767" s="146"/>
      <c r="J2767" s="146"/>
      <c r="K2767" s="146"/>
      <c r="L2767" s="146"/>
    </row>
    <row r="2768" spans="9:12" x14ac:dyDescent="0.25">
      <c r="I2768" s="146"/>
      <c r="J2768" s="146"/>
      <c r="K2768" s="146"/>
      <c r="L2768" s="146"/>
    </row>
    <row r="2769" spans="9:12" x14ac:dyDescent="0.25">
      <c r="I2769" s="146"/>
      <c r="J2769" s="146"/>
      <c r="K2769" s="146"/>
      <c r="L2769" s="146"/>
    </row>
    <row r="2770" spans="9:12" x14ac:dyDescent="0.25">
      <c r="I2770" s="146"/>
      <c r="J2770" s="146"/>
      <c r="K2770" s="146"/>
      <c r="L2770" s="146"/>
    </row>
    <row r="2771" spans="9:12" x14ac:dyDescent="0.25">
      <c r="I2771" s="146"/>
      <c r="J2771" s="146"/>
      <c r="K2771" s="146"/>
      <c r="L2771" s="146"/>
    </row>
    <row r="2772" spans="9:12" x14ac:dyDescent="0.25">
      <c r="I2772" s="146"/>
      <c r="J2772" s="146"/>
      <c r="K2772" s="146"/>
      <c r="L2772" s="146"/>
    </row>
    <row r="2773" spans="9:12" x14ac:dyDescent="0.25">
      <c r="I2773" s="146"/>
      <c r="J2773" s="146"/>
      <c r="K2773" s="146"/>
      <c r="L2773" s="146"/>
    </row>
    <row r="2774" spans="9:12" x14ac:dyDescent="0.25">
      <c r="I2774" s="146"/>
      <c r="J2774" s="146"/>
      <c r="K2774" s="146"/>
      <c r="L2774" s="146"/>
    </row>
    <row r="2775" spans="9:12" x14ac:dyDescent="0.25">
      <c r="I2775" s="146"/>
      <c r="J2775" s="146"/>
      <c r="K2775" s="146"/>
      <c r="L2775" s="146"/>
    </row>
    <row r="2776" spans="9:12" x14ac:dyDescent="0.25">
      <c r="I2776" s="146"/>
      <c r="J2776" s="146"/>
      <c r="K2776" s="146"/>
      <c r="L2776" s="146"/>
    </row>
    <row r="2777" spans="9:12" x14ac:dyDescent="0.25">
      <c r="I2777" s="146"/>
      <c r="J2777" s="146"/>
      <c r="K2777" s="146"/>
      <c r="L2777" s="146"/>
    </row>
    <row r="2778" spans="9:12" x14ac:dyDescent="0.25">
      <c r="I2778" s="146"/>
      <c r="J2778" s="146"/>
      <c r="K2778" s="146"/>
      <c r="L2778" s="146"/>
    </row>
    <row r="2779" spans="9:12" x14ac:dyDescent="0.25">
      <c r="I2779" s="146"/>
      <c r="J2779" s="146"/>
      <c r="K2779" s="146"/>
      <c r="L2779" s="146"/>
    </row>
    <row r="2780" spans="9:12" x14ac:dyDescent="0.25">
      <c r="I2780" s="146"/>
      <c r="J2780" s="146"/>
      <c r="K2780" s="146"/>
      <c r="L2780" s="146"/>
    </row>
    <row r="2781" spans="9:12" x14ac:dyDescent="0.25">
      <c r="I2781" s="146"/>
      <c r="J2781" s="146"/>
      <c r="K2781" s="146"/>
      <c r="L2781" s="146"/>
    </row>
    <row r="2782" spans="9:12" x14ac:dyDescent="0.25">
      <c r="I2782" s="146"/>
      <c r="J2782" s="146"/>
      <c r="K2782" s="146"/>
      <c r="L2782" s="146"/>
    </row>
    <row r="2783" spans="9:12" x14ac:dyDescent="0.25">
      <c r="I2783" s="146"/>
      <c r="J2783" s="146"/>
      <c r="K2783" s="146"/>
      <c r="L2783" s="146"/>
    </row>
    <row r="2784" spans="9:12" x14ac:dyDescent="0.25">
      <c r="I2784" s="146"/>
      <c r="J2784" s="146"/>
      <c r="K2784" s="146"/>
      <c r="L2784" s="146"/>
    </row>
    <row r="2785" spans="9:12" x14ac:dyDescent="0.25">
      <c r="I2785" s="146"/>
      <c r="J2785" s="146"/>
      <c r="K2785" s="146"/>
      <c r="L2785" s="146"/>
    </row>
    <row r="2786" spans="9:12" x14ac:dyDescent="0.25">
      <c r="I2786" s="146"/>
      <c r="J2786" s="146"/>
      <c r="K2786" s="146"/>
      <c r="L2786" s="146"/>
    </row>
    <row r="2787" spans="9:12" x14ac:dyDescent="0.25">
      <c r="I2787" s="146"/>
      <c r="J2787" s="146"/>
      <c r="K2787" s="146"/>
      <c r="L2787" s="146"/>
    </row>
    <row r="2788" spans="9:12" x14ac:dyDescent="0.25">
      <c r="I2788" s="146"/>
      <c r="J2788" s="146"/>
      <c r="K2788" s="146"/>
      <c r="L2788" s="146"/>
    </row>
    <row r="2789" spans="9:12" x14ac:dyDescent="0.25">
      <c r="I2789" s="146"/>
      <c r="J2789" s="146"/>
      <c r="K2789" s="146"/>
      <c r="L2789" s="146"/>
    </row>
    <row r="2790" spans="9:12" x14ac:dyDescent="0.25">
      <c r="I2790" s="146"/>
      <c r="J2790" s="146"/>
      <c r="K2790" s="146"/>
      <c r="L2790" s="146"/>
    </row>
    <row r="2791" spans="9:12" x14ac:dyDescent="0.25">
      <c r="I2791" s="146"/>
      <c r="J2791" s="146"/>
      <c r="K2791" s="146"/>
      <c r="L2791" s="146"/>
    </row>
    <row r="2792" spans="9:12" x14ac:dyDescent="0.25">
      <c r="I2792" s="146"/>
      <c r="J2792" s="146"/>
      <c r="K2792" s="146"/>
      <c r="L2792" s="146"/>
    </row>
    <row r="2793" spans="9:12" x14ac:dyDescent="0.25">
      <c r="I2793" s="146"/>
      <c r="J2793" s="146"/>
      <c r="K2793" s="146"/>
      <c r="L2793" s="146"/>
    </row>
    <row r="2794" spans="9:12" x14ac:dyDescent="0.25">
      <c r="I2794" s="146"/>
      <c r="J2794" s="146"/>
      <c r="K2794" s="146"/>
      <c r="L2794" s="146"/>
    </row>
    <row r="2795" spans="9:12" x14ac:dyDescent="0.25">
      <c r="I2795" s="146"/>
      <c r="J2795" s="146"/>
      <c r="K2795" s="146"/>
      <c r="L2795" s="146"/>
    </row>
    <row r="2796" spans="9:12" x14ac:dyDescent="0.25">
      <c r="I2796" s="146"/>
      <c r="J2796" s="146"/>
      <c r="K2796" s="146"/>
      <c r="L2796" s="146"/>
    </row>
    <row r="2797" spans="9:12" x14ac:dyDescent="0.25">
      <c r="I2797" s="146"/>
      <c r="J2797" s="146"/>
      <c r="K2797" s="146"/>
      <c r="L2797" s="146"/>
    </row>
    <row r="2798" spans="9:12" x14ac:dyDescent="0.25">
      <c r="I2798" s="146"/>
      <c r="J2798" s="146"/>
      <c r="K2798" s="146"/>
      <c r="L2798" s="146"/>
    </row>
    <row r="2799" spans="9:12" x14ac:dyDescent="0.25">
      <c r="I2799" s="146"/>
      <c r="J2799" s="146"/>
      <c r="K2799" s="146"/>
      <c r="L2799" s="146"/>
    </row>
    <row r="2800" spans="9:12" x14ac:dyDescent="0.25">
      <c r="I2800" s="146"/>
      <c r="J2800" s="146"/>
      <c r="K2800" s="146"/>
      <c r="L2800" s="146"/>
    </row>
    <row r="2801" spans="9:12" x14ac:dyDescent="0.25">
      <c r="I2801" s="146"/>
      <c r="J2801" s="146"/>
      <c r="K2801" s="146"/>
      <c r="L2801" s="146"/>
    </row>
    <row r="2802" spans="9:12" x14ac:dyDescent="0.25">
      <c r="I2802" s="146"/>
      <c r="J2802" s="146"/>
      <c r="K2802" s="146"/>
      <c r="L2802" s="146"/>
    </row>
    <row r="2803" spans="9:12" x14ac:dyDescent="0.25">
      <c r="I2803" s="146"/>
      <c r="J2803" s="146"/>
      <c r="K2803" s="146"/>
      <c r="L2803" s="146"/>
    </row>
    <row r="2804" spans="9:12" x14ac:dyDescent="0.25">
      <c r="I2804" s="146"/>
      <c r="J2804" s="146"/>
      <c r="K2804" s="146"/>
      <c r="L2804" s="146"/>
    </row>
    <row r="2805" spans="9:12" x14ac:dyDescent="0.25">
      <c r="I2805" s="146"/>
      <c r="J2805" s="146"/>
      <c r="K2805" s="146"/>
      <c r="L2805" s="146"/>
    </row>
    <row r="2806" spans="9:12" x14ac:dyDescent="0.25">
      <c r="I2806" s="146"/>
      <c r="J2806" s="146"/>
      <c r="K2806" s="146"/>
      <c r="L2806" s="146"/>
    </row>
    <row r="2807" spans="9:12" x14ac:dyDescent="0.25">
      <c r="I2807" s="146"/>
      <c r="J2807" s="146"/>
      <c r="K2807" s="146"/>
      <c r="L2807" s="146"/>
    </row>
    <row r="2808" spans="9:12" x14ac:dyDescent="0.25">
      <c r="I2808" s="146"/>
      <c r="J2808" s="146"/>
      <c r="K2808" s="146"/>
      <c r="L2808" s="146"/>
    </row>
    <row r="2809" spans="9:12" x14ac:dyDescent="0.25">
      <c r="I2809" s="146"/>
      <c r="J2809" s="146"/>
      <c r="K2809" s="146"/>
      <c r="L2809" s="146"/>
    </row>
    <row r="2810" spans="9:12" x14ac:dyDescent="0.25">
      <c r="I2810" s="146"/>
      <c r="J2810" s="146"/>
      <c r="K2810" s="146"/>
      <c r="L2810" s="146"/>
    </row>
    <row r="2811" spans="9:12" x14ac:dyDescent="0.25">
      <c r="I2811" s="146"/>
      <c r="J2811" s="146"/>
      <c r="K2811" s="146"/>
      <c r="L2811" s="146"/>
    </row>
    <row r="2812" spans="9:12" x14ac:dyDescent="0.25">
      <c r="I2812" s="146"/>
      <c r="J2812" s="146"/>
      <c r="K2812" s="146"/>
      <c r="L2812" s="146"/>
    </row>
    <row r="2813" spans="9:12" x14ac:dyDescent="0.25">
      <c r="I2813" s="146"/>
      <c r="J2813" s="146"/>
      <c r="K2813" s="146"/>
      <c r="L2813" s="146"/>
    </row>
    <row r="2814" spans="9:12" x14ac:dyDescent="0.25">
      <c r="I2814" s="146"/>
      <c r="J2814" s="146"/>
      <c r="K2814" s="146"/>
      <c r="L2814" s="146"/>
    </row>
    <row r="2815" spans="9:12" x14ac:dyDescent="0.25">
      <c r="I2815" s="146"/>
      <c r="J2815" s="146"/>
      <c r="K2815" s="146"/>
      <c r="L2815" s="146"/>
    </row>
    <row r="2816" spans="9:12" x14ac:dyDescent="0.25">
      <c r="I2816" s="146"/>
      <c r="J2816" s="146"/>
      <c r="K2816" s="146"/>
      <c r="L2816" s="146"/>
    </row>
    <row r="2817" spans="9:12" x14ac:dyDescent="0.25">
      <c r="I2817" s="146"/>
      <c r="J2817" s="146"/>
      <c r="K2817" s="146"/>
      <c r="L2817" s="146"/>
    </row>
    <row r="2818" spans="9:12" x14ac:dyDescent="0.25">
      <c r="I2818" s="146"/>
      <c r="J2818" s="146"/>
      <c r="K2818" s="146"/>
      <c r="L2818" s="146"/>
    </row>
    <row r="2819" spans="9:12" x14ac:dyDescent="0.25">
      <c r="I2819" s="146"/>
      <c r="J2819" s="146"/>
      <c r="K2819" s="146"/>
      <c r="L2819" s="146"/>
    </row>
    <row r="2820" spans="9:12" x14ac:dyDescent="0.25">
      <c r="I2820" s="146"/>
      <c r="J2820" s="146"/>
      <c r="K2820" s="146"/>
      <c r="L2820" s="146"/>
    </row>
    <row r="2821" spans="9:12" x14ac:dyDescent="0.25">
      <c r="I2821" s="146"/>
      <c r="J2821" s="146"/>
      <c r="K2821" s="146"/>
      <c r="L2821" s="146"/>
    </row>
    <row r="2822" spans="9:12" x14ac:dyDescent="0.25">
      <c r="I2822" s="146"/>
      <c r="J2822" s="146"/>
      <c r="K2822" s="146"/>
      <c r="L2822" s="146"/>
    </row>
    <row r="2823" spans="9:12" x14ac:dyDescent="0.25">
      <c r="I2823" s="146"/>
      <c r="J2823" s="146"/>
      <c r="K2823" s="146"/>
      <c r="L2823" s="146"/>
    </row>
    <row r="2824" spans="9:12" x14ac:dyDescent="0.25">
      <c r="I2824" s="146"/>
      <c r="J2824" s="146"/>
      <c r="K2824" s="146"/>
      <c r="L2824" s="146"/>
    </row>
    <row r="2825" spans="9:12" x14ac:dyDescent="0.25">
      <c r="I2825" s="146"/>
      <c r="J2825" s="146"/>
      <c r="K2825" s="146"/>
      <c r="L2825" s="146"/>
    </row>
    <row r="2826" spans="9:12" x14ac:dyDescent="0.25">
      <c r="I2826" s="146"/>
      <c r="J2826" s="146"/>
      <c r="K2826" s="146"/>
      <c r="L2826" s="146"/>
    </row>
    <row r="2827" spans="9:12" x14ac:dyDescent="0.25">
      <c r="I2827" s="146"/>
      <c r="J2827" s="146"/>
      <c r="K2827" s="146"/>
      <c r="L2827" s="146"/>
    </row>
    <row r="2828" spans="9:12" x14ac:dyDescent="0.25">
      <c r="I2828" s="146"/>
      <c r="J2828" s="146"/>
      <c r="K2828" s="146"/>
      <c r="L2828" s="146"/>
    </row>
    <row r="2829" spans="9:12" x14ac:dyDescent="0.25">
      <c r="I2829" s="146"/>
      <c r="J2829" s="146"/>
      <c r="K2829" s="146"/>
      <c r="L2829" s="146"/>
    </row>
    <row r="2830" spans="9:12" x14ac:dyDescent="0.25">
      <c r="I2830" s="146"/>
      <c r="J2830" s="146"/>
      <c r="K2830" s="146"/>
      <c r="L2830" s="146"/>
    </row>
    <row r="2831" spans="9:12" x14ac:dyDescent="0.25">
      <c r="I2831" s="146"/>
      <c r="J2831" s="146"/>
      <c r="K2831" s="146"/>
      <c r="L2831" s="146"/>
    </row>
    <row r="2832" spans="9:12" x14ac:dyDescent="0.25">
      <c r="I2832" s="146"/>
      <c r="J2832" s="146"/>
      <c r="K2832" s="146"/>
      <c r="L2832" s="146"/>
    </row>
    <row r="2833" spans="9:12" x14ac:dyDescent="0.25">
      <c r="I2833" s="146"/>
      <c r="J2833" s="146"/>
      <c r="K2833" s="146"/>
      <c r="L2833" s="146"/>
    </row>
    <row r="2834" spans="9:12" x14ac:dyDescent="0.25">
      <c r="I2834" s="146"/>
      <c r="J2834" s="146"/>
      <c r="K2834" s="146"/>
      <c r="L2834" s="146"/>
    </row>
    <row r="2835" spans="9:12" x14ac:dyDescent="0.25">
      <c r="I2835" s="146"/>
      <c r="J2835" s="146"/>
      <c r="K2835" s="146"/>
      <c r="L2835" s="146"/>
    </row>
    <row r="2836" spans="9:12" x14ac:dyDescent="0.25">
      <c r="I2836" s="146"/>
      <c r="J2836" s="146"/>
      <c r="K2836" s="146"/>
      <c r="L2836" s="146"/>
    </row>
    <row r="2837" spans="9:12" x14ac:dyDescent="0.25">
      <c r="I2837" s="146"/>
      <c r="J2837" s="146"/>
      <c r="K2837" s="146"/>
      <c r="L2837" s="146"/>
    </row>
    <row r="2838" spans="9:12" x14ac:dyDescent="0.25">
      <c r="I2838" s="146"/>
      <c r="J2838" s="146"/>
      <c r="K2838" s="146"/>
      <c r="L2838" s="146"/>
    </row>
    <row r="2839" spans="9:12" x14ac:dyDescent="0.25">
      <c r="I2839" s="146"/>
      <c r="J2839" s="146"/>
      <c r="K2839" s="146"/>
      <c r="L2839" s="146"/>
    </row>
    <row r="2840" spans="9:12" x14ac:dyDescent="0.25">
      <c r="I2840" s="146"/>
      <c r="J2840" s="146"/>
      <c r="K2840" s="146"/>
      <c r="L2840" s="146"/>
    </row>
    <row r="2841" spans="9:12" x14ac:dyDescent="0.25">
      <c r="I2841" s="146"/>
      <c r="J2841" s="146"/>
      <c r="K2841" s="146"/>
      <c r="L2841" s="146"/>
    </row>
    <row r="2842" spans="9:12" x14ac:dyDescent="0.25">
      <c r="I2842" s="146"/>
      <c r="J2842" s="146"/>
      <c r="K2842" s="146"/>
      <c r="L2842" s="146"/>
    </row>
    <row r="2843" spans="9:12" x14ac:dyDescent="0.25">
      <c r="I2843" s="146"/>
      <c r="J2843" s="146"/>
      <c r="K2843" s="146"/>
      <c r="L2843" s="146"/>
    </row>
    <row r="2844" spans="9:12" x14ac:dyDescent="0.25">
      <c r="I2844" s="146"/>
      <c r="J2844" s="146"/>
      <c r="K2844" s="146"/>
      <c r="L2844" s="146"/>
    </row>
    <row r="2845" spans="9:12" x14ac:dyDescent="0.25">
      <c r="I2845" s="146"/>
      <c r="J2845" s="146"/>
      <c r="K2845" s="146"/>
      <c r="L2845" s="146"/>
    </row>
    <row r="2846" spans="9:12" x14ac:dyDescent="0.25">
      <c r="I2846" s="146"/>
      <c r="J2846" s="146"/>
      <c r="K2846" s="146"/>
      <c r="L2846" s="146"/>
    </row>
    <row r="2847" spans="9:12" x14ac:dyDescent="0.25">
      <c r="I2847" s="146"/>
      <c r="J2847" s="146"/>
      <c r="K2847" s="146"/>
      <c r="L2847" s="146"/>
    </row>
    <row r="2848" spans="9:12" x14ac:dyDescent="0.25">
      <c r="I2848" s="146"/>
      <c r="J2848" s="146"/>
      <c r="K2848" s="146"/>
      <c r="L2848" s="146"/>
    </row>
    <row r="2849" spans="9:12" x14ac:dyDescent="0.25">
      <c r="I2849" s="146"/>
      <c r="J2849" s="146"/>
      <c r="K2849" s="146"/>
      <c r="L2849" s="146"/>
    </row>
    <row r="2850" spans="9:12" x14ac:dyDescent="0.25">
      <c r="I2850" s="146"/>
      <c r="J2850" s="146"/>
      <c r="K2850" s="146"/>
      <c r="L2850" s="146"/>
    </row>
    <row r="2851" spans="9:12" x14ac:dyDescent="0.25">
      <c r="I2851" s="146"/>
      <c r="J2851" s="146"/>
      <c r="K2851" s="146"/>
      <c r="L2851" s="146"/>
    </row>
    <row r="2852" spans="9:12" x14ac:dyDescent="0.25">
      <c r="I2852" s="146"/>
      <c r="J2852" s="146"/>
      <c r="K2852" s="146"/>
      <c r="L2852" s="146"/>
    </row>
    <row r="2853" spans="9:12" x14ac:dyDescent="0.25">
      <c r="I2853" s="146"/>
      <c r="J2853" s="146"/>
      <c r="K2853" s="146"/>
      <c r="L2853" s="146"/>
    </row>
    <row r="2854" spans="9:12" x14ac:dyDescent="0.25">
      <c r="I2854" s="146"/>
      <c r="J2854" s="146"/>
      <c r="K2854" s="146"/>
      <c r="L2854" s="146"/>
    </row>
    <row r="2855" spans="9:12" x14ac:dyDescent="0.25">
      <c r="I2855" s="146"/>
      <c r="J2855" s="146"/>
      <c r="K2855" s="146"/>
      <c r="L2855" s="146"/>
    </row>
    <row r="2856" spans="9:12" x14ac:dyDescent="0.25">
      <c r="I2856" s="146"/>
      <c r="J2856" s="146"/>
      <c r="K2856" s="146"/>
      <c r="L2856" s="146"/>
    </row>
    <row r="2857" spans="9:12" x14ac:dyDescent="0.25">
      <c r="I2857" s="146"/>
      <c r="J2857" s="146"/>
      <c r="K2857" s="146"/>
      <c r="L2857" s="146"/>
    </row>
    <row r="2858" spans="9:12" x14ac:dyDescent="0.25">
      <c r="I2858" s="146"/>
      <c r="J2858" s="146"/>
      <c r="K2858" s="146"/>
      <c r="L2858" s="146"/>
    </row>
    <row r="2859" spans="9:12" x14ac:dyDescent="0.25">
      <c r="I2859" s="146"/>
      <c r="J2859" s="146"/>
      <c r="K2859" s="146"/>
      <c r="L2859" s="146"/>
    </row>
    <row r="2860" spans="9:12" x14ac:dyDescent="0.25">
      <c r="I2860" s="146"/>
      <c r="J2860" s="146"/>
      <c r="K2860" s="146"/>
      <c r="L2860" s="146"/>
    </row>
    <row r="2861" spans="9:12" x14ac:dyDescent="0.25">
      <c r="I2861" s="146"/>
      <c r="J2861" s="146"/>
      <c r="K2861" s="146"/>
      <c r="L2861" s="146"/>
    </row>
    <row r="2862" spans="9:12" x14ac:dyDescent="0.25">
      <c r="I2862" s="146"/>
      <c r="J2862" s="146"/>
      <c r="K2862" s="146"/>
      <c r="L2862" s="146"/>
    </row>
    <row r="2863" spans="9:12" x14ac:dyDescent="0.25">
      <c r="I2863" s="146"/>
      <c r="J2863" s="146"/>
      <c r="K2863" s="146"/>
      <c r="L2863" s="146"/>
    </row>
    <row r="2864" spans="9:12" x14ac:dyDescent="0.25">
      <c r="I2864" s="146"/>
      <c r="J2864" s="146"/>
      <c r="K2864" s="146"/>
      <c r="L2864" s="146"/>
    </row>
    <row r="2865" spans="9:12" x14ac:dyDescent="0.25">
      <c r="I2865" s="146"/>
      <c r="J2865" s="146"/>
      <c r="K2865" s="146"/>
      <c r="L2865" s="146"/>
    </row>
    <row r="2866" spans="9:12" x14ac:dyDescent="0.25">
      <c r="I2866" s="146"/>
      <c r="J2866" s="146"/>
      <c r="K2866" s="146"/>
      <c r="L2866" s="146"/>
    </row>
    <row r="2867" spans="9:12" x14ac:dyDescent="0.25">
      <c r="I2867" s="146"/>
      <c r="J2867" s="146"/>
      <c r="K2867" s="146"/>
      <c r="L2867" s="146"/>
    </row>
    <row r="2868" spans="9:12" x14ac:dyDescent="0.25">
      <c r="I2868" s="146"/>
      <c r="J2868" s="146"/>
      <c r="K2868" s="146"/>
      <c r="L2868" s="146"/>
    </row>
    <row r="2869" spans="9:12" x14ac:dyDescent="0.25">
      <c r="I2869" s="146"/>
      <c r="J2869" s="146"/>
      <c r="K2869" s="146"/>
      <c r="L2869" s="146"/>
    </row>
    <row r="2870" spans="9:12" x14ac:dyDescent="0.25">
      <c r="I2870" s="146"/>
      <c r="J2870" s="146"/>
      <c r="K2870" s="146"/>
      <c r="L2870" s="146"/>
    </row>
    <row r="2871" spans="9:12" x14ac:dyDescent="0.25">
      <c r="I2871" s="146"/>
      <c r="J2871" s="146"/>
      <c r="K2871" s="146"/>
      <c r="L2871" s="146"/>
    </row>
    <row r="2872" spans="9:12" x14ac:dyDescent="0.25">
      <c r="I2872" s="146"/>
      <c r="J2872" s="146"/>
      <c r="K2872" s="146"/>
      <c r="L2872" s="146"/>
    </row>
    <row r="2873" spans="9:12" x14ac:dyDescent="0.25">
      <c r="I2873" s="146"/>
      <c r="J2873" s="146"/>
      <c r="K2873" s="146"/>
      <c r="L2873" s="146"/>
    </row>
    <row r="2874" spans="9:12" x14ac:dyDescent="0.25">
      <c r="I2874" s="146"/>
      <c r="J2874" s="146"/>
      <c r="K2874" s="146"/>
      <c r="L2874" s="146"/>
    </row>
    <row r="2875" spans="9:12" x14ac:dyDescent="0.25">
      <c r="I2875" s="146"/>
      <c r="J2875" s="146"/>
      <c r="K2875" s="146"/>
      <c r="L2875" s="146"/>
    </row>
    <row r="2876" spans="9:12" x14ac:dyDescent="0.25">
      <c r="I2876" s="146"/>
      <c r="J2876" s="146"/>
      <c r="K2876" s="146"/>
      <c r="L2876" s="146"/>
    </row>
    <row r="2877" spans="9:12" x14ac:dyDescent="0.25">
      <c r="I2877" s="146"/>
      <c r="J2877" s="146"/>
      <c r="K2877" s="146"/>
      <c r="L2877" s="146"/>
    </row>
    <row r="2878" spans="9:12" x14ac:dyDescent="0.25">
      <c r="I2878" s="146"/>
      <c r="J2878" s="146"/>
      <c r="K2878" s="146"/>
      <c r="L2878" s="146"/>
    </row>
    <row r="2879" spans="9:12" x14ac:dyDescent="0.25">
      <c r="I2879" s="146"/>
      <c r="J2879" s="146"/>
      <c r="K2879" s="146"/>
      <c r="L2879" s="146"/>
    </row>
    <row r="2880" spans="9:12" x14ac:dyDescent="0.25">
      <c r="I2880" s="146"/>
      <c r="J2880" s="146"/>
      <c r="K2880" s="146"/>
      <c r="L2880" s="146"/>
    </row>
    <row r="2881" spans="9:12" x14ac:dyDescent="0.25">
      <c r="I2881" s="146"/>
      <c r="J2881" s="146"/>
      <c r="K2881" s="146"/>
      <c r="L2881" s="146"/>
    </row>
    <row r="2882" spans="9:12" x14ac:dyDescent="0.25">
      <c r="I2882" s="146"/>
      <c r="J2882" s="146"/>
      <c r="K2882" s="146"/>
      <c r="L2882" s="146"/>
    </row>
    <row r="2883" spans="9:12" x14ac:dyDescent="0.25">
      <c r="I2883" s="146"/>
      <c r="J2883" s="146"/>
      <c r="K2883" s="146"/>
      <c r="L2883" s="146"/>
    </row>
    <row r="2884" spans="9:12" x14ac:dyDescent="0.25">
      <c r="I2884" s="146"/>
      <c r="J2884" s="146"/>
      <c r="K2884" s="146"/>
      <c r="L2884" s="146"/>
    </row>
    <row r="2885" spans="9:12" x14ac:dyDescent="0.25">
      <c r="I2885" s="146"/>
      <c r="J2885" s="146"/>
      <c r="K2885" s="146"/>
      <c r="L2885" s="146"/>
    </row>
    <row r="2886" spans="9:12" x14ac:dyDescent="0.25">
      <c r="I2886" s="146"/>
      <c r="J2886" s="146"/>
      <c r="K2886" s="146"/>
      <c r="L2886" s="146"/>
    </row>
    <row r="2887" spans="9:12" x14ac:dyDescent="0.25">
      <c r="I2887" s="146"/>
      <c r="J2887" s="146"/>
      <c r="K2887" s="146"/>
      <c r="L2887" s="146"/>
    </row>
    <row r="2888" spans="9:12" x14ac:dyDescent="0.25">
      <c r="I2888" s="146"/>
      <c r="J2888" s="146"/>
      <c r="K2888" s="146"/>
      <c r="L2888" s="146"/>
    </row>
    <row r="2889" spans="9:12" x14ac:dyDescent="0.25">
      <c r="I2889" s="146"/>
      <c r="J2889" s="146"/>
      <c r="K2889" s="146"/>
      <c r="L2889" s="146"/>
    </row>
    <row r="2890" spans="9:12" x14ac:dyDescent="0.25">
      <c r="I2890" s="146"/>
      <c r="J2890" s="146"/>
      <c r="K2890" s="146"/>
      <c r="L2890" s="146"/>
    </row>
    <row r="2891" spans="9:12" x14ac:dyDescent="0.25">
      <c r="I2891" s="146"/>
      <c r="J2891" s="146"/>
      <c r="K2891" s="146"/>
      <c r="L2891" s="146"/>
    </row>
    <row r="2892" spans="9:12" x14ac:dyDescent="0.25">
      <c r="I2892" s="146"/>
      <c r="J2892" s="146"/>
      <c r="K2892" s="146"/>
      <c r="L2892" s="146"/>
    </row>
    <row r="2893" spans="9:12" x14ac:dyDescent="0.25">
      <c r="I2893" s="146"/>
      <c r="J2893" s="146"/>
      <c r="K2893" s="146"/>
      <c r="L2893" s="146"/>
    </row>
    <row r="2894" spans="9:12" x14ac:dyDescent="0.25">
      <c r="I2894" s="146"/>
      <c r="J2894" s="146"/>
      <c r="K2894" s="146"/>
      <c r="L2894" s="146"/>
    </row>
    <row r="2895" spans="9:12" x14ac:dyDescent="0.25">
      <c r="I2895" s="146"/>
      <c r="J2895" s="146"/>
      <c r="K2895" s="146"/>
      <c r="L2895" s="146"/>
    </row>
    <row r="2896" spans="9:12" x14ac:dyDescent="0.25">
      <c r="I2896" s="146"/>
      <c r="J2896" s="146"/>
      <c r="K2896" s="146"/>
      <c r="L2896" s="146"/>
    </row>
    <row r="2897" spans="9:12" x14ac:dyDescent="0.25">
      <c r="I2897" s="146"/>
      <c r="J2897" s="146"/>
      <c r="K2897" s="146"/>
      <c r="L2897" s="146"/>
    </row>
    <row r="2898" spans="9:12" x14ac:dyDescent="0.25">
      <c r="I2898" s="146"/>
      <c r="J2898" s="146"/>
      <c r="K2898" s="146"/>
      <c r="L2898" s="146"/>
    </row>
    <row r="2899" spans="9:12" x14ac:dyDescent="0.25">
      <c r="I2899" s="146"/>
      <c r="J2899" s="146"/>
      <c r="K2899" s="146"/>
      <c r="L2899" s="146"/>
    </row>
    <row r="2900" spans="9:12" x14ac:dyDescent="0.25">
      <c r="I2900" s="146"/>
      <c r="J2900" s="146"/>
      <c r="K2900" s="146"/>
      <c r="L2900" s="146"/>
    </row>
    <row r="2901" spans="9:12" x14ac:dyDescent="0.25">
      <c r="I2901" s="146"/>
      <c r="J2901" s="146"/>
      <c r="K2901" s="146"/>
      <c r="L2901" s="146"/>
    </row>
    <row r="2902" spans="9:12" x14ac:dyDescent="0.25">
      <c r="I2902" s="146"/>
      <c r="J2902" s="146"/>
      <c r="K2902" s="146"/>
      <c r="L2902" s="146"/>
    </row>
    <row r="2903" spans="9:12" x14ac:dyDescent="0.25">
      <c r="I2903" s="146"/>
      <c r="J2903" s="146"/>
      <c r="K2903" s="146"/>
      <c r="L2903" s="146"/>
    </row>
    <row r="2904" spans="9:12" x14ac:dyDescent="0.25">
      <c r="I2904" s="146"/>
      <c r="J2904" s="146"/>
      <c r="K2904" s="146"/>
      <c r="L2904" s="146"/>
    </row>
    <row r="2905" spans="9:12" x14ac:dyDescent="0.25">
      <c r="I2905" s="146"/>
      <c r="J2905" s="146"/>
      <c r="K2905" s="146"/>
      <c r="L2905" s="146"/>
    </row>
    <row r="2906" spans="9:12" x14ac:dyDescent="0.25">
      <c r="I2906" s="146"/>
      <c r="J2906" s="146"/>
      <c r="K2906" s="146"/>
      <c r="L2906" s="146"/>
    </row>
    <row r="2907" spans="9:12" x14ac:dyDescent="0.25">
      <c r="I2907" s="146"/>
      <c r="J2907" s="146"/>
      <c r="K2907" s="146"/>
      <c r="L2907" s="146"/>
    </row>
    <row r="2908" spans="9:12" x14ac:dyDescent="0.25">
      <c r="I2908" s="146"/>
      <c r="J2908" s="146"/>
      <c r="K2908" s="146"/>
      <c r="L2908" s="146"/>
    </row>
    <row r="2909" spans="9:12" x14ac:dyDescent="0.25">
      <c r="I2909" s="146"/>
      <c r="J2909" s="146"/>
      <c r="K2909" s="146"/>
      <c r="L2909" s="146"/>
    </row>
    <row r="2910" spans="9:12" x14ac:dyDescent="0.25">
      <c r="I2910" s="146"/>
      <c r="J2910" s="146"/>
      <c r="K2910" s="146"/>
      <c r="L2910" s="146"/>
    </row>
    <row r="2911" spans="9:12" x14ac:dyDescent="0.25">
      <c r="I2911" s="146"/>
      <c r="J2911" s="146"/>
      <c r="K2911" s="146"/>
      <c r="L2911" s="146"/>
    </row>
    <row r="2912" spans="9:12" x14ac:dyDescent="0.25">
      <c r="I2912" s="146"/>
      <c r="J2912" s="146"/>
      <c r="K2912" s="146"/>
      <c r="L2912" s="146"/>
    </row>
    <row r="2913" spans="9:12" x14ac:dyDescent="0.25">
      <c r="I2913" s="146"/>
      <c r="J2913" s="146"/>
      <c r="K2913" s="146"/>
      <c r="L2913" s="146"/>
    </row>
    <row r="2914" spans="9:12" x14ac:dyDescent="0.25">
      <c r="I2914" s="146"/>
      <c r="J2914" s="146"/>
      <c r="K2914" s="146"/>
      <c r="L2914" s="146"/>
    </row>
    <row r="2915" spans="9:12" x14ac:dyDescent="0.25">
      <c r="I2915" s="146"/>
      <c r="J2915" s="146"/>
      <c r="K2915" s="146"/>
      <c r="L2915" s="146"/>
    </row>
    <row r="2916" spans="9:12" x14ac:dyDescent="0.25">
      <c r="I2916" s="146"/>
      <c r="J2916" s="146"/>
      <c r="K2916" s="146"/>
      <c r="L2916" s="146"/>
    </row>
    <row r="2917" spans="9:12" x14ac:dyDescent="0.25">
      <c r="I2917" s="146"/>
      <c r="J2917" s="146"/>
      <c r="K2917" s="146"/>
      <c r="L2917" s="146"/>
    </row>
    <row r="2918" spans="9:12" x14ac:dyDescent="0.25">
      <c r="I2918" s="146"/>
      <c r="J2918" s="146"/>
      <c r="K2918" s="146"/>
      <c r="L2918" s="146"/>
    </row>
    <row r="2919" spans="9:12" x14ac:dyDescent="0.25">
      <c r="I2919" s="146"/>
      <c r="J2919" s="146"/>
      <c r="K2919" s="146"/>
      <c r="L2919" s="146"/>
    </row>
    <row r="2920" spans="9:12" x14ac:dyDescent="0.25">
      <c r="I2920" s="146"/>
      <c r="J2920" s="146"/>
      <c r="K2920" s="146"/>
      <c r="L2920" s="146"/>
    </row>
    <row r="2921" spans="9:12" x14ac:dyDescent="0.25">
      <c r="I2921" s="146"/>
      <c r="J2921" s="146"/>
      <c r="K2921" s="146"/>
      <c r="L2921" s="146"/>
    </row>
    <row r="2922" spans="9:12" x14ac:dyDescent="0.25">
      <c r="I2922" s="146"/>
      <c r="J2922" s="146"/>
      <c r="K2922" s="146"/>
      <c r="L2922" s="146"/>
    </row>
    <row r="2923" spans="9:12" x14ac:dyDescent="0.25">
      <c r="I2923" s="146"/>
      <c r="J2923" s="146"/>
      <c r="K2923" s="146"/>
      <c r="L2923" s="146"/>
    </row>
    <row r="2924" spans="9:12" x14ac:dyDescent="0.25">
      <c r="I2924" s="146"/>
      <c r="J2924" s="146"/>
      <c r="K2924" s="146"/>
      <c r="L2924" s="146"/>
    </row>
    <row r="2925" spans="9:12" x14ac:dyDescent="0.25">
      <c r="I2925" s="146"/>
      <c r="J2925" s="146"/>
      <c r="K2925" s="146"/>
      <c r="L2925" s="146"/>
    </row>
    <row r="2926" spans="9:12" x14ac:dyDescent="0.25">
      <c r="I2926" s="146"/>
      <c r="J2926" s="146"/>
      <c r="K2926" s="146"/>
      <c r="L2926" s="146"/>
    </row>
    <row r="2927" spans="9:12" x14ac:dyDescent="0.25">
      <c r="I2927" s="146"/>
      <c r="J2927" s="146"/>
      <c r="K2927" s="146"/>
      <c r="L2927" s="146"/>
    </row>
    <row r="2928" spans="9:12" x14ac:dyDescent="0.25">
      <c r="I2928" s="146"/>
      <c r="J2928" s="146"/>
      <c r="K2928" s="146"/>
      <c r="L2928" s="146"/>
    </row>
    <row r="2929" spans="9:12" x14ac:dyDescent="0.25">
      <c r="I2929" s="146"/>
      <c r="J2929" s="146"/>
      <c r="K2929" s="146"/>
      <c r="L2929" s="146"/>
    </row>
    <row r="2930" spans="9:12" x14ac:dyDescent="0.25">
      <c r="I2930" s="146"/>
      <c r="J2930" s="146"/>
      <c r="K2930" s="146"/>
      <c r="L2930" s="146"/>
    </row>
    <row r="2931" spans="9:12" x14ac:dyDescent="0.25">
      <c r="I2931" s="146"/>
      <c r="J2931" s="146"/>
      <c r="K2931" s="146"/>
      <c r="L2931" s="146"/>
    </row>
    <row r="2932" spans="9:12" x14ac:dyDescent="0.25">
      <c r="I2932" s="146"/>
      <c r="J2932" s="146"/>
      <c r="K2932" s="146"/>
      <c r="L2932" s="146"/>
    </row>
    <row r="2933" spans="9:12" x14ac:dyDescent="0.25">
      <c r="I2933" s="146"/>
      <c r="J2933" s="146"/>
      <c r="K2933" s="146"/>
      <c r="L2933" s="146"/>
    </row>
    <row r="2934" spans="9:12" x14ac:dyDescent="0.25">
      <c r="I2934" s="146"/>
      <c r="J2934" s="146"/>
      <c r="K2934" s="146"/>
      <c r="L2934" s="146"/>
    </row>
    <row r="2935" spans="9:12" x14ac:dyDescent="0.25">
      <c r="I2935" s="146"/>
      <c r="J2935" s="146"/>
      <c r="K2935" s="146"/>
      <c r="L2935" s="146"/>
    </row>
    <row r="2936" spans="9:12" x14ac:dyDescent="0.25">
      <c r="I2936" s="146"/>
      <c r="J2936" s="146"/>
      <c r="K2936" s="146"/>
      <c r="L2936" s="146"/>
    </row>
    <row r="2937" spans="9:12" x14ac:dyDescent="0.25">
      <c r="I2937" s="146"/>
      <c r="J2937" s="146"/>
      <c r="K2937" s="146"/>
      <c r="L2937" s="146"/>
    </row>
    <row r="2938" spans="9:12" x14ac:dyDescent="0.25">
      <c r="I2938" s="146"/>
      <c r="J2938" s="146"/>
      <c r="K2938" s="146"/>
      <c r="L2938" s="146"/>
    </row>
    <row r="2939" spans="9:12" x14ac:dyDescent="0.25">
      <c r="I2939" s="146"/>
      <c r="J2939" s="146"/>
      <c r="K2939" s="146"/>
      <c r="L2939" s="146"/>
    </row>
    <row r="2940" spans="9:12" x14ac:dyDescent="0.25">
      <c r="I2940" s="146"/>
      <c r="J2940" s="146"/>
      <c r="K2940" s="146"/>
      <c r="L2940" s="146"/>
    </row>
    <row r="2941" spans="9:12" x14ac:dyDescent="0.25">
      <c r="I2941" s="146"/>
      <c r="J2941" s="146"/>
      <c r="K2941" s="146"/>
      <c r="L2941" s="146"/>
    </row>
    <row r="2942" spans="9:12" x14ac:dyDescent="0.25">
      <c r="I2942" s="146"/>
      <c r="J2942" s="146"/>
      <c r="K2942" s="146"/>
      <c r="L2942" s="146"/>
    </row>
    <row r="2943" spans="9:12" x14ac:dyDescent="0.25">
      <c r="I2943" s="146"/>
      <c r="J2943" s="146"/>
      <c r="K2943" s="146"/>
      <c r="L2943" s="146"/>
    </row>
    <row r="2944" spans="9:12" x14ac:dyDescent="0.25">
      <c r="I2944" s="146"/>
      <c r="J2944" s="146"/>
      <c r="K2944" s="146"/>
      <c r="L2944" s="146"/>
    </row>
    <row r="2945" spans="9:12" x14ac:dyDescent="0.25">
      <c r="I2945" s="146"/>
      <c r="J2945" s="146"/>
      <c r="K2945" s="146"/>
      <c r="L2945" s="146"/>
    </row>
    <row r="2946" spans="9:12" x14ac:dyDescent="0.25">
      <c r="I2946" s="146"/>
      <c r="J2946" s="146"/>
      <c r="K2946" s="146"/>
      <c r="L2946" s="146"/>
    </row>
    <row r="2947" spans="9:12" x14ac:dyDescent="0.25">
      <c r="I2947" s="146"/>
      <c r="J2947" s="146"/>
      <c r="K2947" s="146"/>
      <c r="L2947" s="146"/>
    </row>
    <row r="2948" spans="9:12" x14ac:dyDescent="0.25">
      <c r="I2948" s="146"/>
      <c r="J2948" s="146"/>
      <c r="K2948" s="146"/>
      <c r="L2948" s="146"/>
    </row>
    <row r="2949" spans="9:12" x14ac:dyDescent="0.25">
      <c r="I2949" s="146"/>
      <c r="J2949" s="146"/>
      <c r="K2949" s="146"/>
      <c r="L2949" s="146"/>
    </row>
    <row r="2950" spans="9:12" x14ac:dyDescent="0.25">
      <c r="I2950" s="146"/>
      <c r="J2950" s="146"/>
      <c r="K2950" s="146"/>
      <c r="L2950" s="146"/>
    </row>
    <row r="2951" spans="9:12" x14ac:dyDescent="0.25">
      <c r="I2951" s="146"/>
      <c r="J2951" s="146"/>
      <c r="K2951" s="146"/>
      <c r="L2951" s="146"/>
    </row>
    <row r="2952" spans="9:12" x14ac:dyDescent="0.25">
      <c r="I2952" s="146"/>
      <c r="J2952" s="146"/>
      <c r="K2952" s="146"/>
      <c r="L2952" s="146"/>
    </row>
    <row r="2953" spans="9:12" x14ac:dyDescent="0.25">
      <c r="I2953" s="146"/>
      <c r="J2953" s="146"/>
      <c r="K2953" s="146"/>
      <c r="L2953" s="146"/>
    </row>
    <row r="2954" spans="9:12" x14ac:dyDescent="0.25">
      <c r="I2954" s="146"/>
      <c r="J2954" s="146"/>
      <c r="K2954" s="146"/>
      <c r="L2954" s="146"/>
    </row>
    <row r="2955" spans="9:12" x14ac:dyDescent="0.25">
      <c r="I2955" s="146"/>
      <c r="J2955" s="146"/>
      <c r="K2955" s="146"/>
      <c r="L2955" s="146"/>
    </row>
    <row r="2956" spans="9:12" x14ac:dyDescent="0.25">
      <c r="I2956" s="146"/>
      <c r="J2956" s="146"/>
      <c r="K2956" s="146"/>
      <c r="L2956" s="146"/>
    </row>
    <row r="2957" spans="9:12" x14ac:dyDescent="0.25">
      <c r="I2957" s="146"/>
      <c r="J2957" s="146"/>
      <c r="K2957" s="146"/>
      <c r="L2957" s="146"/>
    </row>
    <row r="2958" spans="9:12" x14ac:dyDescent="0.25">
      <c r="I2958" s="146"/>
      <c r="J2958" s="146"/>
      <c r="K2958" s="146"/>
      <c r="L2958" s="146"/>
    </row>
    <row r="2959" spans="9:12" x14ac:dyDescent="0.25">
      <c r="I2959" s="146"/>
      <c r="J2959" s="146"/>
      <c r="K2959" s="146"/>
      <c r="L2959" s="146"/>
    </row>
    <row r="2960" spans="9:12" x14ac:dyDescent="0.25">
      <c r="I2960" s="146"/>
      <c r="J2960" s="146"/>
      <c r="K2960" s="146"/>
      <c r="L2960" s="146"/>
    </row>
    <row r="2961" spans="9:12" x14ac:dyDescent="0.25">
      <c r="I2961" s="146"/>
      <c r="J2961" s="146"/>
      <c r="K2961" s="146"/>
      <c r="L2961" s="146"/>
    </row>
    <row r="2962" spans="9:12" x14ac:dyDescent="0.25">
      <c r="I2962" s="146"/>
      <c r="J2962" s="146"/>
      <c r="K2962" s="146"/>
      <c r="L2962" s="146"/>
    </row>
    <row r="2963" spans="9:12" x14ac:dyDescent="0.25">
      <c r="I2963" s="146"/>
      <c r="J2963" s="146"/>
      <c r="K2963" s="146"/>
      <c r="L2963" s="146"/>
    </row>
    <row r="2964" spans="9:12" x14ac:dyDescent="0.25">
      <c r="I2964" s="146"/>
      <c r="J2964" s="146"/>
      <c r="K2964" s="146"/>
      <c r="L2964" s="146"/>
    </row>
    <row r="2965" spans="9:12" x14ac:dyDescent="0.25">
      <c r="I2965" s="146"/>
      <c r="J2965" s="146"/>
      <c r="K2965" s="146"/>
      <c r="L2965" s="146"/>
    </row>
    <row r="2966" spans="9:12" x14ac:dyDescent="0.25">
      <c r="I2966" s="146"/>
      <c r="J2966" s="146"/>
      <c r="K2966" s="146"/>
      <c r="L2966" s="146"/>
    </row>
    <row r="2967" spans="9:12" x14ac:dyDescent="0.25">
      <c r="I2967" s="146"/>
      <c r="J2967" s="146"/>
      <c r="K2967" s="146"/>
      <c r="L2967" s="146"/>
    </row>
    <row r="2968" spans="9:12" x14ac:dyDescent="0.25">
      <c r="I2968" s="146"/>
      <c r="J2968" s="146"/>
      <c r="K2968" s="146"/>
      <c r="L2968" s="146"/>
    </row>
    <row r="2969" spans="9:12" x14ac:dyDescent="0.25">
      <c r="I2969" s="146"/>
      <c r="J2969" s="146"/>
      <c r="K2969" s="146"/>
      <c r="L2969" s="146"/>
    </row>
    <row r="2970" spans="9:12" x14ac:dyDescent="0.25">
      <c r="I2970" s="146"/>
      <c r="J2970" s="146"/>
      <c r="K2970" s="146"/>
      <c r="L2970" s="146"/>
    </row>
    <row r="2971" spans="9:12" x14ac:dyDescent="0.25">
      <c r="I2971" s="146"/>
      <c r="J2971" s="146"/>
      <c r="K2971" s="146"/>
      <c r="L2971" s="146"/>
    </row>
    <row r="2972" spans="9:12" x14ac:dyDescent="0.25">
      <c r="I2972" s="146"/>
      <c r="J2972" s="146"/>
      <c r="K2972" s="146"/>
      <c r="L2972" s="146"/>
    </row>
    <row r="2973" spans="9:12" x14ac:dyDescent="0.25">
      <c r="I2973" s="146"/>
      <c r="J2973" s="146"/>
      <c r="K2973" s="146"/>
      <c r="L2973" s="146"/>
    </row>
    <row r="2974" spans="9:12" x14ac:dyDescent="0.25">
      <c r="I2974" s="146"/>
      <c r="J2974" s="146"/>
      <c r="K2974" s="146"/>
      <c r="L2974" s="146"/>
    </row>
    <row r="2975" spans="9:12" x14ac:dyDescent="0.25">
      <c r="I2975" s="146"/>
      <c r="J2975" s="146"/>
      <c r="K2975" s="146"/>
      <c r="L2975" s="146"/>
    </row>
    <row r="2976" spans="9:12" x14ac:dyDescent="0.25">
      <c r="I2976" s="146"/>
      <c r="J2976" s="146"/>
      <c r="K2976" s="146"/>
      <c r="L2976" s="146"/>
    </row>
    <row r="2977" spans="9:12" x14ac:dyDescent="0.25">
      <c r="I2977" s="146"/>
      <c r="J2977" s="146"/>
      <c r="K2977" s="146"/>
      <c r="L2977" s="146"/>
    </row>
    <row r="2978" spans="9:12" x14ac:dyDescent="0.25">
      <c r="I2978" s="146"/>
      <c r="J2978" s="146"/>
      <c r="K2978" s="146"/>
      <c r="L2978" s="146"/>
    </row>
    <row r="2979" spans="9:12" x14ac:dyDescent="0.25">
      <c r="I2979" s="146"/>
      <c r="J2979" s="146"/>
      <c r="K2979" s="146"/>
      <c r="L2979" s="146"/>
    </row>
    <row r="2980" spans="9:12" x14ac:dyDescent="0.25">
      <c r="I2980" s="146"/>
      <c r="J2980" s="146"/>
      <c r="K2980" s="146"/>
      <c r="L2980" s="146"/>
    </row>
    <row r="2981" spans="9:12" x14ac:dyDescent="0.25">
      <c r="I2981" s="146"/>
      <c r="J2981" s="146"/>
      <c r="K2981" s="146"/>
      <c r="L2981" s="146"/>
    </row>
    <row r="2982" spans="9:12" x14ac:dyDescent="0.25">
      <c r="I2982" s="146"/>
      <c r="J2982" s="146"/>
      <c r="K2982" s="146"/>
      <c r="L2982" s="146"/>
    </row>
    <row r="2983" spans="9:12" x14ac:dyDescent="0.25">
      <c r="I2983" s="146"/>
      <c r="J2983" s="146"/>
      <c r="K2983" s="146"/>
      <c r="L2983" s="146"/>
    </row>
    <row r="2984" spans="9:12" x14ac:dyDescent="0.25">
      <c r="I2984" s="146"/>
      <c r="J2984" s="146"/>
      <c r="K2984" s="146"/>
      <c r="L2984" s="146"/>
    </row>
    <row r="2985" spans="9:12" x14ac:dyDescent="0.25">
      <c r="I2985" s="146"/>
      <c r="J2985" s="146"/>
      <c r="K2985" s="146"/>
      <c r="L2985" s="146"/>
    </row>
    <row r="2986" spans="9:12" x14ac:dyDescent="0.25">
      <c r="I2986" s="146"/>
      <c r="J2986" s="146"/>
      <c r="K2986" s="146"/>
      <c r="L2986" s="146"/>
    </row>
    <row r="2987" spans="9:12" x14ac:dyDescent="0.25">
      <c r="I2987" s="146"/>
      <c r="J2987" s="146"/>
      <c r="K2987" s="146"/>
      <c r="L2987" s="146"/>
    </row>
    <row r="2988" spans="9:12" x14ac:dyDescent="0.25">
      <c r="I2988" s="146"/>
      <c r="J2988" s="146"/>
      <c r="K2988" s="146"/>
      <c r="L2988" s="146"/>
    </row>
    <row r="2989" spans="9:12" x14ac:dyDescent="0.25">
      <c r="I2989" s="146"/>
      <c r="J2989" s="146"/>
      <c r="K2989" s="146"/>
      <c r="L2989" s="146"/>
    </row>
    <row r="2990" spans="9:12" x14ac:dyDescent="0.25">
      <c r="I2990" s="146"/>
      <c r="J2990" s="146"/>
      <c r="K2990" s="146"/>
      <c r="L2990" s="146"/>
    </row>
    <row r="2991" spans="9:12" x14ac:dyDescent="0.25">
      <c r="I2991" s="146"/>
      <c r="J2991" s="146"/>
      <c r="K2991" s="146"/>
      <c r="L2991" s="146"/>
    </row>
    <row r="2992" spans="9:12" x14ac:dyDescent="0.25">
      <c r="I2992" s="146"/>
      <c r="J2992" s="146"/>
      <c r="K2992" s="146"/>
      <c r="L2992" s="146"/>
    </row>
    <row r="2993" spans="9:12" x14ac:dyDescent="0.25">
      <c r="I2993" s="146"/>
      <c r="J2993" s="146"/>
      <c r="K2993" s="146"/>
      <c r="L2993" s="146"/>
    </row>
    <row r="2994" spans="9:12" x14ac:dyDescent="0.25">
      <c r="I2994" s="146"/>
      <c r="J2994" s="146"/>
      <c r="K2994" s="146"/>
      <c r="L2994" s="146"/>
    </row>
    <row r="2995" spans="9:12" x14ac:dyDescent="0.25">
      <c r="I2995" s="146"/>
      <c r="J2995" s="146"/>
      <c r="K2995" s="146"/>
      <c r="L2995" s="146"/>
    </row>
    <row r="2996" spans="9:12" x14ac:dyDescent="0.25">
      <c r="I2996" s="146"/>
      <c r="J2996" s="146"/>
      <c r="K2996" s="146"/>
      <c r="L2996" s="146"/>
    </row>
    <row r="2997" spans="9:12" x14ac:dyDescent="0.25">
      <c r="I2997" s="146"/>
      <c r="J2997" s="146"/>
      <c r="K2997" s="146"/>
      <c r="L2997" s="146"/>
    </row>
    <row r="2998" spans="9:12" x14ac:dyDescent="0.25">
      <c r="I2998" s="146"/>
      <c r="J2998" s="146"/>
      <c r="K2998" s="146"/>
      <c r="L2998" s="146"/>
    </row>
    <row r="2999" spans="9:12" x14ac:dyDescent="0.25">
      <c r="I2999" s="146"/>
      <c r="J2999" s="146"/>
      <c r="K2999" s="146"/>
      <c r="L2999" s="146"/>
    </row>
    <row r="3000" spans="9:12" x14ac:dyDescent="0.25">
      <c r="I3000" s="146"/>
      <c r="J3000" s="146"/>
      <c r="K3000" s="146"/>
      <c r="L3000" s="146"/>
    </row>
    <row r="3001" spans="9:12" x14ac:dyDescent="0.25">
      <c r="I3001" s="146"/>
      <c r="J3001" s="146"/>
      <c r="K3001" s="146"/>
      <c r="L3001" s="146"/>
    </row>
    <row r="3002" spans="9:12" x14ac:dyDescent="0.25">
      <c r="I3002" s="146"/>
      <c r="J3002" s="146"/>
      <c r="K3002" s="146"/>
      <c r="L3002" s="146"/>
    </row>
    <row r="3003" spans="9:12" x14ac:dyDescent="0.25">
      <c r="I3003" s="146"/>
      <c r="J3003" s="146"/>
      <c r="K3003" s="146"/>
      <c r="L3003" s="146"/>
    </row>
    <row r="3004" spans="9:12" x14ac:dyDescent="0.25">
      <c r="I3004" s="146"/>
      <c r="J3004" s="146"/>
      <c r="K3004" s="146"/>
      <c r="L3004" s="146"/>
    </row>
    <row r="3005" spans="9:12" x14ac:dyDescent="0.25">
      <c r="I3005" s="146"/>
      <c r="J3005" s="146"/>
      <c r="K3005" s="146"/>
      <c r="L3005" s="146"/>
    </row>
    <row r="3006" spans="9:12" x14ac:dyDescent="0.25">
      <c r="I3006" s="146"/>
      <c r="J3006" s="146"/>
      <c r="K3006" s="146"/>
      <c r="L3006" s="146"/>
    </row>
    <row r="3007" spans="9:12" x14ac:dyDescent="0.25">
      <c r="I3007" s="146"/>
      <c r="J3007" s="146"/>
      <c r="K3007" s="146"/>
      <c r="L3007" s="146"/>
    </row>
    <row r="3008" spans="9:12" x14ac:dyDescent="0.25">
      <c r="I3008" s="146"/>
      <c r="J3008" s="146"/>
      <c r="K3008" s="146"/>
      <c r="L3008" s="146"/>
    </row>
    <row r="3009" spans="9:12" x14ac:dyDescent="0.25">
      <c r="I3009" s="146"/>
      <c r="J3009" s="146"/>
      <c r="K3009" s="146"/>
      <c r="L3009" s="146"/>
    </row>
    <row r="3010" spans="9:12" x14ac:dyDescent="0.25">
      <c r="I3010" s="146"/>
      <c r="J3010" s="146"/>
      <c r="K3010" s="146"/>
      <c r="L3010" s="146"/>
    </row>
    <row r="3011" spans="9:12" x14ac:dyDescent="0.25">
      <c r="I3011" s="146"/>
      <c r="J3011" s="146"/>
      <c r="K3011" s="146"/>
      <c r="L3011" s="146"/>
    </row>
    <row r="3012" spans="9:12" x14ac:dyDescent="0.25">
      <c r="I3012" s="146"/>
      <c r="J3012" s="146"/>
      <c r="K3012" s="146"/>
      <c r="L3012" s="146"/>
    </row>
    <row r="3013" spans="9:12" x14ac:dyDescent="0.25">
      <c r="I3013" s="146"/>
      <c r="J3013" s="146"/>
      <c r="K3013" s="146"/>
      <c r="L3013" s="146"/>
    </row>
    <row r="3014" spans="9:12" x14ac:dyDescent="0.25">
      <c r="I3014" s="146"/>
      <c r="J3014" s="146"/>
      <c r="K3014" s="146"/>
      <c r="L3014" s="146"/>
    </row>
    <row r="3015" spans="9:12" x14ac:dyDescent="0.25">
      <c r="I3015" s="146"/>
      <c r="J3015" s="146"/>
      <c r="K3015" s="146"/>
      <c r="L3015" s="146"/>
    </row>
    <row r="3016" spans="9:12" x14ac:dyDescent="0.25">
      <c r="I3016" s="146"/>
      <c r="J3016" s="146"/>
      <c r="K3016" s="146"/>
      <c r="L3016" s="146"/>
    </row>
    <row r="3017" spans="9:12" x14ac:dyDescent="0.25">
      <c r="I3017" s="146"/>
      <c r="J3017" s="146"/>
      <c r="K3017" s="146"/>
      <c r="L3017" s="146"/>
    </row>
    <row r="3018" spans="9:12" x14ac:dyDescent="0.25">
      <c r="I3018" s="146"/>
      <c r="J3018" s="146"/>
      <c r="K3018" s="146"/>
      <c r="L3018" s="146"/>
    </row>
    <row r="3019" spans="9:12" x14ac:dyDescent="0.25">
      <c r="I3019" s="146"/>
      <c r="J3019" s="146"/>
      <c r="K3019" s="146"/>
      <c r="L3019" s="146"/>
    </row>
    <row r="3020" spans="9:12" x14ac:dyDescent="0.25">
      <c r="I3020" s="146"/>
      <c r="J3020" s="146"/>
      <c r="K3020" s="146"/>
      <c r="L3020" s="146"/>
    </row>
    <row r="3021" spans="9:12" x14ac:dyDescent="0.25">
      <c r="I3021" s="146"/>
      <c r="J3021" s="146"/>
      <c r="K3021" s="146"/>
      <c r="L3021" s="146"/>
    </row>
    <row r="3022" spans="9:12" x14ac:dyDescent="0.25">
      <c r="I3022" s="146"/>
      <c r="J3022" s="146"/>
      <c r="K3022" s="146"/>
      <c r="L3022" s="146"/>
    </row>
    <row r="3023" spans="9:12" x14ac:dyDescent="0.25">
      <c r="I3023" s="146"/>
      <c r="J3023" s="146"/>
      <c r="K3023" s="146"/>
      <c r="L3023" s="146"/>
    </row>
    <row r="3024" spans="9:12" x14ac:dyDescent="0.25">
      <c r="I3024" s="146"/>
      <c r="J3024" s="146"/>
      <c r="K3024" s="146"/>
      <c r="L3024" s="146"/>
    </row>
    <row r="3025" spans="9:12" x14ac:dyDescent="0.25">
      <c r="I3025" s="146"/>
      <c r="J3025" s="146"/>
      <c r="K3025" s="146"/>
      <c r="L3025" s="146"/>
    </row>
    <row r="3026" spans="9:12" x14ac:dyDescent="0.25">
      <c r="I3026" s="146"/>
      <c r="J3026" s="146"/>
      <c r="K3026" s="146"/>
      <c r="L3026" s="146"/>
    </row>
    <row r="3027" spans="9:12" x14ac:dyDescent="0.25">
      <c r="I3027" s="146"/>
      <c r="J3027" s="146"/>
      <c r="K3027" s="146"/>
      <c r="L3027" s="146"/>
    </row>
    <row r="3028" spans="9:12" x14ac:dyDescent="0.25">
      <c r="I3028" s="146"/>
      <c r="J3028" s="146"/>
      <c r="K3028" s="146"/>
      <c r="L3028" s="146"/>
    </row>
    <row r="3029" spans="9:12" x14ac:dyDescent="0.25">
      <c r="I3029" s="146"/>
      <c r="J3029" s="146"/>
      <c r="K3029" s="146"/>
      <c r="L3029" s="146"/>
    </row>
    <row r="3030" spans="9:12" x14ac:dyDescent="0.25">
      <c r="I3030" s="146"/>
      <c r="J3030" s="146"/>
      <c r="K3030" s="146"/>
      <c r="L3030" s="146"/>
    </row>
    <row r="3031" spans="9:12" x14ac:dyDescent="0.25">
      <c r="I3031" s="146"/>
      <c r="J3031" s="146"/>
      <c r="K3031" s="146"/>
      <c r="L3031" s="146"/>
    </row>
    <row r="3032" spans="9:12" x14ac:dyDescent="0.25">
      <c r="I3032" s="146"/>
      <c r="J3032" s="146"/>
      <c r="K3032" s="146"/>
      <c r="L3032" s="146"/>
    </row>
    <row r="3033" spans="9:12" x14ac:dyDescent="0.25">
      <c r="I3033" s="146"/>
      <c r="J3033" s="146"/>
      <c r="K3033" s="146"/>
      <c r="L3033" s="146"/>
    </row>
    <row r="3034" spans="9:12" x14ac:dyDescent="0.25">
      <c r="I3034" s="146"/>
      <c r="J3034" s="146"/>
      <c r="K3034" s="146"/>
      <c r="L3034" s="146"/>
    </row>
    <row r="3035" spans="9:12" x14ac:dyDescent="0.25">
      <c r="I3035" s="146"/>
      <c r="J3035" s="146"/>
      <c r="K3035" s="146"/>
      <c r="L3035" s="146"/>
    </row>
    <row r="3036" spans="9:12" x14ac:dyDescent="0.25">
      <c r="I3036" s="146"/>
      <c r="J3036" s="146"/>
      <c r="K3036" s="146"/>
      <c r="L3036" s="146"/>
    </row>
    <row r="3037" spans="9:12" x14ac:dyDescent="0.25">
      <c r="I3037" s="146"/>
      <c r="J3037" s="146"/>
      <c r="K3037" s="146"/>
      <c r="L3037" s="146"/>
    </row>
    <row r="3038" spans="9:12" x14ac:dyDescent="0.25">
      <c r="I3038" s="146"/>
      <c r="J3038" s="146"/>
      <c r="K3038" s="146"/>
      <c r="L3038" s="146"/>
    </row>
    <row r="3039" spans="9:12" x14ac:dyDescent="0.25">
      <c r="I3039" s="146"/>
      <c r="J3039" s="146"/>
      <c r="K3039" s="146"/>
      <c r="L3039" s="146"/>
    </row>
    <row r="3040" spans="9:12" x14ac:dyDescent="0.25">
      <c r="I3040" s="146"/>
      <c r="J3040" s="146"/>
      <c r="K3040" s="146"/>
      <c r="L3040" s="146"/>
    </row>
    <row r="3041" spans="9:12" x14ac:dyDescent="0.25">
      <c r="I3041" s="146"/>
      <c r="J3041" s="146"/>
      <c r="K3041" s="146"/>
      <c r="L3041" s="146"/>
    </row>
    <row r="3042" spans="9:12" x14ac:dyDescent="0.25">
      <c r="I3042" s="146"/>
      <c r="J3042" s="146"/>
      <c r="K3042" s="146"/>
      <c r="L3042" s="146"/>
    </row>
    <row r="3043" spans="9:12" x14ac:dyDescent="0.25">
      <c r="I3043" s="146"/>
      <c r="J3043" s="146"/>
      <c r="K3043" s="146"/>
      <c r="L3043" s="146"/>
    </row>
    <row r="3044" spans="9:12" x14ac:dyDescent="0.25">
      <c r="I3044" s="146"/>
      <c r="J3044" s="146"/>
      <c r="K3044" s="146"/>
      <c r="L3044" s="146"/>
    </row>
    <row r="3045" spans="9:12" x14ac:dyDescent="0.25">
      <c r="I3045" s="146"/>
      <c r="J3045" s="146"/>
      <c r="K3045" s="146"/>
      <c r="L3045" s="146"/>
    </row>
    <row r="3046" spans="9:12" x14ac:dyDescent="0.25">
      <c r="I3046" s="146"/>
      <c r="J3046" s="146"/>
      <c r="K3046" s="146"/>
      <c r="L3046" s="146"/>
    </row>
    <row r="3047" spans="9:12" x14ac:dyDescent="0.25">
      <c r="I3047" s="146"/>
      <c r="J3047" s="146"/>
      <c r="K3047" s="146"/>
      <c r="L3047" s="146"/>
    </row>
    <row r="3048" spans="9:12" x14ac:dyDescent="0.25">
      <c r="I3048" s="146"/>
      <c r="J3048" s="146"/>
      <c r="K3048" s="146"/>
      <c r="L3048" s="146"/>
    </row>
    <row r="3049" spans="9:12" x14ac:dyDescent="0.25">
      <c r="I3049" s="146"/>
      <c r="J3049" s="146"/>
      <c r="K3049" s="146"/>
      <c r="L3049" s="146"/>
    </row>
    <row r="3050" spans="9:12" x14ac:dyDescent="0.25">
      <c r="I3050" s="146"/>
      <c r="J3050" s="146"/>
      <c r="K3050" s="146"/>
      <c r="L3050" s="146"/>
    </row>
    <row r="3051" spans="9:12" x14ac:dyDescent="0.25">
      <c r="I3051" s="146"/>
      <c r="J3051" s="146"/>
      <c r="K3051" s="146"/>
      <c r="L3051" s="146"/>
    </row>
    <row r="3052" spans="9:12" x14ac:dyDescent="0.25">
      <c r="I3052" s="146"/>
      <c r="J3052" s="146"/>
      <c r="K3052" s="146"/>
      <c r="L3052" s="146"/>
    </row>
    <row r="3053" spans="9:12" x14ac:dyDescent="0.25">
      <c r="I3053" s="146"/>
      <c r="J3053" s="146"/>
      <c r="K3053" s="146"/>
      <c r="L3053" s="146"/>
    </row>
    <row r="3054" spans="9:12" x14ac:dyDescent="0.25">
      <c r="I3054" s="146"/>
      <c r="J3054" s="146"/>
      <c r="K3054" s="146"/>
      <c r="L3054" s="146"/>
    </row>
    <row r="3055" spans="9:12" x14ac:dyDescent="0.25">
      <c r="I3055" s="146"/>
      <c r="J3055" s="146"/>
      <c r="K3055" s="146"/>
      <c r="L3055" s="146"/>
    </row>
    <row r="3056" spans="9:12" x14ac:dyDescent="0.25">
      <c r="I3056" s="146"/>
      <c r="J3056" s="146"/>
      <c r="K3056" s="146"/>
      <c r="L3056" s="146"/>
    </row>
    <row r="3057" spans="9:12" x14ac:dyDescent="0.25">
      <c r="I3057" s="146"/>
      <c r="J3057" s="146"/>
      <c r="K3057" s="146"/>
      <c r="L3057" s="146"/>
    </row>
    <row r="3058" spans="9:12" x14ac:dyDescent="0.25">
      <c r="I3058" s="146"/>
      <c r="J3058" s="146"/>
      <c r="K3058" s="146"/>
      <c r="L3058" s="146"/>
    </row>
    <row r="3059" spans="9:12" x14ac:dyDescent="0.25">
      <c r="I3059" s="146"/>
      <c r="J3059" s="146"/>
      <c r="K3059" s="146"/>
      <c r="L3059" s="146"/>
    </row>
    <row r="3060" spans="9:12" x14ac:dyDescent="0.25">
      <c r="I3060" s="146"/>
      <c r="J3060" s="146"/>
      <c r="K3060" s="146"/>
      <c r="L3060" s="146"/>
    </row>
    <row r="3061" spans="9:12" x14ac:dyDescent="0.25">
      <c r="I3061" s="146"/>
      <c r="J3061" s="146"/>
      <c r="K3061" s="146"/>
      <c r="L3061" s="146"/>
    </row>
    <row r="3062" spans="9:12" x14ac:dyDescent="0.25">
      <c r="I3062" s="146"/>
      <c r="J3062" s="146"/>
      <c r="K3062" s="146"/>
      <c r="L3062" s="146"/>
    </row>
    <row r="3063" spans="9:12" x14ac:dyDescent="0.25">
      <c r="I3063" s="146"/>
      <c r="J3063" s="146"/>
      <c r="K3063" s="146"/>
      <c r="L3063" s="146"/>
    </row>
    <row r="3064" spans="9:12" x14ac:dyDescent="0.25">
      <c r="I3064" s="146"/>
      <c r="J3064" s="146"/>
      <c r="K3064" s="146"/>
      <c r="L3064" s="146"/>
    </row>
    <row r="3065" spans="9:12" x14ac:dyDescent="0.25">
      <c r="I3065" s="146"/>
      <c r="J3065" s="146"/>
      <c r="K3065" s="146"/>
      <c r="L3065" s="146"/>
    </row>
    <row r="3066" spans="9:12" x14ac:dyDescent="0.25">
      <c r="I3066" s="146"/>
      <c r="J3066" s="146"/>
      <c r="K3066" s="146"/>
      <c r="L3066" s="146"/>
    </row>
    <row r="3067" spans="9:12" x14ac:dyDescent="0.25">
      <c r="I3067" s="146"/>
      <c r="J3067" s="146"/>
      <c r="K3067" s="146"/>
      <c r="L3067" s="146"/>
    </row>
    <row r="3068" spans="9:12" x14ac:dyDescent="0.25">
      <c r="I3068" s="146"/>
      <c r="J3068" s="146"/>
      <c r="K3068" s="146"/>
      <c r="L3068" s="146"/>
    </row>
    <row r="3069" spans="9:12" x14ac:dyDescent="0.25">
      <c r="I3069" s="146"/>
      <c r="J3069" s="146"/>
      <c r="K3069" s="146"/>
      <c r="L3069" s="146"/>
    </row>
    <row r="3070" spans="9:12" x14ac:dyDescent="0.25">
      <c r="I3070" s="146"/>
      <c r="J3070" s="146"/>
      <c r="K3070" s="146"/>
      <c r="L3070" s="146"/>
    </row>
    <row r="3071" spans="9:12" x14ac:dyDescent="0.25">
      <c r="I3071" s="146"/>
      <c r="J3071" s="146"/>
      <c r="K3071" s="146"/>
      <c r="L3071" s="146"/>
    </row>
    <row r="3072" spans="9:12" x14ac:dyDescent="0.25">
      <c r="I3072" s="146"/>
      <c r="J3072" s="146"/>
      <c r="K3072" s="146"/>
      <c r="L3072" s="146"/>
    </row>
    <row r="3073" spans="9:12" x14ac:dyDescent="0.25">
      <c r="I3073" s="146"/>
      <c r="J3073" s="146"/>
      <c r="K3073" s="146"/>
      <c r="L3073" s="146"/>
    </row>
    <row r="3074" spans="9:12" x14ac:dyDescent="0.25">
      <c r="I3074" s="146"/>
      <c r="J3074" s="146"/>
      <c r="K3074" s="146"/>
      <c r="L3074" s="146"/>
    </row>
    <row r="3075" spans="9:12" x14ac:dyDescent="0.25">
      <c r="I3075" s="146"/>
      <c r="J3075" s="146"/>
      <c r="K3075" s="146"/>
      <c r="L3075" s="146"/>
    </row>
    <row r="3076" spans="9:12" x14ac:dyDescent="0.25">
      <c r="I3076" s="146"/>
      <c r="J3076" s="146"/>
      <c r="K3076" s="146"/>
      <c r="L3076" s="146"/>
    </row>
    <row r="3077" spans="9:12" x14ac:dyDescent="0.25">
      <c r="I3077" s="146"/>
      <c r="J3077" s="146"/>
      <c r="K3077" s="146"/>
      <c r="L3077" s="146"/>
    </row>
    <row r="3078" spans="9:12" x14ac:dyDescent="0.25">
      <c r="I3078" s="146"/>
      <c r="J3078" s="146"/>
      <c r="K3078" s="146"/>
      <c r="L3078" s="146"/>
    </row>
    <row r="3079" spans="9:12" x14ac:dyDescent="0.25">
      <c r="I3079" s="146"/>
      <c r="J3079" s="146"/>
      <c r="K3079" s="146"/>
      <c r="L3079" s="146"/>
    </row>
    <row r="3080" spans="9:12" x14ac:dyDescent="0.25">
      <c r="I3080" s="146"/>
      <c r="J3080" s="146"/>
      <c r="K3080" s="146"/>
      <c r="L3080" s="146"/>
    </row>
    <row r="3081" spans="9:12" x14ac:dyDescent="0.25">
      <c r="I3081" s="146"/>
      <c r="J3081" s="146"/>
      <c r="K3081" s="146"/>
      <c r="L3081" s="146"/>
    </row>
    <row r="3082" spans="9:12" x14ac:dyDescent="0.25">
      <c r="I3082" s="146"/>
      <c r="J3082" s="146"/>
      <c r="K3082" s="146"/>
      <c r="L3082" s="146"/>
    </row>
    <row r="3083" spans="9:12" x14ac:dyDescent="0.25">
      <c r="I3083" s="146"/>
      <c r="J3083" s="146"/>
      <c r="K3083" s="146"/>
      <c r="L3083" s="146"/>
    </row>
    <row r="3084" spans="9:12" x14ac:dyDescent="0.25">
      <c r="I3084" s="146"/>
      <c r="J3084" s="146"/>
      <c r="K3084" s="146"/>
      <c r="L3084" s="146"/>
    </row>
    <row r="3085" spans="9:12" x14ac:dyDescent="0.25">
      <c r="I3085" s="146"/>
      <c r="J3085" s="146"/>
      <c r="K3085" s="146"/>
      <c r="L3085" s="146"/>
    </row>
    <row r="3086" spans="9:12" x14ac:dyDescent="0.25">
      <c r="I3086" s="146"/>
      <c r="J3086" s="146"/>
      <c r="K3086" s="146"/>
      <c r="L3086" s="146"/>
    </row>
    <row r="3087" spans="9:12" x14ac:dyDescent="0.25">
      <c r="I3087" s="146"/>
      <c r="J3087" s="146"/>
      <c r="K3087" s="146"/>
      <c r="L3087" s="146"/>
    </row>
    <row r="3088" spans="9:12" x14ac:dyDescent="0.25">
      <c r="I3088" s="146"/>
      <c r="J3088" s="146"/>
      <c r="K3088" s="146"/>
      <c r="L3088" s="146"/>
    </row>
    <row r="3089" spans="9:12" x14ac:dyDescent="0.25">
      <c r="I3089" s="146"/>
      <c r="J3089" s="146"/>
      <c r="K3089" s="146"/>
      <c r="L3089" s="146"/>
    </row>
    <row r="3090" spans="9:12" x14ac:dyDescent="0.25">
      <c r="I3090" s="146"/>
      <c r="J3090" s="146"/>
      <c r="K3090" s="146"/>
      <c r="L3090" s="146"/>
    </row>
    <row r="3091" spans="9:12" x14ac:dyDescent="0.25">
      <c r="I3091" s="146"/>
      <c r="J3091" s="146"/>
      <c r="K3091" s="146"/>
      <c r="L3091" s="146"/>
    </row>
    <row r="3092" spans="9:12" x14ac:dyDescent="0.25">
      <c r="I3092" s="146"/>
      <c r="J3092" s="146"/>
      <c r="K3092" s="146"/>
      <c r="L3092" s="146"/>
    </row>
    <row r="3093" spans="9:12" x14ac:dyDescent="0.25">
      <c r="I3093" s="146"/>
      <c r="J3093" s="146"/>
      <c r="K3093" s="146"/>
      <c r="L3093" s="146"/>
    </row>
    <row r="3094" spans="9:12" x14ac:dyDescent="0.25">
      <c r="I3094" s="146"/>
      <c r="J3094" s="146"/>
      <c r="K3094" s="146"/>
      <c r="L3094" s="146"/>
    </row>
    <row r="3095" spans="9:12" x14ac:dyDescent="0.25">
      <c r="I3095" s="146"/>
      <c r="J3095" s="146"/>
      <c r="K3095" s="146"/>
      <c r="L3095" s="146"/>
    </row>
    <row r="3096" spans="9:12" x14ac:dyDescent="0.25">
      <c r="I3096" s="146"/>
      <c r="J3096" s="146"/>
      <c r="K3096" s="146"/>
      <c r="L3096" s="146"/>
    </row>
    <row r="3097" spans="9:12" x14ac:dyDescent="0.25">
      <c r="I3097" s="146"/>
      <c r="J3097" s="146"/>
      <c r="K3097" s="146"/>
      <c r="L3097" s="146"/>
    </row>
    <row r="3098" spans="9:12" x14ac:dyDescent="0.25">
      <c r="I3098" s="146"/>
      <c r="J3098" s="146"/>
      <c r="K3098" s="146"/>
      <c r="L3098" s="146"/>
    </row>
    <row r="3099" spans="9:12" x14ac:dyDescent="0.25">
      <c r="I3099" s="146"/>
      <c r="J3099" s="146"/>
      <c r="K3099" s="146"/>
      <c r="L3099" s="146"/>
    </row>
    <row r="3100" spans="9:12" x14ac:dyDescent="0.25">
      <c r="I3100" s="146"/>
      <c r="J3100" s="146"/>
      <c r="K3100" s="146"/>
      <c r="L3100" s="146"/>
    </row>
    <row r="3101" spans="9:12" x14ac:dyDescent="0.25">
      <c r="I3101" s="146"/>
      <c r="J3101" s="146"/>
      <c r="K3101" s="146"/>
      <c r="L3101" s="146"/>
    </row>
    <row r="3102" spans="9:12" x14ac:dyDescent="0.25">
      <c r="I3102" s="146"/>
      <c r="J3102" s="146"/>
      <c r="K3102" s="146"/>
      <c r="L3102" s="146"/>
    </row>
    <row r="3103" spans="9:12" x14ac:dyDescent="0.25">
      <c r="I3103" s="146"/>
      <c r="J3103" s="146"/>
      <c r="K3103" s="146"/>
      <c r="L3103" s="146"/>
    </row>
    <row r="3104" spans="9:12" x14ac:dyDescent="0.25">
      <c r="I3104" s="146"/>
      <c r="J3104" s="146"/>
      <c r="K3104" s="146"/>
      <c r="L3104" s="146"/>
    </row>
    <row r="3105" spans="9:12" x14ac:dyDescent="0.25">
      <c r="I3105" s="146"/>
      <c r="J3105" s="146"/>
      <c r="K3105" s="146"/>
      <c r="L3105" s="146"/>
    </row>
    <row r="3106" spans="9:12" x14ac:dyDescent="0.25">
      <c r="I3106" s="146"/>
      <c r="J3106" s="146"/>
      <c r="K3106" s="146"/>
      <c r="L3106" s="146"/>
    </row>
    <row r="3107" spans="9:12" x14ac:dyDescent="0.25">
      <c r="I3107" s="146"/>
      <c r="J3107" s="146"/>
      <c r="K3107" s="146"/>
      <c r="L3107" s="146"/>
    </row>
    <row r="3108" spans="9:12" x14ac:dyDescent="0.25">
      <c r="I3108" s="146"/>
      <c r="J3108" s="146"/>
      <c r="K3108" s="146"/>
      <c r="L3108" s="146"/>
    </row>
    <row r="3109" spans="9:12" x14ac:dyDescent="0.25">
      <c r="I3109" s="146"/>
      <c r="J3109" s="146"/>
      <c r="K3109" s="146"/>
      <c r="L3109" s="146"/>
    </row>
    <row r="3110" spans="9:12" x14ac:dyDescent="0.25">
      <c r="I3110" s="146"/>
      <c r="J3110" s="146"/>
      <c r="K3110" s="146"/>
      <c r="L3110" s="146"/>
    </row>
    <row r="3111" spans="9:12" x14ac:dyDescent="0.25">
      <c r="I3111" s="146"/>
      <c r="J3111" s="146"/>
      <c r="K3111" s="146"/>
      <c r="L3111" s="146"/>
    </row>
    <row r="3112" spans="9:12" x14ac:dyDescent="0.25">
      <c r="I3112" s="146"/>
      <c r="J3112" s="146"/>
      <c r="K3112" s="146"/>
      <c r="L3112" s="146"/>
    </row>
    <row r="3113" spans="9:12" x14ac:dyDescent="0.25">
      <c r="I3113" s="146"/>
      <c r="J3113" s="146"/>
      <c r="K3113" s="146"/>
      <c r="L3113" s="146"/>
    </row>
    <row r="3114" spans="9:12" x14ac:dyDescent="0.25">
      <c r="I3114" s="146"/>
      <c r="J3114" s="146"/>
      <c r="K3114" s="146"/>
      <c r="L3114" s="146"/>
    </row>
    <row r="3115" spans="9:12" x14ac:dyDescent="0.25">
      <c r="I3115" s="146"/>
      <c r="J3115" s="146"/>
      <c r="K3115" s="146"/>
      <c r="L3115" s="146"/>
    </row>
    <row r="3116" spans="9:12" x14ac:dyDescent="0.25">
      <c r="I3116" s="146"/>
      <c r="J3116" s="146"/>
      <c r="K3116" s="146"/>
      <c r="L3116" s="146"/>
    </row>
    <row r="3117" spans="9:12" x14ac:dyDescent="0.25">
      <c r="I3117" s="146"/>
      <c r="J3117" s="146"/>
      <c r="K3117" s="146"/>
      <c r="L3117" s="146"/>
    </row>
    <row r="3118" spans="9:12" x14ac:dyDescent="0.25">
      <c r="I3118" s="146"/>
      <c r="J3118" s="146"/>
      <c r="K3118" s="146"/>
      <c r="L3118" s="146"/>
    </row>
    <row r="3119" spans="9:12" x14ac:dyDescent="0.25">
      <c r="I3119" s="146"/>
      <c r="J3119" s="146"/>
      <c r="K3119" s="146"/>
      <c r="L3119" s="146"/>
    </row>
    <row r="3120" spans="9:12" x14ac:dyDescent="0.25">
      <c r="I3120" s="146"/>
      <c r="J3120" s="146"/>
      <c r="K3120" s="146"/>
      <c r="L3120" s="146"/>
    </row>
    <row r="3121" spans="9:12" x14ac:dyDescent="0.25">
      <c r="I3121" s="146"/>
      <c r="J3121" s="146"/>
      <c r="K3121" s="146"/>
      <c r="L3121" s="146"/>
    </row>
    <row r="3122" spans="9:12" x14ac:dyDescent="0.25">
      <c r="I3122" s="146"/>
      <c r="J3122" s="146"/>
      <c r="K3122" s="146"/>
      <c r="L3122" s="146"/>
    </row>
    <row r="3123" spans="9:12" x14ac:dyDescent="0.25">
      <c r="I3123" s="146"/>
      <c r="J3123" s="146"/>
      <c r="K3123" s="146"/>
      <c r="L3123" s="146"/>
    </row>
    <row r="3124" spans="9:12" x14ac:dyDescent="0.25">
      <c r="I3124" s="146"/>
      <c r="J3124" s="146"/>
      <c r="K3124" s="146"/>
      <c r="L3124" s="146"/>
    </row>
    <row r="3125" spans="9:12" x14ac:dyDescent="0.25">
      <c r="I3125" s="146"/>
      <c r="J3125" s="146"/>
      <c r="K3125" s="146"/>
      <c r="L3125" s="146"/>
    </row>
    <row r="3126" spans="9:12" x14ac:dyDescent="0.25">
      <c r="I3126" s="146"/>
      <c r="J3126" s="146"/>
      <c r="K3126" s="146"/>
      <c r="L3126" s="146"/>
    </row>
    <row r="3127" spans="9:12" x14ac:dyDescent="0.25">
      <c r="I3127" s="146"/>
      <c r="J3127" s="146"/>
      <c r="K3127" s="146"/>
      <c r="L3127" s="146"/>
    </row>
    <row r="3128" spans="9:12" x14ac:dyDescent="0.25">
      <c r="I3128" s="146"/>
      <c r="J3128" s="146"/>
      <c r="K3128" s="146"/>
      <c r="L3128" s="146"/>
    </row>
    <row r="3129" spans="9:12" x14ac:dyDescent="0.25">
      <c r="I3129" s="146"/>
      <c r="J3129" s="146"/>
      <c r="K3129" s="146"/>
      <c r="L3129" s="146"/>
    </row>
    <row r="3130" spans="9:12" x14ac:dyDescent="0.25">
      <c r="I3130" s="146"/>
      <c r="J3130" s="146"/>
      <c r="K3130" s="146"/>
      <c r="L3130" s="146"/>
    </row>
    <row r="3131" spans="9:12" x14ac:dyDescent="0.25">
      <c r="I3131" s="146"/>
      <c r="J3131" s="146"/>
      <c r="K3131" s="146"/>
      <c r="L3131" s="146"/>
    </row>
    <row r="3132" spans="9:12" x14ac:dyDescent="0.25">
      <c r="I3132" s="146"/>
      <c r="J3132" s="146"/>
      <c r="K3132" s="146"/>
      <c r="L3132" s="146"/>
    </row>
    <row r="3133" spans="9:12" x14ac:dyDescent="0.25">
      <c r="I3133" s="146"/>
      <c r="J3133" s="146"/>
      <c r="K3133" s="146"/>
      <c r="L3133" s="146"/>
    </row>
    <row r="3134" spans="9:12" x14ac:dyDescent="0.25">
      <c r="I3134" s="146"/>
      <c r="J3134" s="146"/>
      <c r="K3134" s="146"/>
      <c r="L3134" s="146"/>
    </row>
    <row r="3135" spans="9:12" x14ac:dyDescent="0.25">
      <c r="I3135" s="146"/>
      <c r="J3135" s="146"/>
      <c r="K3135" s="146"/>
      <c r="L3135" s="146"/>
    </row>
    <row r="3136" spans="9:12" x14ac:dyDescent="0.25">
      <c r="I3136" s="146"/>
      <c r="J3136" s="146"/>
      <c r="K3136" s="146"/>
      <c r="L3136" s="146"/>
    </row>
    <row r="3137" spans="9:12" x14ac:dyDescent="0.25">
      <c r="I3137" s="146"/>
      <c r="J3137" s="146"/>
      <c r="K3137" s="146"/>
      <c r="L3137" s="146"/>
    </row>
    <row r="3138" spans="9:12" x14ac:dyDescent="0.25">
      <c r="I3138" s="146"/>
      <c r="J3138" s="146"/>
      <c r="K3138" s="146"/>
      <c r="L3138" s="146"/>
    </row>
    <row r="3139" spans="9:12" x14ac:dyDescent="0.25">
      <c r="I3139" s="146"/>
      <c r="J3139" s="146"/>
      <c r="K3139" s="146"/>
      <c r="L3139" s="146"/>
    </row>
    <row r="3140" spans="9:12" x14ac:dyDescent="0.25">
      <c r="I3140" s="146"/>
      <c r="J3140" s="146"/>
      <c r="K3140" s="146"/>
      <c r="L3140" s="146"/>
    </row>
    <row r="3141" spans="9:12" x14ac:dyDescent="0.25">
      <c r="I3141" s="146"/>
      <c r="J3141" s="146"/>
      <c r="K3141" s="146"/>
      <c r="L3141" s="146"/>
    </row>
    <row r="3142" spans="9:12" x14ac:dyDescent="0.25">
      <c r="I3142" s="146"/>
      <c r="J3142" s="146"/>
      <c r="K3142" s="146"/>
      <c r="L3142" s="146"/>
    </row>
    <row r="3143" spans="9:12" x14ac:dyDescent="0.25">
      <c r="I3143" s="146"/>
      <c r="J3143" s="146"/>
      <c r="K3143" s="146"/>
      <c r="L3143" s="146"/>
    </row>
    <row r="3144" spans="9:12" x14ac:dyDescent="0.25">
      <c r="I3144" s="146"/>
      <c r="J3144" s="146"/>
      <c r="K3144" s="146"/>
      <c r="L3144" s="146"/>
    </row>
    <row r="3145" spans="9:12" x14ac:dyDescent="0.25">
      <c r="I3145" s="146"/>
      <c r="J3145" s="146"/>
      <c r="K3145" s="146"/>
      <c r="L3145" s="146"/>
    </row>
    <row r="3146" spans="9:12" x14ac:dyDescent="0.25">
      <c r="I3146" s="146"/>
      <c r="J3146" s="146"/>
      <c r="K3146" s="146"/>
      <c r="L3146" s="146"/>
    </row>
    <row r="3147" spans="9:12" x14ac:dyDescent="0.25">
      <c r="I3147" s="146"/>
      <c r="J3147" s="146"/>
      <c r="K3147" s="146"/>
      <c r="L3147" s="146"/>
    </row>
    <row r="3148" spans="9:12" x14ac:dyDescent="0.25">
      <c r="I3148" s="146"/>
      <c r="J3148" s="146"/>
      <c r="K3148" s="146"/>
      <c r="L3148" s="146"/>
    </row>
    <row r="3149" spans="9:12" x14ac:dyDescent="0.25">
      <c r="I3149" s="146"/>
      <c r="J3149" s="146"/>
      <c r="K3149" s="146"/>
      <c r="L3149" s="146"/>
    </row>
    <row r="3150" spans="9:12" x14ac:dyDescent="0.25">
      <c r="I3150" s="146"/>
      <c r="J3150" s="146"/>
      <c r="K3150" s="146"/>
      <c r="L3150" s="146"/>
    </row>
    <row r="3151" spans="9:12" x14ac:dyDescent="0.25">
      <c r="I3151" s="146"/>
      <c r="J3151" s="146"/>
      <c r="K3151" s="146"/>
      <c r="L3151" s="146"/>
    </row>
    <row r="3152" spans="9:12" x14ac:dyDescent="0.25">
      <c r="I3152" s="146"/>
      <c r="J3152" s="146"/>
      <c r="K3152" s="146"/>
      <c r="L3152" s="146"/>
    </row>
    <row r="3153" spans="9:12" x14ac:dyDescent="0.25">
      <c r="I3153" s="146"/>
      <c r="J3153" s="146"/>
      <c r="K3153" s="146"/>
      <c r="L3153" s="146"/>
    </row>
    <row r="3154" spans="9:12" x14ac:dyDescent="0.25">
      <c r="I3154" s="146"/>
      <c r="J3154" s="146"/>
      <c r="K3154" s="146"/>
      <c r="L3154" s="146"/>
    </row>
    <row r="3155" spans="9:12" x14ac:dyDescent="0.25">
      <c r="I3155" s="146"/>
      <c r="J3155" s="146"/>
      <c r="K3155" s="146"/>
      <c r="L3155" s="146"/>
    </row>
    <row r="3156" spans="9:12" x14ac:dyDescent="0.25">
      <c r="I3156" s="146"/>
      <c r="J3156" s="146"/>
      <c r="K3156" s="146"/>
      <c r="L3156" s="146"/>
    </row>
    <row r="3157" spans="9:12" x14ac:dyDescent="0.25">
      <c r="I3157" s="146"/>
      <c r="J3157" s="146"/>
      <c r="K3157" s="146"/>
      <c r="L3157" s="146"/>
    </row>
    <row r="3158" spans="9:12" x14ac:dyDescent="0.25">
      <c r="I3158" s="146"/>
      <c r="J3158" s="146"/>
      <c r="K3158" s="146"/>
      <c r="L3158" s="146"/>
    </row>
    <row r="3159" spans="9:12" x14ac:dyDescent="0.25">
      <c r="I3159" s="146"/>
      <c r="J3159" s="146"/>
      <c r="K3159" s="146"/>
      <c r="L3159" s="146"/>
    </row>
    <row r="3160" spans="9:12" x14ac:dyDescent="0.25">
      <c r="I3160" s="146"/>
      <c r="J3160" s="146"/>
      <c r="K3160" s="146"/>
      <c r="L3160" s="146"/>
    </row>
    <row r="3161" spans="9:12" x14ac:dyDescent="0.25">
      <c r="I3161" s="146"/>
      <c r="J3161" s="146"/>
      <c r="K3161" s="146"/>
      <c r="L3161" s="146"/>
    </row>
    <row r="3162" spans="9:12" x14ac:dyDescent="0.25">
      <c r="I3162" s="146"/>
      <c r="J3162" s="146"/>
      <c r="K3162" s="146"/>
      <c r="L3162" s="146"/>
    </row>
    <row r="3163" spans="9:12" x14ac:dyDescent="0.25">
      <c r="I3163" s="146"/>
      <c r="J3163" s="146"/>
      <c r="K3163" s="146"/>
      <c r="L3163" s="146"/>
    </row>
    <row r="3164" spans="9:12" x14ac:dyDescent="0.25">
      <c r="I3164" s="146"/>
      <c r="J3164" s="146"/>
      <c r="K3164" s="146"/>
      <c r="L3164" s="146"/>
    </row>
    <row r="3165" spans="9:12" x14ac:dyDescent="0.25">
      <c r="I3165" s="146"/>
      <c r="J3165" s="146"/>
      <c r="K3165" s="146"/>
      <c r="L3165" s="146"/>
    </row>
    <row r="3166" spans="9:12" x14ac:dyDescent="0.25">
      <c r="I3166" s="146"/>
      <c r="J3166" s="146"/>
      <c r="K3166" s="146"/>
      <c r="L3166" s="146"/>
    </row>
    <row r="3167" spans="9:12" x14ac:dyDescent="0.25">
      <c r="I3167" s="146"/>
      <c r="J3167" s="146"/>
      <c r="K3167" s="146"/>
      <c r="L3167" s="146"/>
    </row>
    <row r="3168" spans="9:12" x14ac:dyDescent="0.25">
      <c r="I3168" s="146"/>
      <c r="J3168" s="146"/>
      <c r="K3168" s="146"/>
      <c r="L3168" s="146"/>
    </row>
    <row r="3169" spans="9:12" x14ac:dyDescent="0.25">
      <c r="I3169" s="146"/>
      <c r="J3169" s="146"/>
      <c r="K3169" s="146"/>
      <c r="L3169" s="146"/>
    </row>
    <row r="3170" spans="9:12" x14ac:dyDescent="0.25">
      <c r="I3170" s="146"/>
      <c r="J3170" s="146"/>
      <c r="K3170" s="146"/>
      <c r="L3170" s="146"/>
    </row>
    <row r="3171" spans="9:12" x14ac:dyDescent="0.25">
      <c r="I3171" s="146"/>
      <c r="J3171" s="146"/>
      <c r="K3171" s="146"/>
      <c r="L3171" s="146"/>
    </row>
    <row r="3172" spans="9:12" x14ac:dyDescent="0.25">
      <c r="I3172" s="146"/>
      <c r="J3172" s="146"/>
      <c r="K3172" s="146"/>
      <c r="L3172" s="146"/>
    </row>
    <row r="3173" spans="9:12" x14ac:dyDescent="0.25">
      <c r="I3173" s="146"/>
      <c r="J3173" s="146"/>
      <c r="K3173" s="146"/>
      <c r="L3173" s="146"/>
    </row>
    <row r="3174" spans="9:12" x14ac:dyDescent="0.25">
      <c r="I3174" s="146"/>
      <c r="J3174" s="146"/>
      <c r="K3174" s="146"/>
      <c r="L3174" s="146"/>
    </row>
    <row r="3175" spans="9:12" x14ac:dyDescent="0.25">
      <c r="I3175" s="146"/>
      <c r="J3175" s="146"/>
      <c r="K3175" s="146"/>
      <c r="L3175" s="146"/>
    </row>
    <row r="3176" spans="9:12" x14ac:dyDescent="0.25">
      <c r="I3176" s="146"/>
      <c r="J3176" s="146"/>
      <c r="K3176" s="146"/>
      <c r="L3176" s="146"/>
    </row>
    <row r="3177" spans="9:12" x14ac:dyDescent="0.25">
      <c r="I3177" s="146"/>
      <c r="J3177" s="146"/>
      <c r="K3177" s="146"/>
      <c r="L3177" s="146"/>
    </row>
    <row r="3178" spans="9:12" x14ac:dyDescent="0.25">
      <c r="I3178" s="146"/>
      <c r="J3178" s="146"/>
      <c r="K3178" s="146"/>
      <c r="L3178" s="146"/>
    </row>
    <row r="3179" spans="9:12" x14ac:dyDescent="0.25">
      <c r="I3179" s="146"/>
      <c r="J3179" s="146"/>
      <c r="K3179" s="146"/>
      <c r="L3179" s="146"/>
    </row>
    <row r="3180" spans="9:12" x14ac:dyDescent="0.25">
      <c r="I3180" s="146"/>
      <c r="J3180" s="146"/>
      <c r="K3180" s="146"/>
      <c r="L3180" s="146"/>
    </row>
    <row r="3181" spans="9:12" x14ac:dyDescent="0.25">
      <c r="I3181" s="146"/>
      <c r="J3181" s="146"/>
      <c r="K3181" s="146"/>
      <c r="L3181" s="146"/>
    </row>
    <row r="3182" spans="9:12" x14ac:dyDescent="0.25">
      <c r="I3182" s="146"/>
      <c r="J3182" s="146"/>
      <c r="K3182" s="146"/>
      <c r="L3182" s="146"/>
    </row>
    <row r="3183" spans="9:12" x14ac:dyDescent="0.25">
      <c r="I3183" s="146"/>
      <c r="J3183" s="146"/>
      <c r="K3183" s="146"/>
      <c r="L3183" s="146"/>
    </row>
    <row r="3184" spans="9:12" x14ac:dyDescent="0.25">
      <c r="I3184" s="146"/>
      <c r="J3184" s="146"/>
      <c r="K3184" s="146"/>
      <c r="L3184" s="146"/>
    </row>
    <row r="3185" spans="9:12" x14ac:dyDescent="0.25">
      <c r="I3185" s="146"/>
      <c r="J3185" s="146"/>
      <c r="K3185" s="146"/>
      <c r="L3185" s="146"/>
    </row>
    <row r="3186" spans="9:12" x14ac:dyDescent="0.25">
      <c r="I3186" s="146"/>
      <c r="J3186" s="146"/>
      <c r="K3186" s="146"/>
      <c r="L3186" s="146"/>
    </row>
    <row r="3187" spans="9:12" x14ac:dyDescent="0.25">
      <c r="I3187" s="146"/>
      <c r="J3187" s="146"/>
      <c r="K3187" s="146"/>
      <c r="L3187" s="146"/>
    </row>
    <row r="3188" spans="9:12" x14ac:dyDescent="0.25">
      <c r="I3188" s="146"/>
      <c r="J3188" s="146"/>
      <c r="K3188" s="146"/>
      <c r="L3188" s="146"/>
    </row>
    <row r="3189" spans="9:12" x14ac:dyDescent="0.25">
      <c r="I3189" s="146"/>
      <c r="J3189" s="146"/>
      <c r="K3189" s="146"/>
      <c r="L3189" s="146"/>
    </row>
    <row r="3190" spans="9:12" x14ac:dyDescent="0.25">
      <c r="I3190" s="146"/>
      <c r="J3190" s="146"/>
      <c r="K3190" s="146"/>
      <c r="L3190" s="146"/>
    </row>
    <row r="3191" spans="9:12" x14ac:dyDescent="0.25">
      <c r="I3191" s="146"/>
      <c r="J3191" s="146"/>
      <c r="K3191" s="146"/>
      <c r="L3191" s="146"/>
    </row>
    <row r="3192" spans="9:12" x14ac:dyDescent="0.25">
      <c r="I3192" s="146"/>
      <c r="J3192" s="146"/>
      <c r="K3192" s="146"/>
      <c r="L3192" s="146"/>
    </row>
    <row r="3193" spans="9:12" x14ac:dyDescent="0.25">
      <c r="I3193" s="146"/>
      <c r="J3193" s="146"/>
      <c r="K3193" s="146"/>
      <c r="L3193" s="146"/>
    </row>
    <row r="3194" spans="9:12" x14ac:dyDescent="0.25">
      <c r="I3194" s="146"/>
      <c r="J3194" s="146"/>
      <c r="K3194" s="146"/>
      <c r="L3194" s="146"/>
    </row>
    <row r="3195" spans="9:12" x14ac:dyDescent="0.25">
      <c r="I3195" s="146"/>
      <c r="J3195" s="146"/>
      <c r="K3195" s="146"/>
      <c r="L3195" s="146"/>
    </row>
    <row r="3196" spans="9:12" x14ac:dyDescent="0.25">
      <c r="I3196" s="146"/>
      <c r="J3196" s="146"/>
      <c r="K3196" s="146"/>
      <c r="L3196" s="146"/>
    </row>
    <row r="3197" spans="9:12" x14ac:dyDescent="0.25">
      <c r="I3197" s="146"/>
      <c r="J3197" s="146"/>
      <c r="K3197" s="146"/>
      <c r="L3197" s="146"/>
    </row>
    <row r="3198" spans="9:12" x14ac:dyDescent="0.25">
      <c r="I3198" s="146"/>
      <c r="J3198" s="146"/>
      <c r="K3198" s="146"/>
      <c r="L3198" s="146"/>
    </row>
    <row r="3199" spans="9:12" x14ac:dyDescent="0.25">
      <c r="I3199" s="146"/>
      <c r="J3199" s="146"/>
      <c r="K3199" s="146"/>
      <c r="L3199" s="146"/>
    </row>
    <row r="3200" spans="9:12" x14ac:dyDescent="0.25">
      <c r="I3200" s="146"/>
      <c r="J3200" s="146"/>
      <c r="K3200" s="146"/>
      <c r="L3200" s="146"/>
    </row>
    <row r="3201" spans="9:12" x14ac:dyDescent="0.25">
      <c r="I3201" s="146"/>
      <c r="J3201" s="146"/>
      <c r="K3201" s="146"/>
      <c r="L3201" s="146"/>
    </row>
    <row r="3202" spans="9:12" x14ac:dyDescent="0.25">
      <c r="I3202" s="146"/>
      <c r="J3202" s="146"/>
      <c r="K3202" s="146"/>
      <c r="L3202" s="146"/>
    </row>
    <row r="3203" spans="9:12" x14ac:dyDescent="0.25">
      <c r="I3203" s="146"/>
      <c r="J3203" s="146"/>
      <c r="K3203" s="146"/>
      <c r="L3203" s="146"/>
    </row>
    <row r="3204" spans="9:12" x14ac:dyDescent="0.25">
      <c r="I3204" s="146"/>
      <c r="J3204" s="146"/>
      <c r="K3204" s="146"/>
      <c r="L3204" s="146"/>
    </row>
    <row r="3205" spans="9:12" x14ac:dyDescent="0.25">
      <c r="I3205" s="146"/>
      <c r="J3205" s="146"/>
      <c r="K3205" s="146"/>
      <c r="L3205" s="146"/>
    </row>
    <row r="3206" spans="9:12" x14ac:dyDescent="0.25">
      <c r="I3206" s="146"/>
      <c r="J3206" s="146"/>
      <c r="K3206" s="146"/>
      <c r="L3206" s="146"/>
    </row>
    <row r="3207" spans="9:12" x14ac:dyDescent="0.25">
      <c r="I3207" s="146"/>
      <c r="J3207" s="146"/>
      <c r="K3207" s="146"/>
      <c r="L3207" s="146"/>
    </row>
    <row r="3208" spans="9:12" x14ac:dyDescent="0.25">
      <c r="I3208" s="146"/>
      <c r="J3208" s="146"/>
      <c r="K3208" s="146"/>
      <c r="L3208" s="146"/>
    </row>
    <row r="3209" spans="9:12" x14ac:dyDescent="0.25">
      <c r="I3209" s="146"/>
      <c r="J3209" s="146"/>
      <c r="K3209" s="146"/>
      <c r="L3209" s="146"/>
    </row>
    <row r="3210" spans="9:12" x14ac:dyDescent="0.25">
      <c r="I3210" s="146"/>
      <c r="J3210" s="146"/>
      <c r="K3210" s="146"/>
      <c r="L3210" s="146"/>
    </row>
    <row r="3211" spans="9:12" x14ac:dyDescent="0.25">
      <c r="I3211" s="146"/>
      <c r="J3211" s="146"/>
      <c r="K3211" s="146"/>
      <c r="L3211" s="146"/>
    </row>
    <row r="3212" spans="9:12" x14ac:dyDescent="0.25">
      <c r="I3212" s="146"/>
      <c r="J3212" s="146"/>
      <c r="K3212" s="146"/>
      <c r="L3212" s="146"/>
    </row>
    <row r="3213" spans="9:12" x14ac:dyDescent="0.25">
      <c r="I3213" s="146"/>
      <c r="J3213" s="146"/>
      <c r="K3213" s="146"/>
      <c r="L3213" s="146"/>
    </row>
    <row r="3214" spans="9:12" x14ac:dyDescent="0.25">
      <c r="I3214" s="146"/>
      <c r="J3214" s="146"/>
      <c r="K3214" s="146"/>
      <c r="L3214" s="146"/>
    </row>
    <row r="3215" spans="9:12" x14ac:dyDescent="0.25">
      <c r="I3215" s="146"/>
      <c r="J3215" s="146"/>
      <c r="K3215" s="146"/>
      <c r="L3215" s="146"/>
    </row>
    <row r="3216" spans="9:12" x14ac:dyDescent="0.25">
      <c r="I3216" s="146"/>
      <c r="J3216" s="146"/>
      <c r="K3216" s="146"/>
      <c r="L3216" s="146"/>
    </row>
    <row r="3217" spans="9:12" x14ac:dyDescent="0.25">
      <c r="I3217" s="146"/>
      <c r="J3217" s="146"/>
      <c r="K3217" s="146"/>
      <c r="L3217" s="146"/>
    </row>
    <row r="3218" spans="9:12" x14ac:dyDescent="0.25">
      <c r="I3218" s="146"/>
      <c r="J3218" s="146"/>
      <c r="K3218" s="146"/>
      <c r="L3218" s="146"/>
    </row>
    <row r="3219" spans="9:12" x14ac:dyDescent="0.25">
      <c r="I3219" s="146"/>
      <c r="J3219" s="146"/>
      <c r="K3219" s="146"/>
      <c r="L3219" s="146"/>
    </row>
    <row r="3220" spans="9:12" x14ac:dyDescent="0.25">
      <c r="I3220" s="146"/>
      <c r="J3220" s="146"/>
      <c r="K3220" s="146"/>
      <c r="L3220" s="146"/>
    </row>
    <row r="3221" spans="9:12" x14ac:dyDescent="0.25">
      <c r="I3221" s="146"/>
      <c r="J3221" s="146"/>
      <c r="K3221" s="146"/>
      <c r="L3221" s="146"/>
    </row>
    <row r="3222" spans="9:12" x14ac:dyDescent="0.25">
      <c r="I3222" s="146"/>
      <c r="J3222" s="146"/>
      <c r="K3222" s="146"/>
      <c r="L3222" s="146"/>
    </row>
    <row r="3223" spans="9:12" x14ac:dyDescent="0.25">
      <c r="I3223" s="146"/>
      <c r="J3223" s="146"/>
      <c r="K3223" s="146"/>
      <c r="L3223" s="146"/>
    </row>
    <row r="3224" spans="9:12" x14ac:dyDescent="0.25">
      <c r="I3224" s="146"/>
      <c r="J3224" s="146"/>
      <c r="K3224" s="146"/>
      <c r="L3224" s="146"/>
    </row>
    <row r="3225" spans="9:12" x14ac:dyDescent="0.25">
      <c r="I3225" s="146"/>
      <c r="J3225" s="146"/>
      <c r="K3225" s="146"/>
      <c r="L3225" s="146"/>
    </row>
    <row r="3226" spans="9:12" x14ac:dyDescent="0.25">
      <c r="I3226" s="146"/>
      <c r="J3226" s="146"/>
      <c r="K3226" s="146"/>
      <c r="L3226" s="146"/>
    </row>
    <row r="3227" spans="9:12" x14ac:dyDescent="0.25">
      <c r="I3227" s="146"/>
      <c r="J3227" s="146"/>
      <c r="K3227" s="146"/>
      <c r="L3227" s="146"/>
    </row>
    <row r="3228" spans="9:12" x14ac:dyDescent="0.25">
      <c r="I3228" s="146"/>
      <c r="J3228" s="146"/>
      <c r="K3228" s="146"/>
      <c r="L3228" s="146"/>
    </row>
    <row r="3229" spans="9:12" x14ac:dyDescent="0.25">
      <c r="I3229" s="146"/>
      <c r="J3229" s="146"/>
      <c r="K3229" s="146"/>
      <c r="L3229" s="146"/>
    </row>
    <row r="3230" spans="9:12" x14ac:dyDescent="0.25">
      <c r="I3230" s="146"/>
      <c r="J3230" s="146"/>
      <c r="K3230" s="146"/>
      <c r="L3230" s="146"/>
    </row>
    <row r="3231" spans="9:12" x14ac:dyDescent="0.25">
      <c r="I3231" s="146"/>
      <c r="J3231" s="146"/>
      <c r="K3231" s="146"/>
      <c r="L3231" s="146"/>
    </row>
    <row r="3232" spans="9:12" x14ac:dyDescent="0.25">
      <c r="I3232" s="146"/>
      <c r="J3232" s="146"/>
      <c r="K3232" s="146"/>
      <c r="L3232" s="146"/>
    </row>
    <row r="3233" spans="9:12" x14ac:dyDescent="0.25">
      <c r="I3233" s="146"/>
      <c r="J3233" s="146"/>
      <c r="K3233" s="146"/>
      <c r="L3233" s="146"/>
    </row>
    <row r="3234" spans="9:12" x14ac:dyDescent="0.25">
      <c r="I3234" s="146"/>
      <c r="J3234" s="146"/>
      <c r="K3234" s="146"/>
      <c r="L3234" s="146"/>
    </row>
    <row r="3235" spans="9:12" x14ac:dyDescent="0.25">
      <c r="I3235" s="146"/>
      <c r="J3235" s="146"/>
      <c r="K3235" s="146"/>
      <c r="L3235" s="146"/>
    </row>
    <row r="3236" spans="9:12" x14ac:dyDescent="0.25">
      <c r="I3236" s="146"/>
      <c r="J3236" s="146"/>
      <c r="K3236" s="146"/>
      <c r="L3236" s="146"/>
    </row>
    <row r="3237" spans="9:12" x14ac:dyDescent="0.25">
      <c r="I3237" s="146"/>
      <c r="J3237" s="146"/>
      <c r="K3237" s="146"/>
      <c r="L3237" s="146"/>
    </row>
    <row r="3238" spans="9:12" x14ac:dyDescent="0.25">
      <c r="I3238" s="146"/>
      <c r="J3238" s="146"/>
      <c r="K3238" s="146"/>
      <c r="L3238" s="146"/>
    </row>
    <row r="3239" spans="9:12" x14ac:dyDescent="0.25">
      <c r="I3239" s="146"/>
      <c r="J3239" s="146"/>
      <c r="K3239" s="146"/>
      <c r="L3239" s="146"/>
    </row>
    <row r="3240" spans="9:12" x14ac:dyDescent="0.25">
      <c r="I3240" s="146"/>
      <c r="J3240" s="146"/>
      <c r="K3240" s="146"/>
      <c r="L3240" s="146"/>
    </row>
    <row r="3241" spans="9:12" x14ac:dyDescent="0.25">
      <c r="I3241" s="146"/>
      <c r="J3241" s="146"/>
      <c r="K3241" s="146"/>
      <c r="L3241" s="146"/>
    </row>
    <row r="3242" spans="9:12" x14ac:dyDescent="0.25">
      <c r="I3242" s="146"/>
      <c r="J3242" s="146"/>
      <c r="K3242" s="146"/>
      <c r="L3242" s="146"/>
    </row>
    <row r="3243" spans="9:12" x14ac:dyDescent="0.25">
      <c r="I3243" s="146"/>
      <c r="J3243" s="146"/>
      <c r="K3243" s="146"/>
      <c r="L3243" s="146"/>
    </row>
    <row r="3244" spans="9:12" x14ac:dyDescent="0.25">
      <c r="I3244" s="146"/>
      <c r="J3244" s="146"/>
      <c r="K3244" s="146"/>
      <c r="L3244" s="146"/>
    </row>
    <row r="3245" spans="9:12" x14ac:dyDescent="0.25">
      <c r="I3245" s="146"/>
      <c r="J3245" s="146"/>
      <c r="K3245" s="146"/>
      <c r="L3245" s="146"/>
    </row>
    <row r="3246" spans="9:12" x14ac:dyDescent="0.25">
      <c r="I3246" s="146"/>
      <c r="J3246" s="146"/>
      <c r="K3246" s="146"/>
      <c r="L3246" s="146"/>
    </row>
    <row r="3247" spans="9:12" x14ac:dyDescent="0.25">
      <c r="I3247" s="146"/>
      <c r="J3247" s="146"/>
      <c r="K3247" s="146"/>
      <c r="L3247" s="146"/>
    </row>
    <row r="3248" spans="9:12" x14ac:dyDescent="0.25">
      <c r="I3248" s="146"/>
      <c r="J3248" s="146"/>
      <c r="K3248" s="146"/>
      <c r="L3248" s="146"/>
    </row>
    <row r="3249" spans="9:12" x14ac:dyDescent="0.25">
      <c r="I3249" s="146"/>
      <c r="J3249" s="146"/>
      <c r="K3249" s="146"/>
      <c r="L3249" s="146"/>
    </row>
    <row r="3250" spans="9:12" x14ac:dyDescent="0.25">
      <c r="I3250" s="146"/>
      <c r="J3250" s="146"/>
      <c r="K3250" s="146"/>
      <c r="L3250" s="146"/>
    </row>
    <row r="3251" spans="9:12" x14ac:dyDescent="0.25">
      <c r="I3251" s="146"/>
      <c r="J3251" s="146"/>
      <c r="K3251" s="146"/>
      <c r="L3251" s="146"/>
    </row>
    <row r="3252" spans="9:12" x14ac:dyDescent="0.25">
      <c r="I3252" s="146"/>
      <c r="J3252" s="146"/>
      <c r="K3252" s="146"/>
      <c r="L3252" s="146"/>
    </row>
    <row r="3253" spans="9:12" x14ac:dyDescent="0.25">
      <c r="I3253" s="146"/>
      <c r="J3253" s="146"/>
      <c r="K3253" s="146"/>
      <c r="L3253" s="146"/>
    </row>
    <row r="3254" spans="9:12" x14ac:dyDescent="0.25">
      <c r="I3254" s="146"/>
      <c r="J3254" s="146"/>
      <c r="K3254" s="146"/>
      <c r="L3254" s="146"/>
    </row>
    <row r="3255" spans="9:12" x14ac:dyDescent="0.25">
      <c r="I3255" s="146"/>
      <c r="J3255" s="146"/>
      <c r="K3255" s="146"/>
      <c r="L3255" s="146"/>
    </row>
    <row r="3256" spans="9:12" x14ac:dyDescent="0.25">
      <c r="I3256" s="146"/>
      <c r="J3256" s="146"/>
      <c r="K3256" s="146"/>
      <c r="L3256" s="146"/>
    </row>
    <row r="3257" spans="9:12" x14ac:dyDescent="0.25">
      <c r="I3257" s="146"/>
      <c r="J3257" s="146"/>
      <c r="K3257" s="146"/>
      <c r="L3257" s="146"/>
    </row>
    <row r="3258" spans="9:12" x14ac:dyDescent="0.25">
      <c r="I3258" s="146"/>
      <c r="J3258" s="146"/>
      <c r="K3258" s="146"/>
      <c r="L3258" s="146"/>
    </row>
    <row r="3259" spans="9:12" x14ac:dyDescent="0.25">
      <c r="I3259" s="146"/>
      <c r="J3259" s="146"/>
      <c r="K3259" s="146"/>
      <c r="L3259" s="146"/>
    </row>
    <row r="3260" spans="9:12" x14ac:dyDescent="0.25">
      <c r="I3260" s="146"/>
      <c r="J3260" s="146"/>
      <c r="K3260" s="146"/>
      <c r="L3260" s="146"/>
    </row>
    <row r="3261" spans="9:12" x14ac:dyDescent="0.25">
      <c r="I3261" s="146"/>
      <c r="J3261" s="146"/>
      <c r="K3261" s="146"/>
      <c r="L3261" s="146"/>
    </row>
    <row r="3262" spans="9:12" x14ac:dyDescent="0.25">
      <c r="I3262" s="146"/>
      <c r="J3262" s="146"/>
      <c r="K3262" s="146"/>
      <c r="L3262" s="146"/>
    </row>
    <row r="3263" spans="9:12" x14ac:dyDescent="0.25">
      <c r="I3263" s="146"/>
      <c r="J3263" s="146"/>
      <c r="K3263" s="146"/>
      <c r="L3263" s="146"/>
    </row>
    <row r="3264" spans="9:12" x14ac:dyDescent="0.25">
      <c r="I3264" s="146"/>
      <c r="J3264" s="146"/>
      <c r="K3264" s="146"/>
      <c r="L3264" s="146"/>
    </row>
    <row r="3265" spans="9:12" x14ac:dyDescent="0.25">
      <c r="I3265" s="146"/>
      <c r="J3265" s="146"/>
      <c r="K3265" s="146"/>
      <c r="L3265" s="146"/>
    </row>
    <row r="3266" spans="9:12" x14ac:dyDescent="0.25">
      <c r="I3266" s="146"/>
      <c r="J3266" s="146"/>
      <c r="K3266" s="146"/>
      <c r="L3266" s="146"/>
    </row>
    <row r="3267" spans="9:12" x14ac:dyDescent="0.25">
      <c r="I3267" s="146"/>
      <c r="J3267" s="146"/>
      <c r="K3267" s="146"/>
      <c r="L3267" s="146"/>
    </row>
    <row r="3268" spans="9:12" x14ac:dyDescent="0.25">
      <c r="I3268" s="146"/>
      <c r="J3268" s="146"/>
      <c r="K3268" s="146"/>
      <c r="L3268" s="146"/>
    </row>
    <row r="3269" spans="9:12" x14ac:dyDescent="0.25">
      <c r="I3269" s="146"/>
      <c r="J3269" s="146"/>
      <c r="K3269" s="146"/>
      <c r="L3269" s="146"/>
    </row>
    <row r="3270" spans="9:12" x14ac:dyDescent="0.25">
      <c r="I3270" s="146"/>
      <c r="J3270" s="146"/>
      <c r="K3270" s="146"/>
      <c r="L3270" s="146"/>
    </row>
    <row r="3271" spans="9:12" x14ac:dyDescent="0.25">
      <c r="I3271" s="146"/>
      <c r="J3271" s="146"/>
      <c r="K3271" s="146"/>
      <c r="L3271" s="146"/>
    </row>
    <row r="3272" spans="9:12" x14ac:dyDescent="0.25">
      <c r="I3272" s="146"/>
      <c r="J3272" s="146"/>
      <c r="K3272" s="146"/>
      <c r="L3272" s="146"/>
    </row>
    <row r="3273" spans="9:12" x14ac:dyDescent="0.25">
      <c r="I3273" s="146"/>
      <c r="J3273" s="146"/>
      <c r="K3273" s="146"/>
      <c r="L3273" s="146"/>
    </row>
    <row r="3274" spans="9:12" x14ac:dyDescent="0.25">
      <c r="I3274" s="146"/>
      <c r="J3274" s="146"/>
      <c r="K3274" s="146"/>
      <c r="L3274" s="146"/>
    </row>
    <row r="3275" spans="9:12" x14ac:dyDescent="0.25">
      <c r="I3275" s="146"/>
      <c r="J3275" s="146"/>
      <c r="K3275" s="146"/>
      <c r="L3275" s="146"/>
    </row>
    <row r="3276" spans="9:12" x14ac:dyDescent="0.25">
      <c r="I3276" s="146"/>
      <c r="J3276" s="146"/>
      <c r="K3276" s="146"/>
      <c r="L3276" s="146"/>
    </row>
    <row r="3277" spans="9:12" x14ac:dyDescent="0.25">
      <c r="I3277" s="146"/>
      <c r="J3277" s="146"/>
      <c r="K3277" s="146"/>
      <c r="L3277" s="146"/>
    </row>
    <row r="3278" spans="9:12" x14ac:dyDescent="0.25">
      <c r="I3278" s="146"/>
      <c r="J3278" s="146"/>
      <c r="K3278" s="146"/>
      <c r="L3278" s="146"/>
    </row>
    <row r="3279" spans="9:12" x14ac:dyDescent="0.25">
      <c r="I3279" s="146"/>
      <c r="J3279" s="146"/>
      <c r="K3279" s="146"/>
      <c r="L3279" s="146"/>
    </row>
    <row r="3280" spans="9:12" x14ac:dyDescent="0.25">
      <c r="I3280" s="146"/>
      <c r="J3280" s="146"/>
      <c r="K3280" s="146"/>
      <c r="L3280" s="146"/>
    </row>
    <row r="3281" spans="9:12" x14ac:dyDescent="0.25">
      <c r="I3281" s="146"/>
      <c r="J3281" s="146"/>
      <c r="K3281" s="146"/>
      <c r="L3281" s="146"/>
    </row>
    <row r="3282" spans="9:12" x14ac:dyDescent="0.25">
      <c r="I3282" s="146"/>
      <c r="J3282" s="146"/>
      <c r="K3282" s="146"/>
      <c r="L3282" s="146"/>
    </row>
    <row r="3283" spans="9:12" x14ac:dyDescent="0.25">
      <c r="I3283" s="146"/>
      <c r="J3283" s="146"/>
      <c r="K3283" s="146"/>
      <c r="L3283" s="146"/>
    </row>
    <row r="3284" spans="9:12" x14ac:dyDescent="0.25">
      <c r="I3284" s="146"/>
      <c r="J3284" s="146"/>
      <c r="K3284" s="146"/>
      <c r="L3284" s="146"/>
    </row>
    <row r="3285" spans="9:12" x14ac:dyDescent="0.25">
      <c r="I3285" s="146"/>
      <c r="J3285" s="146"/>
      <c r="K3285" s="146"/>
      <c r="L3285" s="146"/>
    </row>
    <row r="3286" spans="9:12" x14ac:dyDescent="0.25">
      <c r="I3286" s="146"/>
      <c r="J3286" s="146"/>
      <c r="K3286" s="146"/>
      <c r="L3286" s="146"/>
    </row>
    <row r="3287" spans="9:12" x14ac:dyDescent="0.25">
      <c r="I3287" s="146"/>
      <c r="J3287" s="146"/>
      <c r="K3287" s="146"/>
      <c r="L3287" s="146"/>
    </row>
    <row r="3288" spans="9:12" x14ac:dyDescent="0.25">
      <c r="I3288" s="146"/>
      <c r="J3288" s="146"/>
      <c r="K3288" s="146"/>
      <c r="L3288" s="146"/>
    </row>
    <row r="3289" spans="9:12" x14ac:dyDescent="0.25">
      <c r="I3289" s="146"/>
      <c r="J3289" s="146"/>
      <c r="K3289" s="146"/>
      <c r="L3289" s="146"/>
    </row>
    <row r="3290" spans="9:12" x14ac:dyDescent="0.25">
      <c r="I3290" s="146"/>
      <c r="J3290" s="146"/>
      <c r="K3290" s="146"/>
      <c r="L3290" s="146"/>
    </row>
    <row r="3291" spans="9:12" x14ac:dyDescent="0.25">
      <c r="I3291" s="146"/>
      <c r="J3291" s="146"/>
      <c r="K3291" s="146"/>
      <c r="L3291" s="146"/>
    </row>
    <row r="3292" spans="9:12" x14ac:dyDescent="0.25">
      <c r="I3292" s="146"/>
      <c r="J3292" s="146"/>
      <c r="K3292" s="146"/>
      <c r="L3292" s="146"/>
    </row>
    <row r="3293" spans="9:12" x14ac:dyDescent="0.25">
      <c r="I3293" s="146"/>
      <c r="J3293" s="146"/>
      <c r="K3293" s="146"/>
      <c r="L3293" s="146"/>
    </row>
    <row r="3294" spans="9:12" x14ac:dyDescent="0.25">
      <c r="I3294" s="146"/>
      <c r="J3294" s="146"/>
      <c r="K3294" s="146"/>
      <c r="L3294" s="146"/>
    </row>
    <row r="3295" spans="9:12" x14ac:dyDescent="0.25">
      <c r="I3295" s="146"/>
      <c r="J3295" s="146"/>
      <c r="K3295" s="146"/>
      <c r="L3295" s="146"/>
    </row>
    <row r="3296" spans="9:12" x14ac:dyDescent="0.25">
      <c r="I3296" s="146"/>
      <c r="J3296" s="146"/>
      <c r="K3296" s="146"/>
      <c r="L3296" s="146"/>
    </row>
    <row r="3297" spans="9:12" x14ac:dyDescent="0.25">
      <c r="I3297" s="146"/>
      <c r="J3297" s="146"/>
      <c r="K3297" s="146"/>
      <c r="L3297" s="146"/>
    </row>
    <row r="3298" spans="9:12" x14ac:dyDescent="0.25">
      <c r="I3298" s="146"/>
      <c r="J3298" s="146"/>
      <c r="K3298" s="146"/>
      <c r="L3298" s="146"/>
    </row>
    <row r="3299" spans="9:12" x14ac:dyDescent="0.25">
      <c r="I3299" s="146"/>
      <c r="J3299" s="146"/>
      <c r="K3299" s="146"/>
      <c r="L3299" s="146"/>
    </row>
    <row r="3300" spans="9:12" x14ac:dyDescent="0.25">
      <c r="I3300" s="146"/>
      <c r="J3300" s="146"/>
      <c r="K3300" s="146"/>
      <c r="L3300" s="146"/>
    </row>
    <row r="3301" spans="9:12" x14ac:dyDescent="0.25">
      <c r="I3301" s="146"/>
      <c r="J3301" s="146"/>
      <c r="K3301" s="146"/>
      <c r="L3301" s="146"/>
    </row>
    <row r="3302" spans="9:12" x14ac:dyDescent="0.25">
      <c r="I3302" s="146"/>
      <c r="J3302" s="146"/>
      <c r="K3302" s="146"/>
      <c r="L3302" s="146"/>
    </row>
    <row r="3303" spans="9:12" x14ac:dyDescent="0.25">
      <c r="I3303" s="146"/>
      <c r="J3303" s="146"/>
      <c r="K3303" s="146"/>
      <c r="L3303" s="146"/>
    </row>
    <row r="3304" spans="9:12" x14ac:dyDescent="0.25">
      <c r="I3304" s="146"/>
      <c r="J3304" s="146"/>
      <c r="K3304" s="146"/>
      <c r="L3304" s="146"/>
    </row>
    <row r="3305" spans="9:12" x14ac:dyDescent="0.25">
      <c r="I3305" s="146"/>
      <c r="J3305" s="146"/>
      <c r="K3305" s="146"/>
      <c r="L3305" s="146"/>
    </row>
    <row r="3306" spans="9:12" x14ac:dyDescent="0.25">
      <c r="I3306" s="146"/>
      <c r="J3306" s="146"/>
      <c r="K3306" s="146"/>
      <c r="L3306" s="146"/>
    </row>
    <row r="3307" spans="9:12" x14ac:dyDescent="0.25">
      <c r="I3307" s="146"/>
      <c r="J3307" s="146"/>
      <c r="K3307" s="146"/>
      <c r="L3307" s="146"/>
    </row>
    <row r="3308" spans="9:12" x14ac:dyDescent="0.25">
      <c r="I3308" s="146"/>
      <c r="J3308" s="146"/>
      <c r="K3308" s="146"/>
      <c r="L3308" s="146"/>
    </row>
    <row r="3309" spans="9:12" x14ac:dyDescent="0.25">
      <c r="I3309" s="146"/>
      <c r="J3309" s="146"/>
      <c r="K3309" s="146"/>
      <c r="L3309" s="146"/>
    </row>
    <row r="3310" spans="9:12" x14ac:dyDescent="0.25">
      <c r="I3310" s="146"/>
      <c r="J3310" s="146"/>
      <c r="K3310" s="146"/>
      <c r="L3310" s="146"/>
    </row>
    <row r="3311" spans="9:12" x14ac:dyDescent="0.25">
      <c r="I3311" s="146"/>
      <c r="J3311" s="146"/>
      <c r="K3311" s="146"/>
      <c r="L3311" s="146"/>
    </row>
    <row r="3312" spans="9:12" x14ac:dyDescent="0.25">
      <c r="I3312" s="146"/>
      <c r="J3312" s="146"/>
      <c r="K3312" s="146"/>
      <c r="L3312" s="146"/>
    </row>
    <row r="3313" spans="9:12" x14ac:dyDescent="0.25">
      <c r="I3313" s="146"/>
      <c r="J3313" s="146"/>
      <c r="K3313" s="146"/>
      <c r="L3313" s="146"/>
    </row>
    <row r="3314" spans="9:12" x14ac:dyDescent="0.25">
      <c r="I3314" s="146"/>
      <c r="J3314" s="146"/>
      <c r="K3314" s="146"/>
      <c r="L3314" s="146"/>
    </row>
    <row r="3315" spans="9:12" x14ac:dyDescent="0.25">
      <c r="I3315" s="146"/>
      <c r="J3315" s="146"/>
      <c r="K3315" s="146"/>
      <c r="L3315" s="146"/>
    </row>
    <row r="3316" spans="9:12" x14ac:dyDescent="0.25">
      <c r="I3316" s="146"/>
      <c r="J3316" s="146"/>
      <c r="K3316" s="146"/>
      <c r="L3316" s="146"/>
    </row>
    <row r="3317" spans="9:12" x14ac:dyDescent="0.25">
      <c r="I3317" s="146"/>
      <c r="J3317" s="146"/>
      <c r="K3317" s="146"/>
      <c r="L3317" s="146"/>
    </row>
    <row r="3318" spans="9:12" x14ac:dyDescent="0.25">
      <c r="I3318" s="146"/>
      <c r="J3318" s="146"/>
      <c r="K3318" s="146"/>
      <c r="L3318" s="146"/>
    </row>
    <row r="3319" spans="9:12" x14ac:dyDescent="0.25">
      <c r="I3319" s="146"/>
      <c r="J3319" s="146"/>
      <c r="K3319" s="146"/>
      <c r="L3319" s="146"/>
    </row>
    <row r="3320" spans="9:12" x14ac:dyDescent="0.25">
      <c r="I3320" s="146"/>
      <c r="J3320" s="146"/>
      <c r="K3320" s="146"/>
      <c r="L3320" s="146"/>
    </row>
    <row r="3321" spans="9:12" x14ac:dyDescent="0.25">
      <c r="I3321" s="146"/>
      <c r="J3321" s="146"/>
      <c r="K3321" s="146"/>
      <c r="L3321" s="146"/>
    </row>
    <row r="3322" spans="9:12" x14ac:dyDescent="0.25">
      <c r="I3322" s="146"/>
      <c r="J3322" s="146"/>
      <c r="K3322" s="146"/>
      <c r="L3322" s="146"/>
    </row>
    <row r="3323" spans="9:12" x14ac:dyDescent="0.25">
      <c r="I3323" s="146"/>
      <c r="J3323" s="146"/>
      <c r="K3323" s="146"/>
      <c r="L3323" s="146"/>
    </row>
    <row r="3324" spans="9:12" x14ac:dyDescent="0.25">
      <c r="I3324" s="146"/>
      <c r="J3324" s="146"/>
      <c r="K3324" s="146"/>
      <c r="L3324" s="146"/>
    </row>
    <row r="3325" spans="9:12" x14ac:dyDescent="0.25">
      <c r="I3325" s="146"/>
      <c r="J3325" s="146"/>
      <c r="K3325" s="146"/>
      <c r="L3325" s="146"/>
    </row>
    <row r="3326" spans="9:12" x14ac:dyDescent="0.25">
      <c r="I3326" s="146"/>
      <c r="J3326" s="146"/>
      <c r="K3326" s="146"/>
      <c r="L3326" s="146"/>
    </row>
    <row r="3327" spans="9:12" x14ac:dyDescent="0.25">
      <c r="I3327" s="146"/>
      <c r="J3327" s="146"/>
      <c r="K3327" s="146"/>
      <c r="L3327" s="146"/>
    </row>
    <row r="3328" spans="9:12" x14ac:dyDescent="0.25">
      <c r="I3328" s="146"/>
      <c r="J3328" s="146"/>
      <c r="K3328" s="146"/>
      <c r="L3328" s="146"/>
    </row>
    <row r="3329" spans="9:12" x14ac:dyDescent="0.25">
      <c r="I3329" s="146"/>
      <c r="J3329" s="146"/>
      <c r="K3329" s="146"/>
      <c r="L3329" s="146"/>
    </row>
    <row r="3330" spans="9:12" x14ac:dyDescent="0.25">
      <c r="I3330" s="146"/>
      <c r="J3330" s="146"/>
      <c r="K3330" s="146"/>
      <c r="L3330" s="146"/>
    </row>
    <row r="3331" spans="9:12" x14ac:dyDescent="0.25">
      <c r="I3331" s="146"/>
      <c r="J3331" s="146"/>
      <c r="K3331" s="146"/>
      <c r="L3331" s="146"/>
    </row>
    <row r="3332" spans="9:12" x14ac:dyDescent="0.25">
      <c r="I3332" s="146"/>
      <c r="J3332" s="146"/>
      <c r="K3332" s="146"/>
      <c r="L3332" s="146"/>
    </row>
    <row r="3333" spans="9:12" x14ac:dyDescent="0.25">
      <c r="I3333" s="146"/>
      <c r="J3333" s="146"/>
      <c r="K3333" s="146"/>
      <c r="L3333" s="146"/>
    </row>
    <row r="3334" spans="9:12" x14ac:dyDescent="0.25">
      <c r="I3334" s="146"/>
      <c r="J3334" s="146"/>
      <c r="K3334" s="146"/>
      <c r="L3334" s="146"/>
    </row>
    <row r="3335" spans="9:12" x14ac:dyDescent="0.25">
      <c r="I3335" s="146"/>
      <c r="J3335" s="146"/>
      <c r="K3335" s="146"/>
      <c r="L3335" s="146"/>
    </row>
    <row r="3336" spans="9:12" x14ac:dyDescent="0.25">
      <c r="I3336" s="146"/>
      <c r="J3336" s="146"/>
      <c r="K3336" s="146"/>
      <c r="L3336" s="146"/>
    </row>
    <row r="3337" spans="9:12" x14ac:dyDescent="0.25">
      <c r="I3337" s="146"/>
      <c r="J3337" s="146"/>
      <c r="K3337" s="146"/>
      <c r="L3337" s="146"/>
    </row>
    <row r="3338" spans="9:12" x14ac:dyDescent="0.25">
      <c r="I3338" s="146"/>
      <c r="J3338" s="146"/>
      <c r="K3338" s="146"/>
      <c r="L3338" s="146"/>
    </row>
    <row r="3339" spans="9:12" x14ac:dyDescent="0.25">
      <c r="I3339" s="146"/>
      <c r="J3339" s="146"/>
      <c r="K3339" s="146"/>
      <c r="L3339" s="146"/>
    </row>
    <row r="3340" spans="9:12" x14ac:dyDescent="0.25">
      <c r="I3340" s="146"/>
      <c r="J3340" s="146"/>
      <c r="K3340" s="146"/>
      <c r="L3340" s="146"/>
    </row>
    <row r="3341" spans="9:12" x14ac:dyDescent="0.25">
      <c r="I3341" s="146"/>
      <c r="J3341" s="146"/>
      <c r="K3341" s="146"/>
      <c r="L3341" s="146"/>
    </row>
    <row r="3342" spans="9:12" x14ac:dyDescent="0.25">
      <c r="I3342" s="146"/>
      <c r="J3342" s="146"/>
      <c r="K3342" s="146"/>
      <c r="L3342" s="146"/>
    </row>
    <row r="3343" spans="9:12" x14ac:dyDescent="0.25">
      <c r="I3343" s="146"/>
      <c r="J3343" s="146"/>
      <c r="K3343" s="146"/>
      <c r="L3343" s="146"/>
    </row>
    <row r="3344" spans="9:12" x14ac:dyDescent="0.25">
      <c r="I3344" s="146"/>
      <c r="J3344" s="146"/>
      <c r="K3344" s="146"/>
      <c r="L3344" s="146"/>
    </row>
    <row r="3345" spans="9:12" x14ac:dyDescent="0.25">
      <c r="I3345" s="146"/>
      <c r="J3345" s="146"/>
      <c r="K3345" s="146"/>
      <c r="L3345" s="146"/>
    </row>
    <row r="3346" spans="9:12" x14ac:dyDescent="0.25">
      <c r="I3346" s="146"/>
      <c r="J3346" s="146"/>
      <c r="K3346" s="146"/>
      <c r="L3346" s="146"/>
    </row>
    <row r="3347" spans="9:12" x14ac:dyDescent="0.25">
      <c r="I3347" s="146"/>
      <c r="J3347" s="146"/>
      <c r="K3347" s="146"/>
      <c r="L3347" s="146"/>
    </row>
    <row r="3348" spans="9:12" x14ac:dyDescent="0.25">
      <c r="I3348" s="146"/>
      <c r="J3348" s="146"/>
      <c r="K3348" s="146"/>
      <c r="L3348" s="146"/>
    </row>
    <row r="3349" spans="9:12" x14ac:dyDescent="0.25">
      <c r="I3349" s="146"/>
      <c r="J3349" s="146"/>
      <c r="K3349" s="146"/>
      <c r="L3349" s="146"/>
    </row>
    <row r="3350" spans="9:12" x14ac:dyDescent="0.25">
      <c r="I3350" s="146"/>
      <c r="J3350" s="146"/>
      <c r="K3350" s="146"/>
      <c r="L3350" s="146"/>
    </row>
    <row r="3351" spans="9:12" x14ac:dyDescent="0.25">
      <c r="I3351" s="146"/>
      <c r="J3351" s="146"/>
      <c r="K3351" s="146"/>
      <c r="L3351" s="146"/>
    </row>
    <row r="3352" spans="9:12" x14ac:dyDescent="0.25">
      <c r="I3352" s="146"/>
      <c r="J3352" s="146"/>
      <c r="K3352" s="146"/>
      <c r="L3352" s="146"/>
    </row>
    <row r="3353" spans="9:12" x14ac:dyDescent="0.25">
      <c r="I3353" s="146"/>
      <c r="J3353" s="146"/>
      <c r="K3353" s="146"/>
      <c r="L3353" s="146"/>
    </row>
    <row r="3354" spans="9:12" x14ac:dyDescent="0.25">
      <c r="I3354" s="146"/>
      <c r="J3354" s="146"/>
      <c r="K3354" s="146"/>
      <c r="L3354" s="146"/>
    </row>
    <row r="3355" spans="9:12" x14ac:dyDescent="0.25">
      <c r="I3355" s="146"/>
      <c r="J3355" s="146"/>
      <c r="K3355" s="146"/>
      <c r="L3355" s="146"/>
    </row>
    <row r="3356" spans="9:12" x14ac:dyDescent="0.25">
      <c r="I3356" s="146"/>
      <c r="J3356" s="146"/>
      <c r="K3356" s="146"/>
      <c r="L3356" s="146"/>
    </row>
    <row r="3357" spans="9:12" x14ac:dyDescent="0.25">
      <c r="I3357" s="146"/>
      <c r="J3357" s="146"/>
      <c r="K3357" s="146"/>
      <c r="L3357" s="146"/>
    </row>
    <row r="3358" spans="9:12" x14ac:dyDescent="0.25">
      <c r="I3358" s="146"/>
      <c r="J3358" s="146"/>
      <c r="K3358" s="146"/>
      <c r="L3358" s="146"/>
    </row>
    <row r="3359" spans="9:12" x14ac:dyDescent="0.25">
      <c r="I3359" s="146"/>
      <c r="J3359" s="146"/>
      <c r="K3359" s="146"/>
      <c r="L3359" s="146"/>
    </row>
    <row r="3360" spans="9:12" x14ac:dyDescent="0.25">
      <c r="I3360" s="146"/>
      <c r="J3360" s="146"/>
      <c r="K3360" s="146"/>
      <c r="L3360" s="146"/>
    </row>
    <row r="3361" spans="9:12" x14ac:dyDescent="0.25">
      <c r="I3361" s="146"/>
      <c r="J3361" s="146"/>
      <c r="K3361" s="146"/>
      <c r="L3361" s="146"/>
    </row>
    <row r="3362" spans="9:12" x14ac:dyDescent="0.25">
      <c r="I3362" s="146"/>
      <c r="J3362" s="146"/>
      <c r="K3362" s="146"/>
      <c r="L3362" s="146"/>
    </row>
    <row r="3363" spans="9:12" x14ac:dyDescent="0.25">
      <c r="I3363" s="146"/>
      <c r="J3363" s="146"/>
      <c r="K3363" s="146"/>
      <c r="L3363" s="146"/>
    </row>
    <row r="3364" spans="9:12" x14ac:dyDescent="0.25">
      <c r="I3364" s="146"/>
      <c r="J3364" s="146"/>
      <c r="K3364" s="146"/>
      <c r="L3364" s="146"/>
    </row>
    <row r="3365" spans="9:12" x14ac:dyDescent="0.25">
      <c r="I3365" s="146"/>
      <c r="J3365" s="146"/>
      <c r="K3365" s="146"/>
      <c r="L3365" s="146"/>
    </row>
    <row r="3366" spans="9:12" x14ac:dyDescent="0.25">
      <c r="I3366" s="146"/>
      <c r="J3366" s="146"/>
      <c r="K3366" s="146"/>
      <c r="L3366" s="146"/>
    </row>
    <row r="3367" spans="9:12" x14ac:dyDescent="0.25">
      <c r="I3367" s="146"/>
      <c r="J3367" s="146"/>
      <c r="K3367" s="146"/>
      <c r="L3367" s="146"/>
    </row>
    <row r="3368" spans="9:12" x14ac:dyDescent="0.25">
      <c r="I3368" s="146"/>
      <c r="J3368" s="146"/>
      <c r="K3368" s="146"/>
      <c r="L3368" s="146"/>
    </row>
    <row r="3369" spans="9:12" x14ac:dyDescent="0.25">
      <c r="I3369" s="146"/>
      <c r="J3369" s="146"/>
      <c r="K3369" s="146"/>
      <c r="L3369" s="146"/>
    </row>
    <row r="3370" spans="9:12" x14ac:dyDescent="0.25">
      <c r="I3370" s="146"/>
      <c r="J3370" s="146"/>
      <c r="K3370" s="146"/>
      <c r="L3370" s="146"/>
    </row>
    <row r="3371" spans="9:12" x14ac:dyDescent="0.25">
      <c r="I3371" s="146"/>
      <c r="J3371" s="146"/>
      <c r="K3371" s="146"/>
      <c r="L3371" s="146"/>
    </row>
    <row r="3372" spans="9:12" x14ac:dyDescent="0.25">
      <c r="I3372" s="146"/>
      <c r="J3372" s="146"/>
      <c r="K3372" s="146"/>
      <c r="L3372" s="146"/>
    </row>
    <row r="3373" spans="9:12" x14ac:dyDescent="0.25">
      <c r="I3373" s="146"/>
      <c r="J3373" s="146"/>
      <c r="K3373" s="146"/>
      <c r="L3373" s="146"/>
    </row>
    <row r="3374" spans="9:12" x14ac:dyDescent="0.25">
      <c r="I3374" s="146"/>
      <c r="J3374" s="146"/>
      <c r="K3374" s="146"/>
      <c r="L3374" s="146"/>
    </row>
    <row r="3375" spans="9:12" x14ac:dyDescent="0.25">
      <c r="I3375" s="146"/>
      <c r="J3375" s="146"/>
      <c r="K3375" s="146"/>
      <c r="L3375" s="146"/>
    </row>
    <row r="3376" spans="9:12" x14ac:dyDescent="0.25">
      <c r="I3376" s="146"/>
      <c r="J3376" s="146"/>
      <c r="K3376" s="146"/>
      <c r="L3376" s="146"/>
    </row>
    <row r="3377" spans="9:12" x14ac:dyDescent="0.25">
      <c r="I3377" s="146"/>
      <c r="J3377" s="146"/>
      <c r="K3377" s="146"/>
      <c r="L3377" s="146"/>
    </row>
    <row r="3378" spans="9:12" x14ac:dyDescent="0.25">
      <c r="I3378" s="146"/>
      <c r="J3378" s="146"/>
      <c r="K3378" s="146"/>
      <c r="L3378" s="146"/>
    </row>
    <row r="3379" spans="9:12" x14ac:dyDescent="0.25">
      <c r="I3379" s="146"/>
      <c r="J3379" s="146"/>
      <c r="K3379" s="146"/>
      <c r="L3379" s="146"/>
    </row>
    <row r="3380" spans="9:12" x14ac:dyDescent="0.25">
      <c r="I3380" s="146"/>
      <c r="J3380" s="146"/>
      <c r="K3380" s="146"/>
      <c r="L3380" s="146"/>
    </row>
    <row r="3381" spans="9:12" x14ac:dyDescent="0.25">
      <c r="I3381" s="146"/>
      <c r="J3381" s="146"/>
      <c r="K3381" s="146"/>
      <c r="L3381" s="146"/>
    </row>
    <row r="3382" spans="9:12" x14ac:dyDescent="0.25">
      <c r="I3382" s="146"/>
      <c r="J3382" s="146"/>
      <c r="K3382" s="146"/>
      <c r="L3382" s="146"/>
    </row>
    <row r="3383" spans="9:12" x14ac:dyDescent="0.25">
      <c r="I3383" s="146"/>
      <c r="J3383" s="146"/>
      <c r="K3383" s="146"/>
      <c r="L3383" s="146"/>
    </row>
    <row r="3384" spans="9:12" x14ac:dyDescent="0.25">
      <c r="I3384" s="146"/>
      <c r="J3384" s="146"/>
      <c r="K3384" s="146"/>
      <c r="L3384" s="146"/>
    </row>
    <row r="3385" spans="9:12" x14ac:dyDescent="0.25">
      <c r="I3385" s="146"/>
      <c r="J3385" s="146"/>
      <c r="K3385" s="146"/>
      <c r="L3385" s="146"/>
    </row>
    <row r="3386" spans="9:12" x14ac:dyDescent="0.25">
      <c r="I3386" s="146"/>
      <c r="J3386" s="146"/>
      <c r="K3386" s="146"/>
      <c r="L3386" s="146"/>
    </row>
    <row r="3387" spans="9:12" x14ac:dyDescent="0.25">
      <c r="I3387" s="146"/>
      <c r="J3387" s="146"/>
      <c r="K3387" s="146"/>
      <c r="L3387" s="146"/>
    </row>
    <row r="3388" spans="9:12" x14ac:dyDescent="0.25">
      <c r="I3388" s="146"/>
      <c r="J3388" s="146"/>
      <c r="K3388" s="146"/>
      <c r="L3388" s="146"/>
    </row>
    <row r="3389" spans="9:12" x14ac:dyDescent="0.25">
      <c r="I3389" s="146"/>
      <c r="J3389" s="146"/>
      <c r="K3389" s="146"/>
      <c r="L3389" s="146"/>
    </row>
    <row r="3390" spans="9:12" x14ac:dyDescent="0.25">
      <c r="I3390" s="146"/>
      <c r="J3390" s="146"/>
      <c r="K3390" s="146"/>
      <c r="L3390" s="146"/>
    </row>
    <row r="3391" spans="9:12" x14ac:dyDescent="0.25">
      <c r="I3391" s="146"/>
      <c r="J3391" s="146"/>
      <c r="K3391" s="146"/>
      <c r="L3391" s="146"/>
    </row>
    <row r="3392" spans="9:12" x14ac:dyDescent="0.25">
      <c r="I3392" s="146"/>
      <c r="J3392" s="146"/>
      <c r="K3392" s="146"/>
      <c r="L3392" s="146"/>
    </row>
    <row r="3393" spans="9:12" x14ac:dyDescent="0.25">
      <c r="I3393" s="146"/>
      <c r="J3393" s="146"/>
      <c r="K3393" s="146"/>
      <c r="L3393" s="146"/>
    </row>
    <row r="3394" spans="9:12" x14ac:dyDescent="0.25">
      <c r="I3394" s="146"/>
      <c r="J3394" s="146"/>
      <c r="K3394" s="146"/>
      <c r="L3394" s="146"/>
    </row>
    <row r="3395" spans="9:12" x14ac:dyDescent="0.25">
      <c r="I3395" s="146"/>
      <c r="J3395" s="146"/>
      <c r="K3395" s="146"/>
      <c r="L3395" s="146"/>
    </row>
    <row r="3396" spans="9:12" x14ac:dyDescent="0.25">
      <c r="I3396" s="146"/>
      <c r="J3396" s="146"/>
      <c r="K3396" s="146"/>
      <c r="L3396" s="146"/>
    </row>
    <row r="3397" spans="9:12" x14ac:dyDescent="0.25">
      <c r="I3397" s="146"/>
      <c r="J3397" s="146"/>
      <c r="K3397" s="146"/>
      <c r="L3397" s="146"/>
    </row>
    <row r="3398" spans="9:12" x14ac:dyDescent="0.25">
      <c r="I3398" s="146"/>
      <c r="J3398" s="146"/>
      <c r="K3398" s="146"/>
      <c r="L3398" s="146"/>
    </row>
    <row r="3399" spans="9:12" x14ac:dyDescent="0.25">
      <c r="I3399" s="146"/>
      <c r="J3399" s="146"/>
      <c r="K3399" s="146"/>
      <c r="L3399" s="146"/>
    </row>
    <row r="3400" spans="9:12" x14ac:dyDescent="0.25">
      <c r="I3400" s="146"/>
      <c r="J3400" s="146"/>
      <c r="K3400" s="146"/>
      <c r="L3400" s="146"/>
    </row>
    <row r="3401" spans="9:12" x14ac:dyDescent="0.25">
      <c r="I3401" s="146"/>
      <c r="J3401" s="146"/>
      <c r="K3401" s="146"/>
      <c r="L3401" s="146"/>
    </row>
    <row r="3402" spans="9:12" x14ac:dyDescent="0.25">
      <c r="I3402" s="146"/>
      <c r="J3402" s="146"/>
      <c r="K3402" s="146"/>
      <c r="L3402" s="146"/>
    </row>
    <row r="3403" spans="9:12" x14ac:dyDescent="0.25">
      <c r="I3403" s="146"/>
      <c r="J3403" s="146"/>
      <c r="K3403" s="146"/>
      <c r="L3403" s="146"/>
    </row>
    <row r="3404" spans="9:12" x14ac:dyDescent="0.25">
      <c r="I3404" s="146"/>
      <c r="J3404" s="146"/>
      <c r="K3404" s="146"/>
      <c r="L3404" s="146"/>
    </row>
    <row r="3405" spans="9:12" x14ac:dyDescent="0.25">
      <c r="I3405" s="146"/>
      <c r="J3405" s="146"/>
      <c r="K3405" s="146"/>
      <c r="L3405" s="146"/>
    </row>
    <row r="3406" spans="9:12" x14ac:dyDescent="0.25">
      <c r="I3406" s="146"/>
      <c r="J3406" s="146"/>
      <c r="K3406" s="146"/>
      <c r="L3406" s="146"/>
    </row>
    <row r="3407" spans="9:12" x14ac:dyDescent="0.25">
      <c r="I3407" s="146"/>
      <c r="J3407" s="146"/>
      <c r="K3407" s="146"/>
      <c r="L3407" s="146"/>
    </row>
    <row r="3408" spans="9:12" x14ac:dyDescent="0.25">
      <c r="I3408" s="146"/>
      <c r="J3408" s="146"/>
      <c r="K3408" s="146"/>
      <c r="L3408" s="146"/>
    </row>
    <row r="3409" spans="9:12" x14ac:dyDescent="0.25">
      <c r="I3409" s="146"/>
      <c r="J3409" s="146"/>
      <c r="K3409" s="146"/>
      <c r="L3409" s="146"/>
    </row>
    <row r="3410" spans="9:12" x14ac:dyDescent="0.25">
      <c r="I3410" s="146"/>
      <c r="J3410" s="146"/>
      <c r="K3410" s="146"/>
      <c r="L3410" s="146"/>
    </row>
    <row r="3411" spans="9:12" x14ac:dyDescent="0.25">
      <c r="I3411" s="146"/>
      <c r="J3411" s="146"/>
      <c r="K3411" s="146"/>
      <c r="L3411" s="146"/>
    </row>
    <row r="3412" spans="9:12" x14ac:dyDescent="0.25">
      <c r="I3412" s="146"/>
      <c r="J3412" s="146"/>
      <c r="K3412" s="146"/>
      <c r="L3412" s="146"/>
    </row>
    <row r="3413" spans="9:12" x14ac:dyDescent="0.25">
      <c r="I3413" s="146"/>
      <c r="J3413" s="146"/>
      <c r="K3413" s="146"/>
      <c r="L3413" s="146"/>
    </row>
    <row r="3414" spans="9:12" x14ac:dyDescent="0.25">
      <c r="I3414" s="146"/>
      <c r="J3414" s="146"/>
      <c r="K3414" s="146"/>
      <c r="L3414" s="146"/>
    </row>
    <row r="3415" spans="9:12" x14ac:dyDescent="0.25">
      <c r="I3415" s="146"/>
      <c r="J3415" s="146"/>
      <c r="K3415" s="146"/>
      <c r="L3415" s="146"/>
    </row>
    <row r="3416" spans="9:12" x14ac:dyDescent="0.25">
      <c r="I3416" s="146"/>
      <c r="J3416" s="146"/>
      <c r="K3416" s="146"/>
      <c r="L3416" s="146"/>
    </row>
    <row r="3417" spans="9:12" x14ac:dyDescent="0.25">
      <c r="I3417" s="146"/>
      <c r="J3417" s="146"/>
      <c r="K3417" s="146"/>
      <c r="L3417" s="146"/>
    </row>
    <row r="3418" spans="9:12" x14ac:dyDescent="0.25">
      <c r="I3418" s="146"/>
      <c r="J3418" s="146"/>
      <c r="K3418" s="146"/>
      <c r="L3418" s="146"/>
    </row>
    <row r="3419" spans="9:12" x14ac:dyDescent="0.25">
      <c r="I3419" s="146"/>
      <c r="J3419" s="146"/>
      <c r="K3419" s="146"/>
      <c r="L3419" s="146"/>
    </row>
    <row r="3420" spans="9:12" x14ac:dyDescent="0.25">
      <c r="I3420" s="146"/>
      <c r="J3420" s="146"/>
      <c r="K3420" s="146"/>
      <c r="L3420" s="146"/>
    </row>
    <row r="3421" spans="9:12" x14ac:dyDescent="0.25">
      <c r="I3421" s="146"/>
      <c r="J3421" s="146"/>
      <c r="K3421" s="146"/>
      <c r="L3421" s="146"/>
    </row>
    <row r="3422" spans="9:12" x14ac:dyDescent="0.25">
      <c r="I3422" s="146"/>
      <c r="J3422" s="146"/>
      <c r="K3422" s="146"/>
      <c r="L3422" s="146"/>
    </row>
    <row r="3423" spans="9:12" x14ac:dyDescent="0.25">
      <c r="I3423" s="146"/>
      <c r="J3423" s="146"/>
      <c r="K3423" s="146"/>
      <c r="L3423" s="146"/>
    </row>
    <row r="3424" spans="9:12" x14ac:dyDescent="0.25">
      <c r="I3424" s="146"/>
      <c r="J3424" s="146"/>
      <c r="K3424" s="146"/>
      <c r="L3424" s="146"/>
    </row>
    <row r="3425" spans="9:12" x14ac:dyDescent="0.25">
      <c r="I3425" s="146"/>
      <c r="J3425" s="146"/>
      <c r="K3425" s="146"/>
      <c r="L3425" s="146"/>
    </row>
    <row r="3426" spans="9:12" x14ac:dyDescent="0.25">
      <c r="I3426" s="146"/>
      <c r="J3426" s="146"/>
      <c r="K3426" s="146"/>
      <c r="L3426" s="146"/>
    </row>
    <row r="3427" spans="9:12" x14ac:dyDescent="0.25">
      <c r="I3427" s="146"/>
      <c r="J3427" s="146"/>
      <c r="K3427" s="146"/>
      <c r="L3427" s="146"/>
    </row>
    <row r="3428" spans="9:12" x14ac:dyDescent="0.25">
      <c r="I3428" s="146"/>
      <c r="J3428" s="146"/>
      <c r="K3428" s="146"/>
      <c r="L3428" s="146"/>
    </row>
    <row r="3429" spans="9:12" x14ac:dyDescent="0.25">
      <c r="I3429" s="146"/>
      <c r="J3429" s="146"/>
      <c r="K3429" s="146"/>
      <c r="L3429" s="146"/>
    </row>
    <row r="3430" spans="9:12" x14ac:dyDescent="0.25">
      <c r="I3430" s="146"/>
      <c r="J3430" s="146"/>
      <c r="K3430" s="146"/>
      <c r="L3430" s="146"/>
    </row>
    <row r="3431" spans="9:12" x14ac:dyDescent="0.25">
      <c r="I3431" s="146"/>
      <c r="J3431" s="146"/>
      <c r="K3431" s="146"/>
      <c r="L3431" s="146"/>
    </row>
    <row r="3432" spans="9:12" x14ac:dyDescent="0.25">
      <c r="I3432" s="146"/>
      <c r="J3432" s="146"/>
      <c r="K3432" s="146"/>
      <c r="L3432" s="146"/>
    </row>
    <row r="3433" spans="9:12" x14ac:dyDescent="0.25">
      <c r="I3433" s="146"/>
      <c r="J3433" s="146"/>
      <c r="K3433" s="146"/>
      <c r="L3433" s="146"/>
    </row>
    <row r="3434" spans="9:12" x14ac:dyDescent="0.25">
      <c r="I3434" s="146"/>
      <c r="J3434" s="146"/>
      <c r="K3434" s="146"/>
      <c r="L3434" s="146"/>
    </row>
    <row r="3435" spans="9:12" x14ac:dyDescent="0.25">
      <c r="I3435" s="146"/>
      <c r="J3435" s="146"/>
      <c r="K3435" s="146"/>
      <c r="L3435" s="146"/>
    </row>
    <row r="3436" spans="9:12" x14ac:dyDescent="0.25">
      <c r="I3436" s="146"/>
      <c r="J3436" s="146"/>
      <c r="K3436" s="146"/>
      <c r="L3436" s="146"/>
    </row>
    <row r="3437" spans="9:12" x14ac:dyDescent="0.25">
      <c r="I3437" s="146"/>
      <c r="J3437" s="146"/>
      <c r="K3437" s="146"/>
      <c r="L3437" s="146"/>
    </row>
    <row r="3438" spans="9:12" x14ac:dyDescent="0.25">
      <c r="I3438" s="146"/>
      <c r="J3438" s="146"/>
      <c r="K3438" s="146"/>
      <c r="L3438" s="146"/>
    </row>
    <row r="3439" spans="9:12" x14ac:dyDescent="0.25">
      <c r="I3439" s="146"/>
      <c r="J3439" s="146"/>
      <c r="K3439" s="146"/>
      <c r="L3439" s="146"/>
    </row>
    <row r="3440" spans="9:12" x14ac:dyDescent="0.25">
      <c r="I3440" s="146"/>
      <c r="J3440" s="146"/>
      <c r="K3440" s="146"/>
      <c r="L3440" s="146"/>
    </row>
    <row r="3441" spans="9:12" x14ac:dyDescent="0.25">
      <c r="I3441" s="146"/>
      <c r="J3441" s="146"/>
      <c r="K3441" s="146"/>
      <c r="L3441" s="146"/>
    </row>
    <row r="3442" spans="9:12" x14ac:dyDescent="0.25">
      <c r="I3442" s="146"/>
      <c r="J3442" s="146"/>
      <c r="K3442" s="146"/>
      <c r="L3442" s="146"/>
    </row>
    <row r="3443" spans="9:12" x14ac:dyDescent="0.25">
      <c r="I3443" s="146"/>
      <c r="J3443" s="146"/>
      <c r="K3443" s="146"/>
      <c r="L3443" s="146"/>
    </row>
    <row r="3444" spans="9:12" x14ac:dyDescent="0.25">
      <c r="I3444" s="146"/>
      <c r="J3444" s="146"/>
      <c r="K3444" s="146"/>
      <c r="L3444" s="146"/>
    </row>
    <row r="3445" spans="9:12" x14ac:dyDescent="0.25">
      <c r="I3445" s="146"/>
      <c r="J3445" s="146"/>
      <c r="K3445" s="146"/>
      <c r="L3445" s="146"/>
    </row>
    <row r="3446" spans="9:12" x14ac:dyDescent="0.25">
      <c r="I3446" s="146"/>
      <c r="J3446" s="146"/>
      <c r="K3446" s="146"/>
      <c r="L3446" s="146"/>
    </row>
    <row r="3447" spans="9:12" x14ac:dyDescent="0.25">
      <c r="I3447" s="146"/>
      <c r="J3447" s="146"/>
      <c r="K3447" s="146"/>
      <c r="L3447" s="146"/>
    </row>
    <row r="3448" spans="9:12" x14ac:dyDescent="0.25">
      <c r="I3448" s="146"/>
      <c r="J3448" s="146"/>
      <c r="K3448" s="146"/>
      <c r="L3448" s="146"/>
    </row>
    <row r="3449" spans="9:12" x14ac:dyDescent="0.25">
      <c r="I3449" s="146"/>
      <c r="J3449" s="146"/>
      <c r="K3449" s="146"/>
      <c r="L3449" s="146"/>
    </row>
    <row r="3450" spans="9:12" x14ac:dyDescent="0.25">
      <c r="I3450" s="146"/>
      <c r="J3450" s="146"/>
      <c r="K3450" s="146"/>
      <c r="L3450" s="146"/>
    </row>
    <row r="3451" spans="9:12" x14ac:dyDescent="0.25">
      <c r="I3451" s="146"/>
      <c r="J3451" s="146"/>
      <c r="K3451" s="146"/>
      <c r="L3451" s="146"/>
    </row>
    <row r="3452" spans="9:12" x14ac:dyDescent="0.25">
      <c r="I3452" s="146"/>
      <c r="J3452" s="146"/>
      <c r="K3452" s="146"/>
      <c r="L3452" s="146"/>
    </row>
    <row r="3453" spans="9:12" x14ac:dyDescent="0.25">
      <c r="I3453" s="146"/>
      <c r="J3453" s="146"/>
      <c r="K3453" s="146"/>
      <c r="L3453" s="146"/>
    </row>
    <row r="3454" spans="9:12" x14ac:dyDescent="0.25">
      <c r="I3454" s="146"/>
      <c r="J3454" s="146"/>
      <c r="K3454" s="146"/>
      <c r="L3454" s="146"/>
    </row>
    <row r="3455" spans="9:12" x14ac:dyDescent="0.25">
      <c r="I3455" s="146"/>
      <c r="J3455" s="146"/>
      <c r="K3455" s="146"/>
      <c r="L3455" s="146"/>
    </row>
    <row r="3456" spans="9:12" x14ac:dyDescent="0.25">
      <c r="I3456" s="146"/>
      <c r="J3456" s="146"/>
      <c r="K3456" s="146"/>
      <c r="L3456" s="146"/>
    </row>
    <row r="3457" spans="9:12" x14ac:dyDescent="0.25">
      <c r="I3457" s="146"/>
      <c r="J3457" s="146"/>
      <c r="K3457" s="146"/>
      <c r="L3457" s="146"/>
    </row>
    <row r="3458" spans="9:12" x14ac:dyDescent="0.25">
      <c r="I3458" s="146"/>
      <c r="J3458" s="146"/>
      <c r="K3458" s="146"/>
      <c r="L3458" s="146"/>
    </row>
    <row r="3459" spans="9:12" x14ac:dyDescent="0.25">
      <c r="I3459" s="146"/>
      <c r="J3459" s="146"/>
      <c r="K3459" s="146"/>
      <c r="L3459" s="146"/>
    </row>
    <row r="3460" spans="9:12" x14ac:dyDescent="0.25">
      <c r="I3460" s="146"/>
      <c r="J3460" s="146"/>
      <c r="K3460" s="146"/>
      <c r="L3460" s="146"/>
    </row>
    <row r="3461" spans="9:12" x14ac:dyDescent="0.25">
      <c r="I3461" s="146"/>
      <c r="J3461" s="146"/>
      <c r="K3461" s="146"/>
      <c r="L3461" s="146"/>
    </row>
    <row r="3462" spans="9:12" x14ac:dyDescent="0.25">
      <c r="I3462" s="146"/>
      <c r="J3462" s="146"/>
      <c r="K3462" s="146"/>
      <c r="L3462" s="146"/>
    </row>
    <row r="3463" spans="9:12" x14ac:dyDescent="0.25">
      <c r="I3463" s="146"/>
      <c r="J3463" s="146"/>
      <c r="K3463" s="146"/>
      <c r="L3463" s="146"/>
    </row>
    <row r="3464" spans="9:12" x14ac:dyDescent="0.25">
      <c r="I3464" s="146"/>
      <c r="J3464" s="146"/>
      <c r="K3464" s="146"/>
      <c r="L3464" s="146"/>
    </row>
    <row r="3465" spans="9:12" x14ac:dyDescent="0.25">
      <c r="I3465" s="146"/>
      <c r="J3465" s="146"/>
      <c r="K3465" s="146"/>
      <c r="L3465" s="146"/>
    </row>
    <row r="3466" spans="9:12" x14ac:dyDescent="0.25">
      <c r="I3466" s="146"/>
      <c r="J3466" s="146"/>
      <c r="K3466" s="146"/>
      <c r="L3466" s="146"/>
    </row>
    <row r="3467" spans="9:12" x14ac:dyDescent="0.25">
      <c r="I3467" s="146"/>
      <c r="J3467" s="146"/>
      <c r="K3467" s="146"/>
      <c r="L3467" s="146"/>
    </row>
    <row r="3468" spans="9:12" x14ac:dyDescent="0.25">
      <c r="I3468" s="146"/>
      <c r="J3468" s="146"/>
      <c r="K3468" s="146"/>
      <c r="L3468" s="146"/>
    </row>
    <row r="3469" spans="9:12" x14ac:dyDescent="0.25">
      <c r="I3469" s="146"/>
      <c r="J3469" s="146"/>
      <c r="K3469" s="146"/>
      <c r="L3469" s="146"/>
    </row>
    <row r="3470" spans="9:12" x14ac:dyDescent="0.25">
      <c r="I3470" s="146"/>
      <c r="J3470" s="146"/>
      <c r="K3470" s="146"/>
      <c r="L3470" s="146"/>
    </row>
    <row r="3471" spans="9:12" x14ac:dyDescent="0.25">
      <c r="I3471" s="146"/>
      <c r="J3471" s="146"/>
      <c r="K3471" s="146"/>
      <c r="L3471" s="146"/>
    </row>
    <row r="3472" spans="9:12" x14ac:dyDescent="0.25">
      <c r="I3472" s="146"/>
      <c r="J3472" s="146"/>
      <c r="K3472" s="146"/>
      <c r="L3472" s="146"/>
    </row>
    <row r="3473" spans="9:12" x14ac:dyDescent="0.25">
      <c r="I3473" s="146"/>
      <c r="J3473" s="146"/>
      <c r="K3473" s="146"/>
      <c r="L3473" s="146"/>
    </row>
    <row r="3474" spans="9:12" x14ac:dyDescent="0.25">
      <c r="I3474" s="146"/>
      <c r="J3474" s="146"/>
      <c r="K3474" s="146"/>
      <c r="L3474" s="146"/>
    </row>
    <row r="3475" spans="9:12" x14ac:dyDescent="0.25">
      <c r="I3475" s="146"/>
      <c r="J3475" s="146"/>
      <c r="K3475" s="146"/>
      <c r="L3475" s="146"/>
    </row>
    <row r="3476" spans="9:12" x14ac:dyDescent="0.25">
      <c r="I3476" s="146"/>
      <c r="J3476" s="146"/>
      <c r="K3476" s="146"/>
      <c r="L3476" s="146"/>
    </row>
    <row r="3477" spans="9:12" x14ac:dyDescent="0.25">
      <c r="I3477" s="146"/>
      <c r="J3477" s="146"/>
      <c r="K3477" s="146"/>
      <c r="L3477" s="146"/>
    </row>
    <row r="3478" spans="9:12" x14ac:dyDescent="0.25">
      <c r="I3478" s="146"/>
      <c r="J3478" s="146"/>
      <c r="K3478" s="146"/>
      <c r="L3478" s="146"/>
    </row>
    <row r="3479" spans="9:12" x14ac:dyDescent="0.25">
      <c r="I3479" s="146"/>
      <c r="J3479" s="146"/>
      <c r="K3479" s="146"/>
      <c r="L3479" s="146"/>
    </row>
    <row r="3480" spans="9:12" x14ac:dyDescent="0.25">
      <c r="I3480" s="146"/>
      <c r="J3480" s="146"/>
      <c r="K3480" s="146"/>
      <c r="L3480" s="146"/>
    </row>
    <row r="3481" spans="9:12" x14ac:dyDescent="0.25">
      <c r="I3481" s="146"/>
      <c r="J3481" s="146"/>
      <c r="K3481" s="146"/>
      <c r="L3481" s="146"/>
    </row>
    <row r="3482" spans="9:12" x14ac:dyDescent="0.25">
      <c r="I3482" s="146"/>
      <c r="J3482" s="146"/>
      <c r="K3482" s="146"/>
      <c r="L3482" s="146"/>
    </row>
    <row r="3483" spans="9:12" x14ac:dyDescent="0.25">
      <c r="I3483" s="146"/>
      <c r="J3483" s="146"/>
      <c r="K3483" s="146"/>
      <c r="L3483" s="146"/>
    </row>
    <row r="3484" spans="9:12" x14ac:dyDescent="0.25">
      <c r="I3484" s="146"/>
      <c r="J3484" s="146"/>
      <c r="K3484" s="146"/>
      <c r="L3484" s="146"/>
    </row>
    <row r="3485" spans="9:12" x14ac:dyDescent="0.25">
      <c r="I3485" s="146"/>
      <c r="J3485" s="146"/>
      <c r="K3485" s="146"/>
      <c r="L3485" s="146"/>
    </row>
    <row r="3486" spans="9:12" x14ac:dyDescent="0.25">
      <c r="I3486" s="146"/>
      <c r="J3486" s="146"/>
      <c r="K3486" s="146"/>
      <c r="L3486" s="146"/>
    </row>
    <row r="3487" spans="9:12" x14ac:dyDescent="0.25">
      <c r="I3487" s="146"/>
      <c r="J3487" s="146"/>
      <c r="K3487" s="146"/>
      <c r="L3487" s="146"/>
    </row>
    <row r="3488" spans="9:12" x14ac:dyDescent="0.25">
      <c r="I3488" s="146"/>
      <c r="J3488" s="146"/>
      <c r="K3488" s="146"/>
      <c r="L3488" s="146"/>
    </row>
    <row r="3489" spans="9:12" x14ac:dyDescent="0.25">
      <c r="I3489" s="146"/>
      <c r="J3489" s="146"/>
      <c r="K3489" s="146"/>
      <c r="L3489" s="146"/>
    </row>
    <row r="3490" spans="9:12" x14ac:dyDescent="0.25">
      <c r="I3490" s="146"/>
      <c r="J3490" s="146"/>
      <c r="K3490" s="146"/>
      <c r="L3490" s="146"/>
    </row>
    <row r="3491" spans="9:12" x14ac:dyDescent="0.25">
      <c r="I3491" s="146"/>
      <c r="J3491" s="146"/>
      <c r="K3491" s="146"/>
      <c r="L3491" s="146"/>
    </row>
    <row r="3492" spans="9:12" x14ac:dyDescent="0.25">
      <c r="I3492" s="146"/>
      <c r="J3492" s="146"/>
      <c r="K3492" s="146"/>
      <c r="L3492" s="146"/>
    </row>
    <row r="3493" spans="9:12" x14ac:dyDescent="0.25">
      <c r="I3493" s="146"/>
      <c r="J3493" s="146"/>
      <c r="K3493" s="146"/>
      <c r="L3493" s="146"/>
    </row>
    <row r="3494" spans="9:12" x14ac:dyDescent="0.25">
      <c r="I3494" s="146"/>
      <c r="J3494" s="146"/>
      <c r="K3494" s="146"/>
      <c r="L3494" s="146"/>
    </row>
    <row r="3495" spans="9:12" x14ac:dyDescent="0.25">
      <c r="I3495" s="146"/>
      <c r="J3495" s="146"/>
      <c r="K3495" s="146"/>
      <c r="L3495" s="146"/>
    </row>
    <row r="3496" spans="9:12" x14ac:dyDescent="0.25">
      <c r="I3496" s="146"/>
      <c r="J3496" s="146"/>
      <c r="K3496" s="146"/>
      <c r="L3496" s="146"/>
    </row>
    <row r="3497" spans="9:12" x14ac:dyDescent="0.25">
      <c r="I3497" s="146"/>
      <c r="J3497" s="146"/>
      <c r="K3497" s="146"/>
      <c r="L3497" s="146"/>
    </row>
    <row r="3498" spans="9:12" x14ac:dyDescent="0.25">
      <c r="I3498" s="146"/>
      <c r="J3498" s="146"/>
      <c r="K3498" s="146"/>
      <c r="L3498" s="146"/>
    </row>
    <row r="3499" spans="9:12" x14ac:dyDescent="0.25">
      <c r="I3499" s="146"/>
      <c r="J3499" s="146"/>
      <c r="K3499" s="146"/>
      <c r="L3499" s="146"/>
    </row>
    <row r="3500" spans="9:12" x14ac:dyDescent="0.25">
      <c r="I3500" s="146"/>
      <c r="J3500" s="146"/>
      <c r="K3500" s="146"/>
      <c r="L3500" s="146"/>
    </row>
    <row r="3501" spans="9:12" x14ac:dyDescent="0.25">
      <c r="I3501" s="146"/>
      <c r="J3501" s="146"/>
      <c r="K3501" s="146"/>
      <c r="L3501" s="146"/>
    </row>
    <row r="3502" spans="9:12" x14ac:dyDescent="0.25">
      <c r="I3502" s="146"/>
      <c r="J3502" s="146"/>
      <c r="K3502" s="146"/>
      <c r="L3502" s="146"/>
    </row>
    <row r="3503" spans="9:12" x14ac:dyDescent="0.25">
      <c r="I3503" s="146"/>
      <c r="J3503" s="146"/>
      <c r="K3503" s="146"/>
      <c r="L3503" s="146"/>
    </row>
    <row r="3504" spans="9:12" x14ac:dyDescent="0.25">
      <c r="I3504" s="146"/>
      <c r="J3504" s="146"/>
      <c r="K3504" s="146"/>
      <c r="L3504" s="146"/>
    </row>
    <row r="3505" spans="9:12" x14ac:dyDescent="0.25">
      <c r="I3505" s="146"/>
      <c r="J3505" s="146"/>
      <c r="K3505" s="146"/>
      <c r="L3505" s="146"/>
    </row>
    <row r="3506" spans="9:12" x14ac:dyDescent="0.25">
      <c r="I3506" s="146"/>
      <c r="J3506" s="146"/>
      <c r="K3506" s="146"/>
      <c r="L3506" s="146"/>
    </row>
    <row r="3507" spans="9:12" x14ac:dyDescent="0.25">
      <c r="I3507" s="146"/>
      <c r="J3507" s="146"/>
      <c r="K3507" s="146"/>
      <c r="L3507" s="146"/>
    </row>
    <row r="3508" spans="9:12" x14ac:dyDescent="0.25">
      <c r="I3508" s="146"/>
      <c r="J3508" s="146"/>
      <c r="K3508" s="146"/>
      <c r="L3508" s="146"/>
    </row>
    <row r="3509" spans="9:12" x14ac:dyDescent="0.25">
      <c r="I3509" s="146"/>
      <c r="J3509" s="146"/>
      <c r="K3509" s="146"/>
      <c r="L3509" s="146"/>
    </row>
    <row r="3510" spans="9:12" x14ac:dyDescent="0.25">
      <c r="I3510" s="146"/>
      <c r="J3510" s="146"/>
      <c r="K3510" s="146"/>
      <c r="L3510" s="146"/>
    </row>
    <row r="3511" spans="9:12" x14ac:dyDescent="0.25">
      <c r="I3511" s="146"/>
      <c r="J3511" s="146"/>
      <c r="K3511" s="146"/>
      <c r="L3511" s="146"/>
    </row>
    <row r="3512" spans="9:12" x14ac:dyDescent="0.25">
      <c r="I3512" s="146"/>
      <c r="J3512" s="146"/>
      <c r="K3512" s="146"/>
      <c r="L3512" s="146"/>
    </row>
    <row r="3513" spans="9:12" x14ac:dyDescent="0.25">
      <c r="I3513" s="146"/>
      <c r="J3513" s="146"/>
      <c r="K3513" s="146"/>
      <c r="L3513" s="146"/>
    </row>
    <row r="3514" spans="9:12" x14ac:dyDescent="0.25">
      <c r="I3514" s="146"/>
      <c r="J3514" s="146"/>
      <c r="K3514" s="146"/>
      <c r="L3514" s="146"/>
    </row>
    <row r="3515" spans="9:12" x14ac:dyDescent="0.25">
      <c r="I3515" s="146"/>
      <c r="J3515" s="146"/>
      <c r="K3515" s="146"/>
      <c r="L3515" s="146"/>
    </row>
    <row r="3516" spans="9:12" x14ac:dyDescent="0.25">
      <c r="I3516" s="146"/>
      <c r="J3516" s="146"/>
      <c r="K3516" s="146"/>
      <c r="L3516" s="146"/>
    </row>
    <row r="3517" spans="9:12" x14ac:dyDescent="0.25">
      <c r="I3517" s="146"/>
      <c r="J3517" s="146"/>
      <c r="K3517" s="146"/>
      <c r="L3517" s="146"/>
    </row>
    <row r="3518" spans="9:12" x14ac:dyDescent="0.25">
      <c r="I3518" s="146"/>
      <c r="J3518" s="146"/>
      <c r="K3518" s="146"/>
      <c r="L3518" s="146"/>
    </row>
    <row r="3519" spans="9:12" x14ac:dyDescent="0.25">
      <c r="I3519" s="146"/>
      <c r="J3519" s="146"/>
      <c r="K3519" s="146"/>
      <c r="L3519" s="146"/>
    </row>
    <row r="3520" spans="9:12" x14ac:dyDescent="0.25">
      <c r="I3520" s="146"/>
      <c r="J3520" s="146"/>
      <c r="K3520" s="146"/>
      <c r="L3520" s="146"/>
    </row>
    <row r="3521" spans="9:12" x14ac:dyDescent="0.25">
      <c r="I3521" s="146"/>
      <c r="J3521" s="146"/>
      <c r="K3521" s="146"/>
      <c r="L3521" s="146"/>
    </row>
    <row r="3522" spans="9:12" x14ac:dyDescent="0.25">
      <c r="I3522" s="146"/>
      <c r="J3522" s="146"/>
      <c r="K3522" s="146"/>
      <c r="L3522" s="146"/>
    </row>
    <row r="3523" spans="9:12" x14ac:dyDescent="0.25">
      <c r="I3523" s="146"/>
      <c r="J3523" s="146"/>
      <c r="K3523" s="146"/>
      <c r="L3523" s="146"/>
    </row>
    <row r="3524" spans="9:12" x14ac:dyDescent="0.25">
      <c r="I3524" s="146"/>
      <c r="J3524" s="146"/>
      <c r="K3524" s="146"/>
      <c r="L3524" s="146"/>
    </row>
    <row r="3525" spans="9:12" x14ac:dyDescent="0.25">
      <c r="I3525" s="146"/>
      <c r="J3525" s="146"/>
      <c r="K3525" s="146"/>
      <c r="L3525" s="146"/>
    </row>
    <row r="3526" spans="9:12" x14ac:dyDescent="0.25">
      <c r="I3526" s="146"/>
      <c r="J3526" s="146"/>
      <c r="K3526" s="146"/>
      <c r="L3526" s="146"/>
    </row>
    <row r="3527" spans="9:12" x14ac:dyDescent="0.25">
      <c r="I3527" s="146"/>
      <c r="J3527" s="146"/>
      <c r="K3527" s="146"/>
      <c r="L3527" s="146"/>
    </row>
    <row r="3528" spans="9:12" x14ac:dyDescent="0.25">
      <c r="I3528" s="146"/>
      <c r="J3528" s="146"/>
      <c r="K3528" s="146"/>
      <c r="L3528" s="146"/>
    </row>
    <row r="3529" spans="9:12" x14ac:dyDescent="0.25">
      <c r="I3529" s="146"/>
      <c r="J3529" s="146"/>
      <c r="K3529" s="146"/>
      <c r="L3529" s="146"/>
    </row>
    <row r="3530" spans="9:12" x14ac:dyDescent="0.25">
      <c r="I3530" s="146"/>
      <c r="J3530" s="146"/>
      <c r="K3530" s="146"/>
      <c r="L3530" s="146"/>
    </row>
    <row r="3531" spans="9:12" x14ac:dyDescent="0.25">
      <c r="I3531" s="146"/>
      <c r="J3531" s="146"/>
      <c r="K3531" s="146"/>
      <c r="L3531" s="146"/>
    </row>
    <row r="3532" spans="9:12" x14ac:dyDescent="0.25">
      <c r="I3532" s="146"/>
      <c r="J3532" s="146"/>
      <c r="K3532" s="146"/>
      <c r="L3532" s="146"/>
    </row>
    <row r="3533" spans="9:12" x14ac:dyDescent="0.25">
      <c r="I3533" s="146"/>
      <c r="J3533" s="146"/>
      <c r="K3533" s="146"/>
      <c r="L3533" s="146"/>
    </row>
    <row r="3534" spans="9:12" x14ac:dyDescent="0.25">
      <c r="I3534" s="146"/>
      <c r="J3534" s="146"/>
      <c r="K3534" s="146"/>
      <c r="L3534" s="146"/>
    </row>
    <row r="3535" spans="9:12" x14ac:dyDescent="0.25">
      <c r="I3535" s="146"/>
      <c r="J3535" s="146"/>
      <c r="K3535" s="146"/>
      <c r="L3535" s="146"/>
    </row>
    <row r="3536" spans="9:12" x14ac:dyDescent="0.25">
      <c r="I3536" s="146"/>
      <c r="J3536" s="146"/>
      <c r="K3536" s="146"/>
      <c r="L3536" s="146"/>
    </row>
    <row r="3537" spans="9:12" x14ac:dyDescent="0.25">
      <c r="I3537" s="146"/>
      <c r="J3537" s="146"/>
      <c r="K3537" s="146"/>
      <c r="L3537" s="146"/>
    </row>
    <row r="3538" spans="9:12" x14ac:dyDescent="0.25">
      <c r="I3538" s="146"/>
      <c r="J3538" s="146"/>
      <c r="K3538" s="146"/>
      <c r="L3538" s="146"/>
    </row>
    <row r="3539" spans="9:12" x14ac:dyDescent="0.25">
      <c r="I3539" s="146"/>
      <c r="J3539" s="146"/>
      <c r="K3539" s="146"/>
      <c r="L3539" s="146"/>
    </row>
    <row r="3540" spans="9:12" x14ac:dyDescent="0.25">
      <c r="I3540" s="146"/>
      <c r="J3540" s="146"/>
      <c r="K3540" s="146"/>
      <c r="L3540" s="146"/>
    </row>
    <row r="3541" spans="9:12" x14ac:dyDescent="0.25">
      <c r="I3541" s="146"/>
      <c r="J3541" s="146"/>
      <c r="K3541" s="146"/>
      <c r="L3541" s="146"/>
    </row>
    <row r="3542" spans="9:12" x14ac:dyDescent="0.25">
      <c r="I3542" s="146"/>
      <c r="J3542" s="146"/>
      <c r="K3542" s="146"/>
      <c r="L3542" s="146"/>
    </row>
    <row r="3543" spans="9:12" x14ac:dyDescent="0.25">
      <c r="I3543" s="146"/>
      <c r="J3543" s="146"/>
      <c r="K3543" s="146"/>
      <c r="L3543" s="146"/>
    </row>
    <row r="3544" spans="9:12" x14ac:dyDescent="0.25">
      <c r="I3544" s="146"/>
      <c r="J3544" s="146"/>
      <c r="K3544" s="146"/>
      <c r="L3544" s="146"/>
    </row>
    <row r="3545" spans="9:12" x14ac:dyDescent="0.25">
      <c r="I3545" s="146"/>
      <c r="J3545" s="146"/>
      <c r="K3545" s="146"/>
      <c r="L3545" s="146"/>
    </row>
    <row r="3546" spans="9:12" x14ac:dyDescent="0.25">
      <c r="I3546" s="146"/>
      <c r="J3546" s="146"/>
      <c r="K3546" s="146"/>
      <c r="L3546" s="146"/>
    </row>
    <row r="3547" spans="9:12" x14ac:dyDescent="0.25">
      <c r="I3547" s="146"/>
      <c r="J3547" s="146"/>
      <c r="K3547" s="146"/>
      <c r="L3547" s="146"/>
    </row>
    <row r="3548" spans="9:12" x14ac:dyDescent="0.25">
      <c r="I3548" s="146"/>
      <c r="J3548" s="146"/>
      <c r="K3548" s="146"/>
      <c r="L3548" s="146"/>
    </row>
    <row r="3549" spans="9:12" x14ac:dyDescent="0.25">
      <c r="I3549" s="146"/>
      <c r="J3549" s="146"/>
      <c r="K3549" s="146"/>
      <c r="L3549" s="146"/>
    </row>
    <row r="3550" spans="9:12" x14ac:dyDescent="0.25">
      <c r="I3550" s="146"/>
      <c r="J3550" s="146"/>
      <c r="K3550" s="146"/>
      <c r="L3550" s="146"/>
    </row>
    <row r="3551" spans="9:12" x14ac:dyDescent="0.25">
      <c r="I3551" s="146"/>
      <c r="J3551" s="146"/>
      <c r="K3551" s="146"/>
      <c r="L3551" s="146"/>
    </row>
    <row r="3552" spans="9:12" x14ac:dyDescent="0.25">
      <c r="I3552" s="146"/>
      <c r="J3552" s="146"/>
      <c r="K3552" s="146"/>
      <c r="L3552" s="146"/>
    </row>
    <row r="3553" spans="9:12" x14ac:dyDescent="0.25">
      <c r="I3553" s="146"/>
      <c r="J3553" s="146"/>
      <c r="K3553" s="146"/>
      <c r="L3553" s="146"/>
    </row>
    <row r="3554" spans="9:12" x14ac:dyDescent="0.25">
      <c r="I3554" s="146"/>
      <c r="J3554" s="146"/>
      <c r="K3554" s="146"/>
      <c r="L3554" s="146"/>
    </row>
    <row r="3555" spans="9:12" x14ac:dyDescent="0.25">
      <c r="I3555" s="146"/>
      <c r="J3555" s="146"/>
      <c r="K3555" s="146"/>
      <c r="L3555" s="146"/>
    </row>
    <row r="3556" spans="9:12" x14ac:dyDescent="0.25">
      <c r="I3556" s="146"/>
      <c r="J3556" s="146"/>
      <c r="K3556" s="146"/>
      <c r="L3556" s="146"/>
    </row>
    <row r="3557" spans="9:12" x14ac:dyDescent="0.25">
      <c r="I3557" s="146"/>
      <c r="J3557" s="146"/>
      <c r="K3557" s="146"/>
      <c r="L3557" s="146"/>
    </row>
    <row r="3558" spans="9:12" x14ac:dyDescent="0.25">
      <c r="I3558" s="146"/>
      <c r="J3558" s="146"/>
      <c r="K3558" s="146"/>
      <c r="L3558" s="146"/>
    </row>
    <row r="3559" spans="9:12" x14ac:dyDescent="0.25">
      <c r="I3559" s="146"/>
      <c r="J3559" s="146"/>
      <c r="K3559" s="146"/>
      <c r="L3559" s="146"/>
    </row>
    <row r="3560" spans="9:12" x14ac:dyDescent="0.25">
      <c r="I3560" s="146"/>
      <c r="J3560" s="146"/>
      <c r="K3560" s="146"/>
      <c r="L3560" s="146"/>
    </row>
    <row r="3561" spans="9:12" x14ac:dyDescent="0.25">
      <c r="I3561" s="146"/>
      <c r="J3561" s="146"/>
      <c r="K3561" s="146"/>
      <c r="L3561" s="146"/>
    </row>
    <row r="3562" spans="9:12" x14ac:dyDescent="0.25">
      <c r="I3562" s="146"/>
      <c r="J3562" s="146"/>
      <c r="K3562" s="146"/>
      <c r="L3562" s="146"/>
    </row>
    <row r="3563" spans="9:12" x14ac:dyDescent="0.25">
      <c r="I3563" s="146"/>
      <c r="J3563" s="146"/>
      <c r="K3563" s="146"/>
      <c r="L3563" s="146"/>
    </row>
    <row r="3564" spans="9:12" x14ac:dyDescent="0.25">
      <c r="I3564" s="146"/>
      <c r="J3564" s="146"/>
      <c r="K3564" s="146"/>
      <c r="L3564" s="146"/>
    </row>
    <row r="3565" spans="9:12" x14ac:dyDescent="0.25">
      <c r="I3565" s="146"/>
      <c r="J3565" s="146"/>
      <c r="K3565" s="146"/>
      <c r="L3565" s="146"/>
    </row>
    <row r="3566" spans="9:12" x14ac:dyDescent="0.25">
      <c r="I3566" s="146"/>
      <c r="J3566" s="146"/>
      <c r="K3566" s="146"/>
      <c r="L3566" s="146"/>
    </row>
    <row r="3567" spans="9:12" x14ac:dyDescent="0.25">
      <c r="I3567" s="146"/>
      <c r="J3567" s="146"/>
      <c r="K3567" s="146"/>
      <c r="L3567" s="146"/>
    </row>
    <row r="3568" spans="9:12" x14ac:dyDescent="0.25">
      <c r="I3568" s="146"/>
      <c r="J3568" s="146"/>
      <c r="K3568" s="146"/>
      <c r="L3568" s="146"/>
    </row>
    <row r="3569" spans="9:12" x14ac:dyDescent="0.25">
      <c r="I3569" s="146"/>
      <c r="J3569" s="146"/>
      <c r="K3569" s="146"/>
      <c r="L3569" s="146"/>
    </row>
    <row r="3570" spans="9:12" x14ac:dyDescent="0.25">
      <c r="I3570" s="146"/>
      <c r="J3570" s="146"/>
      <c r="K3570" s="146"/>
      <c r="L3570" s="146"/>
    </row>
    <row r="3571" spans="9:12" x14ac:dyDescent="0.25">
      <c r="I3571" s="146"/>
      <c r="J3571" s="146"/>
      <c r="K3571" s="146"/>
      <c r="L3571" s="146"/>
    </row>
    <row r="3572" spans="9:12" x14ac:dyDescent="0.25">
      <c r="I3572" s="146"/>
      <c r="J3572" s="146"/>
      <c r="K3572" s="146"/>
      <c r="L3572" s="146"/>
    </row>
    <row r="3573" spans="9:12" x14ac:dyDescent="0.25">
      <c r="I3573" s="146"/>
      <c r="J3573" s="146"/>
      <c r="K3573" s="146"/>
      <c r="L3573" s="146"/>
    </row>
    <row r="3574" spans="9:12" x14ac:dyDescent="0.25">
      <c r="I3574" s="146"/>
      <c r="J3574" s="146"/>
      <c r="K3574" s="146"/>
      <c r="L3574" s="146"/>
    </row>
    <row r="3575" spans="9:12" x14ac:dyDescent="0.25">
      <c r="I3575" s="146"/>
      <c r="J3575" s="146"/>
      <c r="K3575" s="146"/>
      <c r="L3575" s="146"/>
    </row>
    <row r="3576" spans="9:12" x14ac:dyDescent="0.25">
      <c r="I3576" s="146"/>
      <c r="J3576" s="146"/>
      <c r="K3576" s="146"/>
      <c r="L3576" s="146"/>
    </row>
    <row r="3577" spans="9:12" x14ac:dyDescent="0.25">
      <c r="I3577" s="146"/>
      <c r="J3577" s="146"/>
      <c r="K3577" s="146"/>
      <c r="L3577" s="146"/>
    </row>
    <row r="3578" spans="9:12" x14ac:dyDescent="0.25">
      <c r="I3578" s="146"/>
      <c r="J3578" s="146"/>
      <c r="K3578" s="146"/>
      <c r="L3578" s="146"/>
    </row>
    <row r="3579" spans="9:12" x14ac:dyDescent="0.25">
      <c r="I3579" s="146"/>
      <c r="J3579" s="146"/>
      <c r="K3579" s="146"/>
      <c r="L3579" s="146"/>
    </row>
    <row r="3580" spans="9:12" x14ac:dyDescent="0.25">
      <c r="I3580" s="146"/>
      <c r="J3580" s="146"/>
      <c r="K3580" s="146"/>
      <c r="L3580" s="146"/>
    </row>
    <row r="3581" spans="9:12" x14ac:dyDescent="0.25">
      <c r="I3581" s="146"/>
      <c r="J3581" s="146"/>
      <c r="K3581" s="146"/>
      <c r="L3581" s="146"/>
    </row>
    <row r="3582" spans="9:12" x14ac:dyDescent="0.25">
      <c r="I3582" s="146"/>
      <c r="J3582" s="146"/>
      <c r="K3582" s="146"/>
      <c r="L3582" s="146"/>
    </row>
    <row r="3583" spans="9:12" x14ac:dyDescent="0.25">
      <c r="I3583" s="146"/>
      <c r="J3583" s="146"/>
      <c r="K3583" s="146"/>
      <c r="L3583" s="146"/>
    </row>
    <row r="3584" spans="9:12" x14ac:dyDescent="0.25">
      <c r="I3584" s="146"/>
      <c r="J3584" s="146"/>
      <c r="K3584" s="146"/>
      <c r="L3584" s="146"/>
    </row>
    <row r="3585" spans="9:12" x14ac:dyDescent="0.25">
      <c r="I3585" s="146"/>
      <c r="J3585" s="146"/>
      <c r="K3585" s="146"/>
      <c r="L3585" s="146"/>
    </row>
    <row r="3586" spans="9:12" x14ac:dyDescent="0.25">
      <c r="I3586" s="146"/>
      <c r="J3586" s="146"/>
      <c r="K3586" s="146"/>
      <c r="L3586" s="146"/>
    </row>
    <row r="3587" spans="9:12" x14ac:dyDescent="0.25">
      <c r="I3587" s="146"/>
      <c r="J3587" s="146"/>
      <c r="K3587" s="146"/>
      <c r="L3587" s="146"/>
    </row>
    <row r="3588" spans="9:12" x14ac:dyDescent="0.25">
      <c r="I3588" s="146"/>
      <c r="J3588" s="146"/>
      <c r="K3588" s="146"/>
      <c r="L3588" s="146"/>
    </row>
    <row r="3589" spans="9:12" x14ac:dyDescent="0.25">
      <c r="I3589" s="146"/>
      <c r="J3589" s="146"/>
      <c r="K3589" s="146"/>
      <c r="L3589" s="146"/>
    </row>
    <row r="3590" spans="9:12" x14ac:dyDescent="0.25">
      <c r="I3590" s="146"/>
      <c r="J3590" s="146"/>
      <c r="K3590" s="146"/>
      <c r="L3590" s="146"/>
    </row>
    <row r="3591" spans="9:12" x14ac:dyDescent="0.25">
      <c r="I3591" s="146"/>
      <c r="J3591" s="146"/>
      <c r="K3591" s="146"/>
      <c r="L3591" s="146"/>
    </row>
    <row r="3592" spans="9:12" x14ac:dyDescent="0.25">
      <c r="I3592" s="146"/>
      <c r="J3592" s="146"/>
      <c r="K3592" s="146"/>
      <c r="L3592" s="146"/>
    </row>
    <row r="3593" spans="9:12" x14ac:dyDescent="0.25">
      <c r="I3593" s="146"/>
      <c r="J3593" s="146"/>
      <c r="K3593" s="146"/>
      <c r="L3593" s="146"/>
    </row>
    <row r="3594" spans="9:12" x14ac:dyDescent="0.25">
      <c r="I3594" s="146"/>
      <c r="J3594" s="146"/>
      <c r="K3594" s="146"/>
      <c r="L3594" s="146"/>
    </row>
    <row r="3595" spans="9:12" x14ac:dyDescent="0.25">
      <c r="I3595" s="146"/>
      <c r="J3595" s="146"/>
      <c r="K3595" s="146"/>
      <c r="L3595" s="146"/>
    </row>
    <row r="3596" spans="9:12" x14ac:dyDescent="0.25">
      <c r="I3596" s="146"/>
      <c r="J3596" s="146"/>
      <c r="K3596" s="146"/>
      <c r="L3596" s="146"/>
    </row>
    <row r="3597" spans="9:12" x14ac:dyDescent="0.25">
      <c r="I3597" s="146"/>
      <c r="J3597" s="146"/>
      <c r="K3597" s="146"/>
      <c r="L3597" s="146"/>
    </row>
    <row r="3598" spans="9:12" x14ac:dyDescent="0.25">
      <c r="I3598" s="146"/>
      <c r="J3598" s="146"/>
      <c r="K3598" s="146"/>
      <c r="L3598" s="146"/>
    </row>
    <row r="3599" spans="9:12" x14ac:dyDescent="0.25">
      <c r="I3599" s="146"/>
      <c r="J3599" s="146"/>
      <c r="K3599" s="146"/>
      <c r="L3599" s="146"/>
    </row>
    <row r="3600" spans="9:12" x14ac:dyDescent="0.25">
      <c r="I3600" s="146"/>
      <c r="J3600" s="146"/>
      <c r="K3600" s="146"/>
      <c r="L3600" s="146"/>
    </row>
    <row r="3601" spans="9:12" x14ac:dyDescent="0.25">
      <c r="I3601" s="146"/>
      <c r="J3601" s="146"/>
      <c r="K3601" s="146"/>
      <c r="L3601" s="146"/>
    </row>
    <row r="3602" spans="9:12" x14ac:dyDescent="0.25">
      <c r="I3602" s="146"/>
      <c r="J3602" s="146"/>
      <c r="K3602" s="146"/>
      <c r="L3602" s="146"/>
    </row>
    <row r="3603" spans="9:12" x14ac:dyDescent="0.25">
      <c r="I3603" s="146"/>
      <c r="J3603" s="146"/>
      <c r="K3603" s="146"/>
      <c r="L3603" s="146"/>
    </row>
    <row r="3604" spans="9:12" x14ac:dyDescent="0.25">
      <c r="I3604" s="146"/>
      <c r="J3604" s="146"/>
      <c r="K3604" s="146"/>
      <c r="L3604" s="146"/>
    </row>
    <row r="3605" spans="9:12" x14ac:dyDescent="0.25">
      <c r="I3605" s="146"/>
      <c r="J3605" s="146"/>
      <c r="K3605" s="146"/>
      <c r="L3605" s="146"/>
    </row>
    <row r="3606" spans="9:12" x14ac:dyDescent="0.25">
      <c r="I3606" s="146"/>
      <c r="J3606" s="146"/>
      <c r="K3606" s="146"/>
      <c r="L3606" s="146"/>
    </row>
    <row r="3607" spans="9:12" x14ac:dyDescent="0.25">
      <c r="I3607" s="146"/>
      <c r="J3607" s="146"/>
      <c r="K3607" s="146"/>
      <c r="L3607" s="146"/>
    </row>
    <row r="3608" spans="9:12" x14ac:dyDescent="0.25">
      <c r="I3608" s="146"/>
      <c r="J3608" s="146"/>
      <c r="K3608" s="146"/>
      <c r="L3608" s="146"/>
    </row>
    <row r="3609" spans="9:12" x14ac:dyDescent="0.25">
      <c r="I3609" s="146"/>
      <c r="J3609" s="146"/>
      <c r="K3609" s="146"/>
      <c r="L3609" s="146"/>
    </row>
    <row r="3610" spans="9:12" x14ac:dyDescent="0.25">
      <c r="I3610" s="146"/>
      <c r="J3610" s="146"/>
      <c r="K3610" s="146"/>
      <c r="L3610" s="146"/>
    </row>
    <row r="3611" spans="9:12" x14ac:dyDescent="0.25">
      <c r="I3611" s="146"/>
      <c r="J3611" s="146"/>
      <c r="K3611" s="146"/>
      <c r="L3611" s="146"/>
    </row>
    <row r="3612" spans="9:12" x14ac:dyDescent="0.25">
      <c r="I3612" s="146"/>
      <c r="J3612" s="146"/>
      <c r="K3612" s="146"/>
      <c r="L3612" s="146"/>
    </row>
    <row r="3613" spans="9:12" x14ac:dyDescent="0.25">
      <c r="I3613" s="146"/>
      <c r="J3613" s="146"/>
      <c r="K3613" s="146"/>
      <c r="L3613" s="146"/>
    </row>
    <row r="3614" spans="9:12" x14ac:dyDescent="0.25">
      <c r="I3614" s="146"/>
      <c r="J3614" s="146"/>
      <c r="K3614" s="146"/>
      <c r="L3614" s="146"/>
    </row>
    <row r="3615" spans="9:12" x14ac:dyDescent="0.25">
      <c r="I3615" s="146"/>
      <c r="J3615" s="146"/>
      <c r="K3615" s="146"/>
      <c r="L3615" s="146"/>
    </row>
    <row r="3616" spans="9:12" x14ac:dyDescent="0.25">
      <c r="I3616" s="146"/>
      <c r="J3616" s="146"/>
      <c r="K3616" s="146"/>
      <c r="L3616" s="146"/>
    </row>
    <row r="3617" spans="9:12" x14ac:dyDescent="0.25">
      <c r="I3617" s="146"/>
      <c r="J3617" s="146"/>
      <c r="K3617" s="146"/>
      <c r="L3617" s="146"/>
    </row>
    <row r="3618" spans="9:12" x14ac:dyDescent="0.25">
      <c r="I3618" s="146"/>
      <c r="J3618" s="146"/>
      <c r="K3618" s="146"/>
      <c r="L3618" s="146"/>
    </row>
    <row r="3619" spans="9:12" x14ac:dyDescent="0.25">
      <c r="I3619" s="146"/>
      <c r="J3619" s="146"/>
      <c r="K3619" s="146"/>
      <c r="L3619" s="146"/>
    </row>
    <row r="3620" spans="9:12" x14ac:dyDescent="0.25">
      <c r="I3620" s="146"/>
      <c r="J3620" s="146"/>
      <c r="K3620" s="146"/>
      <c r="L3620" s="146"/>
    </row>
    <row r="3621" spans="9:12" x14ac:dyDescent="0.25">
      <c r="I3621" s="146"/>
      <c r="J3621" s="146"/>
      <c r="K3621" s="146"/>
      <c r="L3621" s="146"/>
    </row>
    <row r="3622" spans="9:12" x14ac:dyDescent="0.25">
      <c r="I3622" s="146"/>
      <c r="J3622" s="146"/>
      <c r="K3622" s="146"/>
      <c r="L3622" s="146"/>
    </row>
    <row r="3623" spans="9:12" x14ac:dyDescent="0.25">
      <c r="I3623" s="146"/>
      <c r="J3623" s="146"/>
      <c r="K3623" s="146"/>
      <c r="L3623" s="146"/>
    </row>
    <row r="3624" spans="9:12" x14ac:dyDescent="0.25">
      <c r="I3624" s="146"/>
      <c r="J3624" s="146"/>
      <c r="K3624" s="146"/>
      <c r="L3624" s="146"/>
    </row>
    <row r="3625" spans="9:12" x14ac:dyDescent="0.25">
      <c r="I3625" s="146"/>
      <c r="J3625" s="146"/>
      <c r="K3625" s="146"/>
      <c r="L3625" s="146"/>
    </row>
    <row r="3626" spans="9:12" x14ac:dyDescent="0.25">
      <c r="I3626" s="146"/>
      <c r="J3626" s="146"/>
      <c r="K3626" s="146"/>
      <c r="L3626" s="146"/>
    </row>
    <row r="3627" spans="9:12" x14ac:dyDescent="0.25">
      <c r="I3627" s="146"/>
      <c r="J3627" s="146"/>
      <c r="K3627" s="146"/>
      <c r="L3627" s="146"/>
    </row>
    <row r="3628" spans="9:12" x14ac:dyDescent="0.25">
      <c r="I3628" s="146"/>
      <c r="J3628" s="146"/>
      <c r="K3628" s="146"/>
      <c r="L3628" s="146"/>
    </row>
    <row r="3629" spans="9:12" x14ac:dyDescent="0.25">
      <c r="I3629" s="146"/>
      <c r="J3629" s="146"/>
      <c r="K3629" s="146"/>
      <c r="L3629" s="146"/>
    </row>
    <row r="3630" spans="9:12" x14ac:dyDescent="0.25">
      <c r="I3630" s="146"/>
      <c r="J3630" s="146"/>
      <c r="K3630" s="146"/>
      <c r="L3630" s="146"/>
    </row>
    <row r="3631" spans="9:12" x14ac:dyDescent="0.25">
      <c r="I3631" s="146"/>
      <c r="J3631" s="146"/>
      <c r="K3631" s="146"/>
      <c r="L3631" s="146"/>
    </row>
    <row r="3632" spans="9:12" x14ac:dyDescent="0.25">
      <c r="I3632" s="146"/>
      <c r="J3632" s="146"/>
      <c r="K3632" s="146"/>
      <c r="L3632" s="146"/>
    </row>
    <row r="3633" spans="9:12" x14ac:dyDescent="0.25">
      <c r="I3633" s="146"/>
      <c r="J3633" s="146"/>
      <c r="K3633" s="146"/>
      <c r="L3633" s="146"/>
    </row>
    <row r="3634" spans="9:12" x14ac:dyDescent="0.25">
      <c r="I3634" s="146"/>
      <c r="J3634" s="146"/>
      <c r="K3634" s="146"/>
      <c r="L3634" s="146"/>
    </row>
    <row r="3635" spans="9:12" x14ac:dyDescent="0.25">
      <c r="I3635" s="146"/>
      <c r="J3635" s="146"/>
      <c r="K3635" s="146"/>
      <c r="L3635" s="146"/>
    </row>
    <row r="3636" spans="9:12" x14ac:dyDescent="0.25">
      <c r="I3636" s="146"/>
      <c r="J3636" s="146"/>
      <c r="K3636" s="146"/>
      <c r="L3636" s="146"/>
    </row>
    <row r="3637" spans="9:12" x14ac:dyDescent="0.25">
      <c r="I3637" s="146"/>
      <c r="J3637" s="146"/>
      <c r="K3637" s="146"/>
      <c r="L3637" s="146"/>
    </row>
    <row r="3638" spans="9:12" x14ac:dyDescent="0.25">
      <c r="I3638" s="146"/>
      <c r="J3638" s="146"/>
      <c r="K3638" s="146"/>
      <c r="L3638" s="146"/>
    </row>
    <row r="3639" spans="9:12" x14ac:dyDescent="0.25">
      <c r="I3639" s="146"/>
      <c r="J3639" s="146"/>
      <c r="K3639" s="146"/>
      <c r="L3639" s="146"/>
    </row>
    <row r="3640" spans="9:12" x14ac:dyDescent="0.25">
      <c r="I3640" s="146"/>
      <c r="J3640" s="146"/>
      <c r="K3640" s="146"/>
      <c r="L3640" s="146"/>
    </row>
    <row r="3641" spans="9:12" x14ac:dyDescent="0.25">
      <c r="I3641" s="146"/>
      <c r="J3641" s="146"/>
      <c r="K3641" s="146"/>
      <c r="L3641" s="146"/>
    </row>
    <row r="3642" spans="9:12" x14ac:dyDescent="0.25">
      <c r="I3642" s="146"/>
      <c r="J3642" s="146"/>
      <c r="K3642" s="146"/>
      <c r="L3642" s="146"/>
    </row>
    <row r="3643" spans="9:12" x14ac:dyDescent="0.25">
      <c r="I3643" s="146"/>
      <c r="J3643" s="146"/>
      <c r="K3643" s="146"/>
      <c r="L3643" s="146"/>
    </row>
    <row r="3644" spans="9:12" x14ac:dyDescent="0.25">
      <c r="I3644" s="146"/>
      <c r="J3644" s="146"/>
      <c r="K3644" s="146"/>
      <c r="L3644" s="146"/>
    </row>
    <row r="3645" spans="9:12" x14ac:dyDescent="0.25">
      <c r="I3645" s="146"/>
      <c r="J3645" s="146"/>
      <c r="K3645" s="146"/>
      <c r="L3645" s="146"/>
    </row>
    <row r="3646" spans="9:12" x14ac:dyDescent="0.25">
      <c r="I3646" s="146"/>
      <c r="J3646" s="146"/>
      <c r="K3646" s="146"/>
      <c r="L3646" s="146"/>
    </row>
    <row r="3647" spans="9:12" x14ac:dyDescent="0.25">
      <c r="I3647" s="146"/>
      <c r="J3647" s="146"/>
      <c r="K3647" s="146"/>
      <c r="L3647" s="146"/>
    </row>
    <row r="3648" spans="9:12" x14ac:dyDescent="0.25">
      <c r="I3648" s="146"/>
      <c r="J3648" s="146"/>
      <c r="K3648" s="146"/>
      <c r="L3648" s="146"/>
    </row>
    <row r="3649" spans="9:12" x14ac:dyDescent="0.25">
      <c r="I3649" s="146"/>
      <c r="J3649" s="146"/>
      <c r="K3649" s="146"/>
      <c r="L3649" s="146"/>
    </row>
    <row r="3650" spans="9:12" x14ac:dyDescent="0.25">
      <c r="I3650" s="146"/>
      <c r="J3650" s="146"/>
      <c r="K3650" s="146"/>
      <c r="L3650" s="146"/>
    </row>
    <row r="3651" spans="9:12" x14ac:dyDescent="0.25">
      <c r="I3651" s="146"/>
      <c r="J3651" s="146"/>
      <c r="K3651" s="146"/>
      <c r="L3651" s="146"/>
    </row>
    <row r="3652" spans="9:12" x14ac:dyDescent="0.25">
      <c r="I3652" s="146"/>
      <c r="J3652" s="146"/>
      <c r="K3652" s="146"/>
      <c r="L3652" s="146"/>
    </row>
    <row r="3653" spans="9:12" x14ac:dyDescent="0.25">
      <c r="I3653" s="146"/>
      <c r="J3653" s="146"/>
      <c r="K3653" s="146"/>
      <c r="L3653" s="146"/>
    </row>
    <row r="3654" spans="9:12" x14ac:dyDescent="0.25">
      <c r="I3654" s="146"/>
      <c r="J3654" s="146"/>
      <c r="K3654" s="146"/>
      <c r="L3654" s="146"/>
    </row>
    <row r="3655" spans="9:12" x14ac:dyDescent="0.25">
      <c r="I3655" s="146"/>
      <c r="J3655" s="146"/>
      <c r="K3655" s="146"/>
      <c r="L3655" s="146"/>
    </row>
    <row r="3656" spans="9:12" x14ac:dyDescent="0.25">
      <c r="I3656" s="146"/>
      <c r="J3656" s="146"/>
      <c r="K3656" s="146"/>
      <c r="L3656" s="146"/>
    </row>
    <row r="3657" spans="9:12" x14ac:dyDescent="0.25">
      <c r="I3657" s="146"/>
      <c r="J3657" s="146"/>
      <c r="K3657" s="146"/>
      <c r="L3657" s="146"/>
    </row>
    <row r="3658" spans="9:12" x14ac:dyDescent="0.25">
      <c r="I3658" s="146"/>
      <c r="J3658" s="146"/>
      <c r="K3658" s="146"/>
      <c r="L3658" s="146"/>
    </row>
    <row r="3659" spans="9:12" x14ac:dyDescent="0.25">
      <c r="I3659" s="146"/>
      <c r="J3659" s="146"/>
      <c r="K3659" s="146"/>
      <c r="L3659" s="146"/>
    </row>
    <row r="3660" spans="9:12" x14ac:dyDescent="0.25">
      <c r="I3660" s="146"/>
      <c r="J3660" s="146"/>
      <c r="K3660" s="146"/>
      <c r="L3660" s="146"/>
    </row>
    <row r="3661" spans="9:12" x14ac:dyDescent="0.25">
      <c r="I3661" s="146"/>
      <c r="J3661" s="146"/>
      <c r="K3661" s="146"/>
      <c r="L3661" s="146"/>
    </row>
    <row r="3662" spans="9:12" x14ac:dyDescent="0.25">
      <c r="I3662" s="146"/>
      <c r="J3662" s="146"/>
      <c r="K3662" s="146"/>
      <c r="L3662" s="146"/>
    </row>
    <row r="3663" spans="9:12" x14ac:dyDescent="0.25">
      <c r="I3663" s="146"/>
      <c r="J3663" s="146"/>
      <c r="K3663" s="146"/>
      <c r="L3663" s="146"/>
    </row>
    <row r="3664" spans="9:12" x14ac:dyDescent="0.25">
      <c r="I3664" s="146"/>
      <c r="J3664" s="146"/>
      <c r="K3664" s="146"/>
      <c r="L3664" s="146"/>
    </row>
    <row r="3665" spans="9:12" x14ac:dyDescent="0.25">
      <c r="I3665" s="146"/>
      <c r="J3665" s="146"/>
      <c r="K3665" s="146"/>
      <c r="L3665" s="146"/>
    </row>
    <row r="3666" spans="9:12" x14ac:dyDescent="0.25">
      <c r="I3666" s="146"/>
      <c r="J3666" s="146"/>
      <c r="K3666" s="146"/>
      <c r="L3666" s="146"/>
    </row>
    <row r="3667" spans="9:12" x14ac:dyDescent="0.25">
      <c r="I3667" s="146"/>
      <c r="J3667" s="146"/>
      <c r="K3667" s="146"/>
      <c r="L3667" s="146"/>
    </row>
    <row r="3668" spans="9:12" x14ac:dyDescent="0.25">
      <c r="I3668" s="146"/>
      <c r="J3668" s="146"/>
      <c r="K3668" s="146"/>
      <c r="L3668" s="146"/>
    </row>
    <row r="3669" spans="9:12" x14ac:dyDescent="0.25">
      <c r="I3669" s="146"/>
      <c r="J3669" s="146"/>
      <c r="K3669" s="146"/>
      <c r="L3669" s="146"/>
    </row>
    <row r="3670" spans="9:12" x14ac:dyDescent="0.25">
      <c r="I3670" s="146"/>
      <c r="J3670" s="146"/>
      <c r="K3670" s="146"/>
      <c r="L3670" s="146"/>
    </row>
    <row r="3671" spans="9:12" x14ac:dyDescent="0.25">
      <c r="I3671" s="146"/>
      <c r="J3671" s="146"/>
      <c r="K3671" s="146"/>
      <c r="L3671" s="146"/>
    </row>
    <row r="3672" spans="9:12" x14ac:dyDescent="0.25">
      <c r="I3672" s="146"/>
      <c r="J3672" s="146"/>
      <c r="K3672" s="146"/>
      <c r="L3672" s="146"/>
    </row>
    <row r="3673" spans="9:12" x14ac:dyDescent="0.25">
      <c r="I3673" s="146"/>
      <c r="J3673" s="146"/>
      <c r="K3673" s="146"/>
      <c r="L3673" s="146"/>
    </row>
    <row r="3674" spans="9:12" x14ac:dyDescent="0.25">
      <c r="I3674" s="146"/>
      <c r="J3674" s="146"/>
      <c r="K3674" s="146"/>
      <c r="L3674" s="146"/>
    </row>
    <row r="3675" spans="9:12" x14ac:dyDescent="0.25">
      <c r="I3675" s="146"/>
      <c r="J3675" s="146"/>
      <c r="K3675" s="146"/>
      <c r="L3675" s="146"/>
    </row>
    <row r="3676" spans="9:12" x14ac:dyDescent="0.25">
      <c r="I3676" s="146"/>
      <c r="J3676" s="146"/>
      <c r="K3676" s="146"/>
      <c r="L3676" s="146"/>
    </row>
    <row r="3677" spans="9:12" x14ac:dyDescent="0.25">
      <c r="I3677" s="146"/>
      <c r="J3677" s="146"/>
      <c r="K3677" s="146"/>
      <c r="L3677" s="146"/>
    </row>
    <row r="3678" spans="9:12" x14ac:dyDescent="0.25">
      <c r="I3678" s="146"/>
      <c r="J3678" s="146"/>
      <c r="K3678" s="146"/>
      <c r="L3678" s="146"/>
    </row>
    <row r="3679" spans="9:12" x14ac:dyDescent="0.25">
      <c r="I3679" s="146"/>
      <c r="J3679" s="146"/>
      <c r="K3679" s="146"/>
      <c r="L3679" s="146"/>
    </row>
    <row r="3680" spans="9:12" x14ac:dyDescent="0.25">
      <c r="I3680" s="146"/>
      <c r="J3680" s="146"/>
      <c r="K3680" s="146"/>
      <c r="L3680" s="146"/>
    </row>
    <row r="3681" spans="9:12" x14ac:dyDescent="0.25">
      <c r="I3681" s="146"/>
      <c r="J3681" s="146"/>
      <c r="K3681" s="146"/>
      <c r="L3681" s="146"/>
    </row>
    <row r="3682" spans="9:12" x14ac:dyDescent="0.25">
      <c r="I3682" s="146"/>
      <c r="J3682" s="146"/>
      <c r="K3682" s="146"/>
      <c r="L3682" s="146"/>
    </row>
    <row r="3683" spans="9:12" x14ac:dyDescent="0.25">
      <c r="I3683" s="146"/>
      <c r="J3683" s="146"/>
      <c r="K3683" s="146"/>
      <c r="L3683" s="146"/>
    </row>
    <row r="3684" spans="9:12" x14ac:dyDescent="0.25">
      <c r="I3684" s="146"/>
      <c r="J3684" s="146"/>
      <c r="K3684" s="146"/>
      <c r="L3684" s="146"/>
    </row>
    <row r="3685" spans="9:12" x14ac:dyDescent="0.25">
      <c r="I3685" s="146"/>
      <c r="J3685" s="146"/>
      <c r="K3685" s="146"/>
      <c r="L3685" s="146"/>
    </row>
    <row r="3686" spans="9:12" x14ac:dyDescent="0.25">
      <c r="I3686" s="146"/>
      <c r="J3686" s="146"/>
      <c r="K3686" s="146"/>
      <c r="L3686" s="146"/>
    </row>
    <row r="3687" spans="9:12" x14ac:dyDescent="0.25">
      <c r="I3687" s="146"/>
      <c r="J3687" s="146"/>
      <c r="K3687" s="146"/>
      <c r="L3687" s="146"/>
    </row>
    <row r="3688" spans="9:12" x14ac:dyDescent="0.25">
      <c r="I3688" s="146"/>
      <c r="J3688" s="146"/>
      <c r="K3688" s="146"/>
      <c r="L3688" s="146"/>
    </row>
    <row r="3689" spans="9:12" x14ac:dyDescent="0.25">
      <c r="I3689" s="146"/>
      <c r="J3689" s="146"/>
      <c r="K3689" s="146"/>
      <c r="L3689" s="146"/>
    </row>
    <row r="3690" spans="9:12" x14ac:dyDescent="0.25">
      <c r="I3690" s="146"/>
      <c r="J3690" s="146"/>
      <c r="K3690" s="146"/>
      <c r="L3690" s="146"/>
    </row>
    <row r="3691" spans="9:12" x14ac:dyDescent="0.25">
      <c r="I3691" s="146"/>
      <c r="J3691" s="146"/>
      <c r="K3691" s="146"/>
      <c r="L3691" s="146"/>
    </row>
    <row r="3692" spans="9:12" x14ac:dyDescent="0.25">
      <c r="I3692" s="146"/>
      <c r="J3692" s="146"/>
      <c r="K3692" s="146"/>
      <c r="L3692" s="146"/>
    </row>
    <row r="3693" spans="9:12" x14ac:dyDescent="0.25">
      <c r="I3693" s="146"/>
      <c r="J3693" s="146"/>
      <c r="K3693" s="146"/>
      <c r="L3693" s="146"/>
    </row>
    <row r="3694" spans="9:12" x14ac:dyDescent="0.25">
      <c r="I3694" s="146"/>
      <c r="J3694" s="146"/>
      <c r="K3694" s="146"/>
      <c r="L3694" s="146"/>
    </row>
    <row r="3695" spans="9:12" x14ac:dyDescent="0.25">
      <c r="I3695" s="146"/>
      <c r="J3695" s="146"/>
      <c r="K3695" s="146"/>
      <c r="L3695" s="146"/>
    </row>
    <row r="3696" spans="9:12" x14ac:dyDescent="0.25">
      <c r="I3696" s="146"/>
      <c r="J3696" s="146"/>
      <c r="K3696" s="146"/>
      <c r="L3696" s="146"/>
    </row>
    <row r="3697" spans="9:12" x14ac:dyDescent="0.25">
      <c r="I3697" s="146"/>
      <c r="J3697" s="146"/>
      <c r="K3697" s="146"/>
      <c r="L3697" s="146"/>
    </row>
    <row r="3698" spans="9:12" x14ac:dyDescent="0.25">
      <c r="I3698" s="146"/>
      <c r="J3698" s="146"/>
      <c r="K3698" s="146"/>
      <c r="L3698" s="146"/>
    </row>
    <row r="3699" spans="9:12" x14ac:dyDescent="0.25">
      <c r="I3699" s="146"/>
      <c r="J3699" s="146"/>
      <c r="K3699" s="146"/>
      <c r="L3699" s="146"/>
    </row>
    <row r="3700" spans="9:12" x14ac:dyDescent="0.25">
      <c r="I3700" s="146"/>
      <c r="J3700" s="146"/>
      <c r="K3700" s="146"/>
      <c r="L3700" s="146"/>
    </row>
    <row r="3701" spans="9:12" x14ac:dyDescent="0.25">
      <c r="I3701" s="146"/>
      <c r="J3701" s="146"/>
      <c r="K3701" s="146"/>
      <c r="L3701" s="146"/>
    </row>
    <row r="3702" spans="9:12" x14ac:dyDescent="0.25">
      <c r="I3702" s="146"/>
      <c r="J3702" s="146"/>
      <c r="K3702" s="146"/>
      <c r="L3702" s="146"/>
    </row>
    <row r="3703" spans="9:12" x14ac:dyDescent="0.25">
      <c r="I3703" s="146"/>
      <c r="J3703" s="146"/>
      <c r="K3703" s="146"/>
      <c r="L3703" s="146"/>
    </row>
    <row r="3704" spans="9:12" x14ac:dyDescent="0.25">
      <c r="I3704" s="146"/>
      <c r="J3704" s="146"/>
      <c r="K3704" s="146"/>
      <c r="L3704" s="146"/>
    </row>
    <row r="3705" spans="9:12" x14ac:dyDescent="0.25">
      <c r="I3705" s="146"/>
      <c r="J3705" s="146"/>
      <c r="K3705" s="146"/>
      <c r="L3705" s="146"/>
    </row>
    <row r="3706" spans="9:12" x14ac:dyDescent="0.25">
      <c r="I3706" s="146"/>
      <c r="J3706" s="146"/>
      <c r="K3706" s="146"/>
      <c r="L3706" s="146"/>
    </row>
    <row r="3707" spans="9:12" x14ac:dyDescent="0.25">
      <c r="I3707" s="146"/>
      <c r="J3707" s="146"/>
      <c r="K3707" s="146"/>
      <c r="L3707" s="146"/>
    </row>
    <row r="3708" spans="9:12" x14ac:dyDescent="0.25">
      <c r="I3708" s="146"/>
      <c r="J3708" s="146"/>
      <c r="K3708" s="146"/>
      <c r="L3708" s="146"/>
    </row>
    <row r="3709" spans="9:12" x14ac:dyDescent="0.25">
      <c r="I3709" s="146"/>
      <c r="J3709" s="146"/>
      <c r="K3709" s="146"/>
      <c r="L3709" s="146"/>
    </row>
    <row r="3710" spans="9:12" x14ac:dyDescent="0.25">
      <c r="I3710" s="146"/>
      <c r="J3710" s="146"/>
      <c r="K3710" s="146"/>
      <c r="L3710" s="146"/>
    </row>
    <row r="3711" spans="9:12" x14ac:dyDescent="0.25">
      <c r="I3711" s="146"/>
      <c r="J3711" s="146"/>
      <c r="K3711" s="146"/>
      <c r="L3711" s="146"/>
    </row>
    <row r="3712" spans="9:12" x14ac:dyDescent="0.25">
      <c r="I3712" s="146"/>
      <c r="J3712" s="146"/>
      <c r="K3712" s="146"/>
      <c r="L3712" s="146"/>
    </row>
    <row r="3713" spans="9:12" x14ac:dyDescent="0.25">
      <c r="I3713" s="146"/>
      <c r="J3713" s="146"/>
      <c r="K3713" s="146"/>
      <c r="L3713" s="146"/>
    </row>
    <row r="3714" spans="9:12" x14ac:dyDescent="0.25">
      <c r="I3714" s="146"/>
      <c r="J3714" s="146"/>
      <c r="K3714" s="146"/>
      <c r="L3714" s="146"/>
    </row>
    <row r="3715" spans="9:12" x14ac:dyDescent="0.25">
      <c r="I3715" s="146"/>
      <c r="J3715" s="146"/>
      <c r="K3715" s="146"/>
      <c r="L3715" s="146"/>
    </row>
    <row r="3716" spans="9:12" x14ac:dyDescent="0.25">
      <c r="I3716" s="146"/>
      <c r="J3716" s="146"/>
      <c r="K3716" s="146"/>
      <c r="L3716" s="146"/>
    </row>
    <row r="3717" spans="9:12" x14ac:dyDescent="0.25">
      <c r="I3717" s="146"/>
      <c r="J3717" s="146"/>
      <c r="K3717" s="146"/>
      <c r="L3717" s="146"/>
    </row>
    <row r="3718" spans="9:12" x14ac:dyDescent="0.25">
      <c r="I3718" s="146"/>
      <c r="J3718" s="146"/>
      <c r="K3718" s="146"/>
      <c r="L3718" s="146"/>
    </row>
    <row r="3719" spans="9:12" x14ac:dyDescent="0.25">
      <c r="I3719" s="146"/>
      <c r="J3719" s="146"/>
      <c r="K3719" s="146"/>
      <c r="L3719" s="146"/>
    </row>
    <row r="3720" spans="9:12" x14ac:dyDescent="0.25">
      <c r="I3720" s="146"/>
      <c r="J3720" s="146"/>
      <c r="K3720" s="146"/>
      <c r="L3720" s="146"/>
    </row>
    <row r="3721" spans="9:12" x14ac:dyDescent="0.25">
      <c r="I3721" s="146"/>
      <c r="J3721" s="146"/>
      <c r="K3721" s="146"/>
      <c r="L3721" s="146"/>
    </row>
    <row r="3722" spans="9:12" x14ac:dyDescent="0.25">
      <c r="I3722" s="146"/>
      <c r="J3722" s="146"/>
      <c r="K3722" s="146"/>
      <c r="L3722" s="146"/>
    </row>
    <row r="3723" spans="9:12" x14ac:dyDescent="0.25">
      <c r="I3723" s="146"/>
      <c r="J3723" s="146"/>
      <c r="K3723" s="146"/>
      <c r="L3723" s="146"/>
    </row>
    <row r="3724" spans="9:12" x14ac:dyDescent="0.25">
      <c r="I3724" s="146"/>
      <c r="J3724" s="146"/>
      <c r="K3724" s="146"/>
      <c r="L3724" s="146"/>
    </row>
    <row r="3725" spans="9:12" x14ac:dyDescent="0.25">
      <c r="I3725" s="146"/>
      <c r="J3725" s="146"/>
      <c r="K3725" s="146"/>
      <c r="L3725" s="146"/>
    </row>
    <row r="3726" spans="9:12" x14ac:dyDescent="0.25">
      <c r="I3726" s="146"/>
      <c r="J3726" s="146"/>
      <c r="K3726" s="146"/>
      <c r="L3726" s="146"/>
    </row>
    <row r="3727" spans="9:12" x14ac:dyDescent="0.25">
      <c r="I3727" s="146"/>
      <c r="J3727" s="146"/>
      <c r="K3727" s="146"/>
      <c r="L3727" s="146"/>
    </row>
    <row r="3728" spans="9:12" x14ac:dyDescent="0.25">
      <c r="I3728" s="146"/>
      <c r="J3728" s="146"/>
      <c r="K3728" s="146"/>
      <c r="L3728" s="146"/>
    </row>
    <row r="3729" spans="9:12" x14ac:dyDescent="0.25">
      <c r="I3729" s="146"/>
      <c r="J3729" s="146"/>
      <c r="K3729" s="146"/>
      <c r="L3729" s="146"/>
    </row>
    <row r="3730" spans="9:12" x14ac:dyDescent="0.25">
      <c r="I3730" s="146"/>
      <c r="J3730" s="146"/>
      <c r="K3730" s="146"/>
      <c r="L3730" s="146"/>
    </row>
    <row r="3731" spans="9:12" x14ac:dyDescent="0.25">
      <c r="I3731" s="146"/>
      <c r="J3731" s="146"/>
      <c r="K3731" s="146"/>
      <c r="L3731" s="146"/>
    </row>
    <row r="3732" spans="9:12" x14ac:dyDescent="0.25">
      <c r="I3732" s="146"/>
      <c r="J3732" s="146"/>
      <c r="K3732" s="146"/>
      <c r="L3732" s="146"/>
    </row>
    <row r="3733" spans="9:12" x14ac:dyDescent="0.25">
      <c r="I3733" s="146"/>
      <c r="J3733" s="146"/>
      <c r="K3733" s="146"/>
      <c r="L3733" s="146"/>
    </row>
    <row r="3734" spans="9:12" x14ac:dyDescent="0.25">
      <c r="I3734" s="146"/>
      <c r="J3734" s="146"/>
      <c r="K3734" s="146"/>
      <c r="L3734" s="146"/>
    </row>
    <row r="3735" spans="9:12" x14ac:dyDescent="0.25">
      <c r="I3735" s="146"/>
      <c r="J3735" s="146"/>
      <c r="K3735" s="146"/>
      <c r="L3735" s="146"/>
    </row>
    <row r="3736" spans="9:12" x14ac:dyDescent="0.25">
      <c r="I3736" s="146"/>
      <c r="J3736" s="146"/>
      <c r="K3736" s="146"/>
      <c r="L3736" s="146"/>
    </row>
    <row r="3737" spans="9:12" x14ac:dyDescent="0.25">
      <c r="I3737" s="146"/>
      <c r="J3737" s="146"/>
      <c r="K3737" s="146"/>
      <c r="L3737" s="146"/>
    </row>
    <row r="3738" spans="9:12" x14ac:dyDescent="0.25">
      <c r="I3738" s="146"/>
      <c r="J3738" s="146"/>
      <c r="K3738" s="146"/>
      <c r="L3738" s="146"/>
    </row>
    <row r="3739" spans="9:12" x14ac:dyDescent="0.25">
      <c r="I3739" s="146"/>
      <c r="J3739" s="146"/>
      <c r="K3739" s="146"/>
      <c r="L3739" s="146"/>
    </row>
    <row r="3740" spans="9:12" x14ac:dyDescent="0.25">
      <c r="I3740" s="146"/>
      <c r="J3740" s="146"/>
      <c r="K3740" s="146"/>
      <c r="L3740" s="146"/>
    </row>
    <row r="3741" spans="9:12" x14ac:dyDescent="0.25">
      <c r="I3741" s="146"/>
      <c r="J3741" s="146"/>
      <c r="K3741" s="146"/>
      <c r="L3741" s="146"/>
    </row>
    <row r="3742" spans="9:12" x14ac:dyDescent="0.25">
      <c r="I3742" s="146"/>
      <c r="J3742" s="146"/>
      <c r="K3742" s="146"/>
      <c r="L3742" s="146"/>
    </row>
    <row r="3743" spans="9:12" x14ac:dyDescent="0.25">
      <c r="I3743" s="146"/>
      <c r="J3743" s="146"/>
      <c r="K3743" s="146"/>
      <c r="L3743" s="146"/>
    </row>
    <row r="3744" spans="9:12" x14ac:dyDescent="0.25">
      <c r="I3744" s="146"/>
      <c r="J3744" s="146"/>
      <c r="K3744" s="146"/>
      <c r="L3744" s="146"/>
    </row>
    <row r="3745" spans="9:12" x14ac:dyDescent="0.25">
      <c r="I3745" s="146"/>
      <c r="J3745" s="146"/>
      <c r="K3745" s="146"/>
      <c r="L3745" s="146"/>
    </row>
    <row r="3746" spans="9:12" x14ac:dyDescent="0.25">
      <c r="I3746" s="146"/>
      <c r="J3746" s="146"/>
      <c r="K3746" s="146"/>
      <c r="L3746" s="146"/>
    </row>
    <row r="3747" spans="9:12" x14ac:dyDescent="0.25">
      <c r="I3747" s="146"/>
      <c r="J3747" s="146"/>
      <c r="K3747" s="146"/>
      <c r="L3747" s="146"/>
    </row>
    <row r="3748" spans="9:12" x14ac:dyDescent="0.25">
      <c r="I3748" s="146"/>
      <c r="J3748" s="146"/>
      <c r="K3748" s="146"/>
      <c r="L3748" s="146"/>
    </row>
    <row r="3749" spans="9:12" x14ac:dyDescent="0.25">
      <c r="I3749" s="146"/>
      <c r="J3749" s="146"/>
      <c r="K3749" s="146"/>
      <c r="L3749" s="146"/>
    </row>
    <row r="3750" spans="9:12" x14ac:dyDescent="0.25">
      <c r="I3750" s="146"/>
      <c r="J3750" s="146"/>
      <c r="K3750" s="146"/>
      <c r="L3750" s="146"/>
    </row>
    <row r="3751" spans="9:12" x14ac:dyDescent="0.25">
      <c r="I3751" s="146"/>
      <c r="J3751" s="146"/>
      <c r="K3751" s="146"/>
      <c r="L3751" s="146"/>
    </row>
    <row r="3752" spans="9:12" x14ac:dyDescent="0.25">
      <c r="I3752" s="146"/>
      <c r="J3752" s="146"/>
      <c r="K3752" s="146"/>
      <c r="L3752" s="146"/>
    </row>
    <row r="3753" spans="9:12" x14ac:dyDescent="0.25">
      <c r="I3753" s="146"/>
      <c r="J3753" s="146"/>
      <c r="K3753" s="146"/>
      <c r="L3753" s="146"/>
    </row>
    <row r="3754" spans="9:12" x14ac:dyDescent="0.25">
      <c r="I3754" s="146"/>
      <c r="J3754" s="146"/>
      <c r="K3754" s="146"/>
      <c r="L3754" s="146"/>
    </row>
    <row r="3755" spans="9:12" x14ac:dyDescent="0.25">
      <c r="I3755" s="146"/>
      <c r="J3755" s="146"/>
      <c r="K3755" s="146"/>
      <c r="L3755" s="146"/>
    </row>
    <row r="3756" spans="9:12" x14ac:dyDescent="0.25">
      <c r="I3756" s="146"/>
      <c r="J3756" s="146"/>
      <c r="K3756" s="146"/>
      <c r="L3756" s="146"/>
    </row>
    <row r="3757" spans="9:12" x14ac:dyDescent="0.25">
      <c r="I3757" s="146"/>
      <c r="J3757" s="146"/>
      <c r="K3757" s="146"/>
      <c r="L3757" s="146"/>
    </row>
    <row r="3758" spans="9:12" x14ac:dyDescent="0.25">
      <c r="I3758" s="146"/>
      <c r="J3758" s="146"/>
      <c r="K3758" s="146"/>
      <c r="L3758" s="146"/>
    </row>
    <row r="3759" spans="9:12" x14ac:dyDescent="0.25">
      <c r="I3759" s="146"/>
      <c r="J3759" s="146"/>
      <c r="K3759" s="146"/>
      <c r="L3759" s="146"/>
    </row>
    <row r="3760" spans="9:12" x14ac:dyDescent="0.25">
      <c r="I3760" s="146"/>
      <c r="J3760" s="146"/>
      <c r="K3760" s="146"/>
      <c r="L3760" s="146"/>
    </row>
    <row r="3761" spans="9:12" x14ac:dyDescent="0.25">
      <c r="I3761" s="146"/>
      <c r="J3761" s="146"/>
      <c r="K3761" s="146"/>
      <c r="L3761" s="146"/>
    </row>
    <row r="3762" spans="9:12" x14ac:dyDescent="0.25">
      <c r="I3762" s="146"/>
      <c r="J3762" s="146"/>
      <c r="K3762" s="146"/>
      <c r="L3762" s="146"/>
    </row>
    <row r="3763" spans="9:12" x14ac:dyDescent="0.25">
      <c r="I3763" s="146"/>
      <c r="J3763" s="146"/>
      <c r="K3763" s="146"/>
      <c r="L3763" s="146"/>
    </row>
    <row r="3764" spans="9:12" x14ac:dyDescent="0.25">
      <c r="I3764" s="146"/>
      <c r="J3764" s="146"/>
      <c r="K3764" s="146"/>
      <c r="L3764" s="146"/>
    </row>
    <row r="3765" spans="9:12" x14ac:dyDescent="0.25">
      <c r="I3765" s="146"/>
      <c r="J3765" s="146"/>
      <c r="K3765" s="146"/>
      <c r="L3765" s="146"/>
    </row>
    <row r="3766" spans="9:12" x14ac:dyDescent="0.25">
      <c r="I3766" s="146"/>
      <c r="J3766" s="146"/>
      <c r="K3766" s="146"/>
      <c r="L3766" s="146"/>
    </row>
    <row r="3767" spans="9:12" x14ac:dyDescent="0.25">
      <c r="I3767" s="146"/>
      <c r="J3767" s="146"/>
      <c r="K3767" s="146"/>
      <c r="L3767" s="146"/>
    </row>
    <row r="3768" spans="9:12" x14ac:dyDescent="0.25">
      <c r="I3768" s="146"/>
      <c r="J3768" s="146"/>
      <c r="K3768" s="146"/>
      <c r="L3768" s="146"/>
    </row>
    <row r="3769" spans="9:12" x14ac:dyDescent="0.25">
      <c r="I3769" s="146"/>
      <c r="J3769" s="146"/>
      <c r="K3769" s="146"/>
      <c r="L3769" s="146"/>
    </row>
    <row r="3770" spans="9:12" x14ac:dyDescent="0.25">
      <c r="I3770" s="146"/>
      <c r="J3770" s="146"/>
      <c r="K3770" s="146"/>
      <c r="L3770" s="146"/>
    </row>
    <row r="3771" spans="9:12" x14ac:dyDescent="0.25">
      <c r="I3771" s="146"/>
      <c r="J3771" s="146"/>
      <c r="K3771" s="146"/>
      <c r="L3771" s="146"/>
    </row>
    <row r="3772" spans="9:12" x14ac:dyDescent="0.25">
      <c r="I3772" s="146"/>
      <c r="J3772" s="146"/>
      <c r="K3772" s="146"/>
      <c r="L3772" s="146"/>
    </row>
    <row r="3773" spans="9:12" x14ac:dyDescent="0.25">
      <c r="I3773" s="146"/>
      <c r="J3773" s="146"/>
      <c r="K3773" s="146"/>
      <c r="L3773" s="146"/>
    </row>
    <row r="3774" spans="9:12" x14ac:dyDescent="0.25">
      <c r="I3774" s="146"/>
      <c r="J3774" s="146"/>
      <c r="K3774" s="146"/>
      <c r="L3774" s="146"/>
    </row>
    <row r="3775" spans="9:12" x14ac:dyDescent="0.25">
      <c r="I3775" s="146"/>
      <c r="J3775" s="146"/>
      <c r="K3775" s="146"/>
      <c r="L3775" s="146"/>
    </row>
    <row r="3776" spans="9:12" x14ac:dyDescent="0.25">
      <c r="I3776" s="146"/>
      <c r="J3776" s="146"/>
      <c r="K3776" s="146"/>
      <c r="L3776" s="146"/>
    </row>
    <row r="3777" spans="9:12" x14ac:dyDescent="0.25">
      <c r="I3777" s="146"/>
      <c r="J3777" s="146"/>
      <c r="K3777" s="146"/>
      <c r="L3777" s="146"/>
    </row>
    <row r="3778" spans="9:12" x14ac:dyDescent="0.25">
      <c r="I3778" s="146"/>
      <c r="J3778" s="146"/>
      <c r="K3778" s="146"/>
      <c r="L3778" s="146"/>
    </row>
    <row r="3779" spans="9:12" x14ac:dyDescent="0.25">
      <c r="I3779" s="146"/>
      <c r="J3779" s="146"/>
      <c r="K3779" s="146"/>
      <c r="L3779" s="146"/>
    </row>
    <row r="3780" spans="9:12" x14ac:dyDescent="0.25">
      <c r="I3780" s="146"/>
      <c r="J3780" s="146"/>
      <c r="K3780" s="146"/>
      <c r="L3780" s="146"/>
    </row>
    <row r="3781" spans="9:12" x14ac:dyDescent="0.25">
      <c r="I3781" s="146"/>
      <c r="J3781" s="146"/>
      <c r="K3781" s="146"/>
      <c r="L3781" s="146"/>
    </row>
    <row r="3782" spans="9:12" x14ac:dyDescent="0.25">
      <c r="I3782" s="146"/>
      <c r="J3782" s="146"/>
      <c r="K3782" s="146"/>
      <c r="L3782" s="146"/>
    </row>
    <row r="3783" spans="9:12" x14ac:dyDescent="0.25">
      <c r="I3783" s="146"/>
      <c r="J3783" s="146"/>
      <c r="K3783" s="146"/>
      <c r="L3783" s="146"/>
    </row>
    <row r="3784" spans="9:12" x14ac:dyDescent="0.25">
      <c r="I3784" s="146"/>
      <c r="J3784" s="146"/>
      <c r="K3784" s="146"/>
      <c r="L3784" s="146"/>
    </row>
    <row r="3785" spans="9:12" x14ac:dyDescent="0.25">
      <c r="I3785" s="146"/>
      <c r="J3785" s="146"/>
      <c r="K3785" s="146"/>
      <c r="L3785" s="146"/>
    </row>
    <row r="3786" spans="9:12" x14ac:dyDescent="0.25">
      <c r="I3786" s="146"/>
      <c r="J3786" s="146"/>
      <c r="K3786" s="146"/>
      <c r="L3786" s="146"/>
    </row>
    <row r="3787" spans="9:12" x14ac:dyDescent="0.25">
      <c r="I3787" s="146"/>
      <c r="J3787" s="146"/>
      <c r="K3787" s="146"/>
      <c r="L3787" s="146"/>
    </row>
    <row r="3788" spans="9:12" x14ac:dyDescent="0.25">
      <c r="I3788" s="146"/>
      <c r="J3788" s="146"/>
      <c r="K3788" s="146"/>
      <c r="L3788" s="146"/>
    </row>
    <row r="3789" spans="9:12" x14ac:dyDescent="0.25">
      <c r="I3789" s="146"/>
      <c r="J3789" s="146"/>
      <c r="K3789" s="146"/>
      <c r="L3789" s="146"/>
    </row>
    <row r="3790" spans="9:12" x14ac:dyDescent="0.25">
      <c r="I3790" s="146"/>
      <c r="J3790" s="146"/>
      <c r="K3790" s="146"/>
      <c r="L3790" s="146"/>
    </row>
    <row r="3791" spans="9:12" x14ac:dyDescent="0.25">
      <c r="I3791" s="146"/>
      <c r="J3791" s="146"/>
      <c r="K3791" s="146"/>
      <c r="L3791" s="146"/>
    </row>
    <row r="3792" spans="9:12" x14ac:dyDescent="0.25">
      <c r="I3792" s="146"/>
      <c r="J3792" s="146"/>
      <c r="K3792" s="146"/>
      <c r="L3792" s="146"/>
    </row>
    <row r="3793" spans="9:12" x14ac:dyDescent="0.25">
      <c r="I3793" s="146"/>
      <c r="J3793" s="146"/>
      <c r="K3793" s="146"/>
      <c r="L3793" s="146"/>
    </row>
    <row r="3794" spans="9:12" x14ac:dyDescent="0.25">
      <c r="I3794" s="146"/>
      <c r="J3794" s="146"/>
      <c r="K3794" s="146"/>
      <c r="L3794" s="146"/>
    </row>
    <row r="3795" spans="9:12" x14ac:dyDescent="0.25">
      <c r="I3795" s="146"/>
      <c r="J3795" s="146"/>
      <c r="K3795" s="146"/>
      <c r="L3795" s="146"/>
    </row>
    <row r="3796" spans="9:12" x14ac:dyDescent="0.25">
      <c r="I3796" s="146"/>
      <c r="J3796" s="146"/>
      <c r="K3796" s="146"/>
      <c r="L3796" s="146"/>
    </row>
    <row r="3797" spans="9:12" x14ac:dyDescent="0.25">
      <c r="I3797" s="146"/>
      <c r="J3797" s="146"/>
      <c r="K3797" s="146"/>
      <c r="L3797" s="146"/>
    </row>
    <row r="3798" spans="9:12" x14ac:dyDescent="0.25">
      <c r="I3798" s="146"/>
      <c r="J3798" s="146"/>
      <c r="K3798" s="146"/>
      <c r="L3798" s="146"/>
    </row>
    <row r="3799" spans="9:12" x14ac:dyDescent="0.25">
      <c r="I3799" s="146"/>
      <c r="J3799" s="146"/>
      <c r="K3799" s="146"/>
      <c r="L3799" s="146"/>
    </row>
    <row r="3800" spans="9:12" x14ac:dyDescent="0.25">
      <c r="I3800" s="146"/>
      <c r="J3800" s="146"/>
      <c r="K3800" s="146"/>
      <c r="L3800" s="146"/>
    </row>
    <row r="3801" spans="9:12" x14ac:dyDescent="0.25">
      <c r="I3801" s="146"/>
      <c r="J3801" s="146"/>
      <c r="K3801" s="146"/>
      <c r="L3801" s="146"/>
    </row>
    <row r="3802" spans="9:12" x14ac:dyDescent="0.25">
      <c r="I3802" s="146"/>
      <c r="J3802" s="146"/>
      <c r="K3802" s="146"/>
      <c r="L3802" s="146"/>
    </row>
    <row r="3803" spans="9:12" x14ac:dyDescent="0.25">
      <c r="I3803" s="146"/>
      <c r="J3803" s="146"/>
      <c r="K3803" s="146"/>
      <c r="L3803" s="146"/>
    </row>
    <row r="3804" spans="9:12" x14ac:dyDescent="0.25">
      <c r="I3804" s="146"/>
      <c r="J3804" s="146"/>
      <c r="K3804" s="146"/>
      <c r="L3804" s="146"/>
    </row>
    <row r="3805" spans="9:12" x14ac:dyDescent="0.25">
      <c r="I3805" s="146"/>
      <c r="J3805" s="146"/>
      <c r="K3805" s="146"/>
      <c r="L3805" s="146"/>
    </row>
    <row r="3806" spans="9:12" x14ac:dyDescent="0.25">
      <c r="I3806" s="146"/>
      <c r="J3806" s="146"/>
      <c r="K3806" s="146"/>
      <c r="L3806" s="146"/>
    </row>
    <row r="3807" spans="9:12" x14ac:dyDescent="0.25">
      <c r="I3807" s="146"/>
      <c r="J3807" s="146"/>
      <c r="K3807" s="146"/>
      <c r="L3807" s="146"/>
    </row>
    <row r="3808" spans="9:12" x14ac:dyDescent="0.25">
      <c r="I3808" s="146"/>
      <c r="J3808" s="146"/>
      <c r="K3808" s="146"/>
      <c r="L3808" s="146"/>
    </row>
    <row r="3809" spans="9:12" x14ac:dyDescent="0.25">
      <c r="I3809" s="146"/>
      <c r="J3809" s="146"/>
      <c r="K3809" s="146"/>
      <c r="L3809" s="146"/>
    </row>
    <row r="3810" spans="9:12" x14ac:dyDescent="0.25">
      <c r="I3810" s="146"/>
      <c r="J3810" s="146"/>
      <c r="K3810" s="146"/>
      <c r="L3810" s="146"/>
    </row>
    <row r="3811" spans="9:12" x14ac:dyDescent="0.25">
      <c r="I3811" s="146"/>
      <c r="J3811" s="146"/>
      <c r="K3811" s="146"/>
      <c r="L3811" s="146"/>
    </row>
    <row r="3812" spans="9:12" x14ac:dyDescent="0.25">
      <c r="I3812" s="146"/>
      <c r="J3812" s="146"/>
      <c r="K3812" s="146"/>
      <c r="L3812" s="146"/>
    </row>
    <row r="3813" spans="9:12" x14ac:dyDescent="0.25">
      <c r="I3813" s="146"/>
      <c r="J3813" s="146"/>
      <c r="K3813" s="146"/>
      <c r="L3813" s="146"/>
    </row>
    <row r="3814" spans="9:12" x14ac:dyDescent="0.25">
      <c r="I3814" s="146"/>
      <c r="J3814" s="146"/>
      <c r="K3814" s="146"/>
      <c r="L3814" s="146"/>
    </row>
    <row r="3815" spans="9:12" x14ac:dyDescent="0.25">
      <c r="I3815" s="146"/>
      <c r="J3815" s="146"/>
      <c r="K3815" s="146"/>
      <c r="L3815" s="146"/>
    </row>
    <row r="3816" spans="9:12" x14ac:dyDescent="0.25">
      <c r="I3816" s="146"/>
      <c r="J3816" s="146"/>
      <c r="K3816" s="146"/>
      <c r="L3816" s="146"/>
    </row>
    <row r="3817" spans="9:12" x14ac:dyDescent="0.25">
      <c r="I3817" s="146"/>
      <c r="J3817" s="146"/>
      <c r="K3817" s="146"/>
      <c r="L3817" s="146"/>
    </row>
    <row r="3818" spans="9:12" x14ac:dyDescent="0.25">
      <c r="I3818" s="146"/>
      <c r="J3818" s="146"/>
      <c r="K3818" s="146"/>
      <c r="L3818" s="146"/>
    </row>
    <row r="3819" spans="9:12" x14ac:dyDescent="0.25">
      <c r="I3819" s="146"/>
      <c r="J3819" s="146"/>
      <c r="K3819" s="146"/>
      <c r="L3819" s="146"/>
    </row>
    <row r="3820" spans="9:12" x14ac:dyDescent="0.25">
      <c r="I3820" s="146"/>
      <c r="J3820" s="146"/>
      <c r="K3820" s="146"/>
      <c r="L3820" s="146"/>
    </row>
    <row r="3821" spans="9:12" x14ac:dyDescent="0.25">
      <c r="I3821" s="146"/>
      <c r="J3821" s="146"/>
      <c r="K3821" s="146"/>
      <c r="L3821" s="146"/>
    </row>
    <row r="3822" spans="9:12" x14ac:dyDescent="0.25">
      <c r="I3822" s="146"/>
      <c r="J3822" s="146"/>
      <c r="K3822" s="146"/>
      <c r="L3822" s="146"/>
    </row>
    <row r="3823" spans="9:12" x14ac:dyDescent="0.25">
      <c r="I3823" s="146"/>
      <c r="J3823" s="146"/>
      <c r="K3823" s="146"/>
      <c r="L3823" s="146"/>
    </row>
    <row r="3824" spans="9:12" x14ac:dyDescent="0.25">
      <c r="I3824" s="146"/>
      <c r="J3824" s="146"/>
      <c r="K3824" s="146"/>
      <c r="L3824" s="146"/>
    </row>
    <row r="3825" spans="9:12" x14ac:dyDescent="0.25">
      <c r="I3825" s="146"/>
      <c r="J3825" s="146"/>
      <c r="K3825" s="146"/>
      <c r="L3825" s="146"/>
    </row>
    <row r="3826" spans="9:12" x14ac:dyDescent="0.25">
      <c r="I3826" s="146"/>
      <c r="J3826" s="146"/>
      <c r="K3826" s="146"/>
      <c r="L3826" s="146"/>
    </row>
    <row r="3827" spans="9:12" x14ac:dyDescent="0.25">
      <c r="I3827" s="146"/>
      <c r="J3827" s="146"/>
      <c r="K3827" s="146"/>
      <c r="L3827" s="146"/>
    </row>
    <row r="3828" spans="9:12" x14ac:dyDescent="0.25">
      <c r="I3828" s="146"/>
      <c r="J3828" s="146"/>
      <c r="K3828" s="146"/>
      <c r="L3828" s="146"/>
    </row>
    <row r="3829" spans="9:12" x14ac:dyDescent="0.25">
      <c r="I3829" s="146"/>
      <c r="J3829" s="146"/>
      <c r="K3829" s="146"/>
      <c r="L3829" s="146"/>
    </row>
    <row r="3830" spans="9:12" x14ac:dyDescent="0.25">
      <c r="I3830" s="146"/>
      <c r="J3830" s="146"/>
      <c r="K3830" s="146"/>
      <c r="L3830" s="146"/>
    </row>
    <row r="3831" spans="9:12" x14ac:dyDescent="0.25">
      <c r="I3831" s="146"/>
      <c r="J3831" s="146"/>
      <c r="K3831" s="146"/>
      <c r="L3831" s="146"/>
    </row>
    <row r="3832" spans="9:12" x14ac:dyDescent="0.25">
      <c r="I3832" s="146"/>
      <c r="J3832" s="146"/>
      <c r="K3832" s="146"/>
      <c r="L3832" s="146"/>
    </row>
    <row r="3833" spans="9:12" x14ac:dyDescent="0.25">
      <c r="I3833" s="146"/>
      <c r="J3833" s="146"/>
      <c r="K3833" s="146"/>
      <c r="L3833" s="146"/>
    </row>
    <row r="3834" spans="9:12" x14ac:dyDescent="0.25">
      <c r="I3834" s="146"/>
      <c r="J3834" s="146"/>
      <c r="K3834" s="146"/>
      <c r="L3834" s="146"/>
    </row>
    <row r="3835" spans="9:12" x14ac:dyDescent="0.25">
      <c r="I3835" s="146"/>
      <c r="J3835" s="146"/>
      <c r="K3835" s="146"/>
      <c r="L3835" s="146"/>
    </row>
    <row r="3836" spans="9:12" x14ac:dyDescent="0.25">
      <c r="I3836" s="146"/>
      <c r="J3836" s="146"/>
      <c r="K3836" s="146"/>
      <c r="L3836" s="146"/>
    </row>
    <row r="3837" spans="9:12" x14ac:dyDescent="0.25">
      <c r="I3837" s="146"/>
      <c r="J3837" s="146"/>
      <c r="K3837" s="146"/>
      <c r="L3837" s="146"/>
    </row>
    <row r="3838" spans="9:12" x14ac:dyDescent="0.25">
      <c r="I3838" s="146"/>
      <c r="J3838" s="146"/>
      <c r="K3838" s="146"/>
      <c r="L3838" s="146"/>
    </row>
    <row r="3839" spans="9:12" x14ac:dyDescent="0.25">
      <c r="I3839" s="146"/>
      <c r="J3839" s="146"/>
      <c r="K3839" s="146"/>
      <c r="L3839" s="146"/>
    </row>
    <row r="3840" spans="9:12" x14ac:dyDescent="0.25">
      <c r="I3840" s="146"/>
      <c r="J3840" s="146"/>
      <c r="K3840" s="146"/>
      <c r="L3840" s="146"/>
    </row>
    <row r="3841" spans="9:12" x14ac:dyDescent="0.25">
      <c r="I3841" s="146"/>
      <c r="J3841" s="146"/>
      <c r="K3841" s="146"/>
      <c r="L3841" s="146"/>
    </row>
    <row r="3842" spans="9:12" x14ac:dyDescent="0.25">
      <c r="I3842" s="146"/>
      <c r="J3842" s="146"/>
      <c r="K3842" s="146"/>
      <c r="L3842" s="146"/>
    </row>
    <row r="3843" spans="9:12" x14ac:dyDescent="0.25">
      <c r="I3843" s="146"/>
      <c r="J3843" s="146"/>
      <c r="K3843" s="146"/>
      <c r="L3843" s="146"/>
    </row>
    <row r="3844" spans="9:12" x14ac:dyDescent="0.25">
      <c r="I3844" s="146"/>
      <c r="J3844" s="146"/>
      <c r="K3844" s="146"/>
      <c r="L3844" s="146"/>
    </row>
    <row r="3845" spans="9:12" x14ac:dyDescent="0.25">
      <c r="I3845" s="146"/>
      <c r="J3845" s="146"/>
      <c r="K3845" s="146"/>
      <c r="L3845" s="146"/>
    </row>
    <row r="3846" spans="9:12" x14ac:dyDescent="0.25">
      <c r="I3846" s="146"/>
      <c r="J3846" s="146"/>
      <c r="K3846" s="146"/>
      <c r="L3846" s="146"/>
    </row>
    <row r="3847" spans="9:12" x14ac:dyDescent="0.25">
      <c r="I3847" s="146"/>
      <c r="J3847" s="146"/>
      <c r="K3847" s="146"/>
      <c r="L3847" s="146"/>
    </row>
    <row r="3848" spans="9:12" x14ac:dyDescent="0.25">
      <c r="I3848" s="146"/>
      <c r="J3848" s="146"/>
      <c r="K3848" s="146"/>
      <c r="L3848" s="146"/>
    </row>
    <row r="3849" spans="9:12" x14ac:dyDescent="0.25">
      <c r="I3849" s="146"/>
      <c r="J3849" s="146"/>
      <c r="K3849" s="146"/>
      <c r="L3849" s="146"/>
    </row>
    <row r="3850" spans="9:12" x14ac:dyDescent="0.25">
      <c r="I3850" s="146"/>
      <c r="J3850" s="146"/>
      <c r="K3850" s="146"/>
      <c r="L3850" s="146"/>
    </row>
    <row r="3851" spans="9:12" x14ac:dyDescent="0.25">
      <c r="I3851" s="146"/>
      <c r="J3851" s="146"/>
      <c r="K3851" s="146"/>
      <c r="L3851" s="146"/>
    </row>
    <row r="3852" spans="9:12" x14ac:dyDescent="0.25">
      <c r="I3852" s="146"/>
      <c r="J3852" s="146"/>
      <c r="K3852" s="146"/>
      <c r="L3852" s="146"/>
    </row>
    <row r="3853" spans="9:12" x14ac:dyDescent="0.25">
      <c r="I3853" s="146"/>
      <c r="J3853" s="146"/>
      <c r="K3853" s="146"/>
      <c r="L3853" s="146"/>
    </row>
    <row r="3854" spans="9:12" x14ac:dyDescent="0.25">
      <c r="I3854" s="146"/>
      <c r="J3854" s="146"/>
      <c r="K3854" s="146"/>
      <c r="L3854" s="146"/>
    </row>
    <row r="3855" spans="9:12" x14ac:dyDescent="0.25">
      <c r="I3855" s="146"/>
      <c r="J3855" s="146"/>
      <c r="K3855" s="146"/>
      <c r="L3855" s="146"/>
    </row>
    <row r="3856" spans="9:12" x14ac:dyDescent="0.25">
      <c r="I3856" s="146"/>
      <c r="J3856" s="146"/>
      <c r="K3856" s="146"/>
      <c r="L3856" s="146"/>
    </row>
    <row r="3857" spans="9:12" x14ac:dyDescent="0.25">
      <c r="I3857" s="146"/>
      <c r="J3857" s="146"/>
      <c r="K3857" s="146"/>
      <c r="L3857" s="146"/>
    </row>
    <row r="3858" spans="9:12" x14ac:dyDescent="0.25">
      <c r="I3858" s="146"/>
      <c r="J3858" s="146"/>
      <c r="K3858" s="146"/>
      <c r="L3858" s="146"/>
    </row>
    <row r="3859" spans="9:12" x14ac:dyDescent="0.25">
      <c r="I3859" s="146"/>
      <c r="J3859" s="146"/>
      <c r="K3859" s="146"/>
      <c r="L3859" s="146"/>
    </row>
    <row r="3860" spans="9:12" x14ac:dyDescent="0.25">
      <c r="I3860" s="146"/>
      <c r="J3860" s="146"/>
      <c r="K3860" s="146"/>
      <c r="L3860" s="146"/>
    </row>
    <row r="3861" spans="9:12" x14ac:dyDescent="0.25">
      <c r="I3861" s="146"/>
      <c r="J3861" s="146"/>
      <c r="K3861" s="146"/>
      <c r="L3861" s="146"/>
    </row>
    <row r="3862" spans="9:12" x14ac:dyDescent="0.25">
      <c r="I3862" s="146"/>
      <c r="J3862" s="146"/>
      <c r="K3862" s="146"/>
      <c r="L3862" s="146"/>
    </row>
    <row r="3863" spans="9:12" x14ac:dyDescent="0.25">
      <c r="I3863" s="146"/>
      <c r="J3863" s="146"/>
      <c r="K3863" s="146"/>
      <c r="L3863" s="146"/>
    </row>
    <row r="3864" spans="9:12" x14ac:dyDescent="0.25">
      <c r="I3864" s="146"/>
      <c r="J3864" s="146"/>
      <c r="K3864" s="146"/>
      <c r="L3864" s="146"/>
    </row>
    <row r="3865" spans="9:12" x14ac:dyDescent="0.25">
      <c r="I3865" s="146"/>
      <c r="J3865" s="146"/>
      <c r="K3865" s="146"/>
      <c r="L3865" s="146"/>
    </row>
    <row r="3866" spans="9:12" x14ac:dyDescent="0.25">
      <c r="I3866" s="146"/>
      <c r="J3866" s="146"/>
      <c r="K3866" s="146"/>
      <c r="L3866" s="146"/>
    </row>
    <row r="3867" spans="9:12" x14ac:dyDescent="0.25">
      <c r="I3867" s="146"/>
      <c r="J3867" s="146"/>
      <c r="K3867" s="146"/>
      <c r="L3867" s="146"/>
    </row>
    <row r="3868" spans="9:12" x14ac:dyDescent="0.25">
      <c r="I3868" s="146"/>
      <c r="J3868" s="146"/>
      <c r="K3868" s="146"/>
      <c r="L3868" s="146"/>
    </row>
    <row r="3869" spans="9:12" x14ac:dyDescent="0.25">
      <c r="I3869" s="146"/>
      <c r="J3869" s="146"/>
      <c r="K3869" s="146"/>
      <c r="L3869" s="146"/>
    </row>
    <row r="3870" spans="9:12" x14ac:dyDescent="0.25">
      <c r="I3870" s="146"/>
      <c r="J3870" s="146"/>
      <c r="K3870" s="146"/>
      <c r="L3870" s="146"/>
    </row>
    <row r="3871" spans="9:12" x14ac:dyDescent="0.25">
      <c r="I3871" s="146"/>
      <c r="J3871" s="146"/>
      <c r="K3871" s="146"/>
      <c r="L3871" s="146"/>
    </row>
    <row r="3872" spans="9:12" x14ac:dyDescent="0.25">
      <c r="I3872" s="146"/>
      <c r="J3872" s="146"/>
      <c r="K3872" s="146"/>
      <c r="L3872" s="146"/>
    </row>
    <row r="3873" spans="9:12" x14ac:dyDescent="0.25">
      <c r="I3873" s="146"/>
      <c r="J3873" s="146"/>
      <c r="K3873" s="146"/>
      <c r="L3873" s="146"/>
    </row>
    <row r="3874" spans="9:12" x14ac:dyDescent="0.25">
      <c r="I3874" s="146"/>
      <c r="J3874" s="146"/>
      <c r="K3874" s="146"/>
      <c r="L3874" s="146"/>
    </row>
    <row r="3875" spans="9:12" x14ac:dyDescent="0.25">
      <c r="I3875" s="146"/>
      <c r="J3875" s="146"/>
      <c r="K3875" s="146"/>
      <c r="L3875" s="146"/>
    </row>
    <row r="3876" spans="9:12" x14ac:dyDescent="0.25">
      <c r="I3876" s="146"/>
      <c r="J3876" s="146"/>
      <c r="K3876" s="146"/>
      <c r="L3876" s="146"/>
    </row>
    <row r="3877" spans="9:12" x14ac:dyDescent="0.25">
      <c r="I3877" s="146"/>
      <c r="J3877" s="146"/>
      <c r="K3877" s="146"/>
      <c r="L3877" s="146"/>
    </row>
    <row r="3878" spans="9:12" x14ac:dyDescent="0.25">
      <c r="I3878" s="146"/>
      <c r="J3878" s="146"/>
      <c r="K3878" s="146"/>
      <c r="L3878" s="146"/>
    </row>
    <row r="3879" spans="9:12" x14ac:dyDescent="0.25">
      <c r="I3879" s="146"/>
      <c r="J3879" s="146"/>
      <c r="K3879" s="146"/>
      <c r="L3879" s="146"/>
    </row>
    <row r="3880" spans="9:12" x14ac:dyDescent="0.25">
      <c r="I3880" s="146"/>
      <c r="J3880" s="146"/>
      <c r="K3880" s="146"/>
      <c r="L3880" s="146"/>
    </row>
    <row r="3881" spans="9:12" x14ac:dyDescent="0.25">
      <c r="I3881" s="146"/>
      <c r="J3881" s="146"/>
      <c r="K3881" s="146"/>
      <c r="L3881" s="146"/>
    </row>
    <row r="3882" spans="9:12" x14ac:dyDescent="0.25">
      <c r="I3882" s="146"/>
      <c r="J3882" s="146"/>
      <c r="K3882" s="146"/>
      <c r="L3882" s="146"/>
    </row>
    <row r="3883" spans="9:12" x14ac:dyDescent="0.25">
      <c r="I3883" s="146"/>
      <c r="J3883" s="146"/>
      <c r="K3883" s="146"/>
      <c r="L3883" s="146"/>
    </row>
    <row r="3884" spans="9:12" x14ac:dyDescent="0.25">
      <c r="I3884" s="146"/>
      <c r="J3884" s="146"/>
      <c r="K3884" s="146"/>
      <c r="L3884" s="146"/>
    </row>
    <row r="3885" spans="9:12" x14ac:dyDescent="0.25">
      <c r="I3885" s="146"/>
      <c r="J3885" s="146"/>
      <c r="K3885" s="146"/>
      <c r="L3885" s="146"/>
    </row>
    <row r="3886" spans="9:12" x14ac:dyDescent="0.25">
      <c r="I3886" s="146"/>
      <c r="J3886" s="146"/>
      <c r="K3886" s="146"/>
      <c r="L3886" s="146"/>
    </row>
    <row r="3887" spans="9:12" x14ac:dyDescent="0.25">
      <c r="I3887" s="146"/>
      <c r="J3887" s="146"/>
      <c r="K3887" s="146"/>
      <c r="L3887" s="146"/>
    </row>
    <row r="3888" spans="9:12" x14ac:dyDescent="0.25">
      <c r="I3888" s="146"/>
      <c r="J3888" s="146"/>
      <c r="K3888" s="146"/>
      <c r="L3888" s="146"/>
    </row>
    <row r="3889" spans="9:12" x14ac:dyDescent="0.25">
      <c r="I3889" s="146"/>
      <c r="J3889" s="146"/>
      <c r="K3889" s="146"/>
      <c r="L3889" s="146"/>
    </row>
    <row r="3890" spans="9:12" x14ac:dyDescent="0.25">
      <c r="I3890" s="146"/>
      <c r="J3890" s="146"/>
      <c r="K3890" s="146"/>
      <c r="L3890" s="146"/>
    </row>
    <row r="3891" spans="9:12" x14ac:dyDescent="0.25">
      <c r="I3891" s="146"/>
      <c r="J3891" s="146"/>
      <c r="K3891" s="146"/>
      <c r="L3891" s="146"/>
    </row>
    <row r="3892" spans="9:12" x14ac:dyDescent="0.25">
      <c r="I3892" s="146"/>
      <c r="J3892" s="146"/>
      <c r="K3892" s="146"/>
      <c r="L3892" s="146"/>
    </row>
    <row r="3893" spans="9:12" x14ac:dyDescent="0.25">
      <c r="I3893" s="146"/>
      <c r="J3893" s="146"/>
      <c r="K3893" s="146"/>
      <c r="L3893" s="146"/>
    </row>
    <row r="3894" spans="9:12" x14ac:dyDescent="0.25">
      <c r="I3894" s="146"/>
      <c r="J3894" s="146"/>
      <c r="K3894" s="146"/>
      <c r="L3894" s="146"/>
    </row>
    <row r="3895" spans="9:12" x14ac:dyDescent="0.25">
      <c r="I3895" s="146"/>
      <c r="J3895" s="146"/>
      <c r="K3895" s="146"/>
      <c r="L3895" s="146"/>
    </row>
    <row r="3896" spans="9:12" x14ac:dyDescent="0.25">
      <c r="I3896" s="146"/>
      <c r="J3896" s="146"/>
      <c r="K3896" s="146"/>
      <c r="L3896" s="146"/>
    </row>
    <row r="3897" spans="9:12" x14ac:dyDescent="0.25">
      <c r="I3897" s="146"/>
      <c r="J3897" s="146"/>
      <c r="K3897" s="146"/>
      <c r="L3897" s="146"/>
    </row>
    <row r="3898" spans="9:12" x14ac:dyDescent="0.25">
      <c r="I3898" s="146"/>
      <c r="J3898" s="146"/>
      <c r="K3898" s="146"/>
      <c r="L3898" s="146"/>
    </row>
    <row r="3899" spans="9:12" x14ac:dyDescent="0.25">
      <c r="I3899" s="146"/>
      <c r="J3899" s="146"/>
      <c r="K3899" s="146"/>
      <c r="L3899" s="146"/>
    </row>
    <row r="3900" spans="9:12" x14ac:dyDescent="0.25">
      <c r="I3900" s="146"/>
      <c r="J3900" s="146"/>
      <c r="K3900" s="146"/>
      <c r="L3900" s="146"/>
    </row>
    <row r="3901" spans="9:12" x14ac:dyDescent="0.25">
      <c r="I3901" s="146"/>
      <c r="J3901" s="146"/>
      <c r="K3901" s="146"/>
      <c r="L3901" s="146"/>
    </row>
    <row r="3902" spans="9:12" x14ac:dyDescent="0.25">
      <c r="I3902" s="146"/>
      <c r="J3902" s="146"/>
      <c r="K3902" s="146"/>
      <c r="L3902" s="146"/>
    </row>
    <row r="3903" spans="9:12" x14ac:dyDescent="0.25">
      <c r="I3903" s="146"/>
      <c r="J3903" s="146"/>
      <c r="K3903" s="146"/>
      <c r="L3903" s="146"/>
    </row>
    <row r="3904" spans="9:12" x14ac:dyDescent="0.25">
      <c r="I3904" s="146"/>
      <c r="J3904" s="146"/>
      <c r="K3904" s="146"/>
      <c r="L3904" s="146"/>
    </row>
    <row r="3905" spans="9:12" x14ac:dyDescent="0.25">
      <c r="I3905" s="146"/>
      <c r="J3905" s="146"/>
      <c r="K3905" s="146"/>
      <c r="L3905" s="146"/>
    </row>
    <row r="3906" spans="9:12" x14ac:dyDescent="0.25">
      <c r="I3906" s="146"/>
      <c r="J3906" s="146"/>
      <c r="K3906" s="146"/>
      <c r="L3906" s="146"/>
    </row>
    <row r="3907" spans="9:12" x14ac:dyDescent="0.25">
      <c r="I3907" s="146"/>
      <c r="J3907" s="146"/>
      <c r="K3907" s="146"/>
      <c r="L3907" s="146"/>
    </row>
    <row r="3908" spans="9:12" x14ac:dyDescent="0.25">
      <c r="I3908" s="146"/>
      <c r="J3908" s="146"/>
      <c r="K3908" s="146"/>
      <c r="L3908" s="146"/>
    </row>
    <row r="3909" spans="9:12" x14ac:dyDescent="0.25">
      <c r="I3909" s="146"/>
      <c r="J3909" s="146"/>
      <c r="K3909" s="146"/>
      <c r="L3909" s="146"/>
    </row>
    <row r="3910" spans="9:12" x14ac:dyDescent="0.25">
      <c r="I3910" s="146"/>
      <c r="J3910" s="146"/>
      <c r="K3910" s="146"/>
      <c r="L3910" s="146"/>
    </row>
    <row r="3911" spans="9:12" x14ac:dyDescent="0.25">
      <c r="I3911" s="146"/>
      <c r="J3911" s="146"/>
      <c r="K3911" s="146"/>
      <c r="L3911" s="146"/>
    </row>
    <row r="3912" spans="9:12" x14ac:dyDescent="0.25">
      <c r="I3912" s="146"/>
      <c r="J3912" s="146"/>
      <c r="K3912" s="146"/>
      <c r="L3912" s="146"/>
    </row>
    <row r="3913" spans="9:12" x14ac:dyDescent="0.25">
      <c r="I3913" s="146"/>
      <c r="J3913" s="146"/>
      <c r="K3913" s="146"/>
      <c r="L3913" s="146"/>
    </row>
    <row r="3914" spans="9:12" x14ac:dyDescent="0.25">
      <c r="I3914" s="146"/>
      <c r="J3914" s="146"/>
      <c r="K3914" s="146"/>
      <c r="L3914" s="146"/>
    </row>
    <row r="3915" spans="9:12" x14ac:dyDescent="0.25">
      <c r="I3915" s="146"/>
      <c r="J3915" s="146"/>
      <c r="K3915" s="146"/>
      <c r="L3915" s="146"/>
    </row>
    <row r="3916" spans="9:12" x14ac:dyDescent="0.25">
      <c r="I3916" s="146"/>
      <c r="J3916" s="146"/>
      <c r="K3916" s="146"/>
      <c r="L3916" s="146"/>
    </row>
    <row r="3917" spans="9:12" x14ac:dyDescent="0.25">
      <c r="I3917" s="146"/>
      <c r="J3917" s="146"/>
      <c r="K3917" s="146"/>
      <c r="L3917" s="146"/>
    </row>
    <row r="3918" spans="9:12" x14ac:dyDescent="0.25">
      <c r="I3918" s="146"/>
      <c r="J3918" s="146"/>
      <c r="K3918" s="146"/>
      <c r="L3918" s="146"/>
    </row>
    <row r="3919" spans="9:12" x14ac:dyDescent="0.25">
      <c r="I3919" s="146"/>
      <c r="J3919" s="146"/>
      <c r="K3919" s="146"/>
      <c r="L3919" s="146"/>
    </row>
    <row r="3920" spans="9:12" x14ac:dyDescent="0.25">
      <c r="I3920" s="146"/>
      <c r="J3920" s="146"/>
      <c r="K3920" s="146"/>
      <c r="L3920" s="146"/>
    </row>
    <row r="3921" spans="9:12" x14ac:dyDescent="0.25">
      <c r="I3921" s="146"/>
      <c r="J3921" s="146"/>
      <c r="K3921" s="146"/>
      <c r="L3921" s="146"/>
    </row>
    <row r="3922" spans="9:12" x14ac:dyDescent="0.25">
      <c r="I3922" s="146"/>
      <c r="J3922" s="146"/>
      <c r="K3922" s="146"/>
      <c r="L3922" s="146"/>
    </row>
    <row r="3923" spans="9:12" x14ac:dyDescent="0.25">
      <c r="I3923" s="146"/>
      <c r="J3923" s="146"/>
      <c r="K3923" s="146"/>
      <c r="L3923" s="146"/>
    </row>
    <row r="3924" spans="9:12" x14ac:dyDescent="0.25">
      <c r="I3924" s="146"/>
      <c r="J3924" s="146"/>
      <c r="K3924" s="146"/>
      <c r="L3924" s="146"/>
    </row>
    <row r="3925" spans="9:12" x14ac:dyDescent="0.25">
      <c r="I3925" s="146"/>
      <c r="J3925" s="146"/>
      <c r="K3925" s="146"/>
      <c r="L3925" s="146"/>
    </row>
    <row r="3926" spans="9:12" x14ac:dyDescent="0.25">
      <c r="I3926" s="146"/>
      <c r="J3926" s="146"/>
      <c r="K3926" s="146"/>
      <c r="L3926" s="146"/>
    </row>
    <row r="3927" spans="9:12" x14ac:dyDescent="0.25">
      <c r="I3927" s="146"/>
      <c r="J3927" s="146"/>
      <c r="K3927" s="146"/>
      <c r="L3927" s="146"/>
    </row>
    <row r="3928" spans="9:12" x14ac:dyDescent="0.25">
      <c r="I3928" s="146"/>
      <c r="J3928" s="146"/>
      <c r="K3928" s="146"/>
      <c r="L3928" s="146"/>
    </row>
    <row r="3929" spans="9:12" x14ac:dyDescent="0.25">
      <c r="I3929" s="146"/>
      <c r="J3929" s="146"/>
      <c r="K3929" s="146"/>
      <c r="L3929" s="146"/>
    </row>
    <row r="3930" spans="9:12" x14ac:dyDescent="0.25">
      <c r="I3930" s="146"/>
      <c r="J3930" s="146"/>
      <c r="K3930" s="146"/>
      <c r="L3930" s="146"/>
    </row>
    <row r="3931" spans="9:12" x14ac:dyDescent="0.25">
      <c r="I3931" s="146"/>
      <c r="J3931" s="146"/>
      <c r="K3931" s="146"/>
      <c r="L3931" s="146"/>
    </row>
    <row r="3932" spans="9:12" x14ac:dyDescent="0.25">
      <c r="I3932" s="146"/>
      <c r="J3932" s="146"/>
      <c r="K3932" s="146"/>
      <c r="L3932" s="146"/>
    </row>
    <row r="3933" spans="9:12" x14ac:dyDescent="0.25">
      <c r="I3933" s="146"/>
      <c r="J3933" s="146"/>
      <c r="K3933" s="146"/>
      <c r="L3933" s="146"/>
    </row>
    <row r="3934" spans="9:12" x14ac:dyDescent="0.25">
      <c r="I3934" s="146"/>
      <c r="J3934" s="146"/>
      <c r="K3934" s="146"/>
      <c r="L3934" s="146"/>
    </row>
    <row r="3935" spans="9:12" x14ac:dyDescent="0.25">
      <c r="I3935" s="146"/>
      <c r="J3935" s="146"/>
      <c r="K3935" s="146"/>
      <c r="L3935" s="146"/>
    </row>
    <row r="3936" spans="9:12" x14ac:dyDescent="0.25">
      <c r="I3936" s="146"/>
      <c r="J3936" s="146"/>
      <c r="K3936" s="146"/>
      <c r="L3936" s="146"/>
    </row>
    <row r="3937" spans="9:12" x14ac:dyDescent="0.25">
      <c r="I3937" s="146"/>
      <c r="J3937" s="146"/>
      <c r="K3937" s="146"/>
      <c r="L3937" s="146"/>
    </row>
    <row r="3938" spans="9:12" x14ac:dyDescent="0.25">
      <c r="I3938" s="146"/>
      <c r="J3938" s="146"/>
      <c r="K3938" s="146"/>
      <c r="L3938" s="146"/>
    </row>
    <row r="3939" spans="9:12" x14ac:dyDescent="0.25">
      <c r="I3939" s="146"/>
      <c r="J3939" s="146"/>
      <c r="K3939" s="146"/>
      <c r="L3939" s="146"/>
    </row>
    <row r="3940" spans="9:12" x14ac:dyDescent="0.25">
      <c r="I3940" s="146"/>
      <c r="J3940" s="146"/>
      <c r="K3940" s="146"/>
      <c r="L3940" s="146"/>
    </row>
    <row r="3941" spans="9:12" x14ac:dyDescent="0.25">
      <c r="I3941" s="146"/>
      <c r="J3941" s="146"/>
      <c r="K3941" s="146"/>
      <c r="L3941" s="146"/>
    </row>
    <row r="3942" spans="9:12" x14ac:dyDescent="0.25">
      <c r="I3942" s="146"/>
      <c r="J3942" s="146"/>
      <c r="K3942" s="146"/>
      <c r="L3942" s="146"/>
    </row>
    <row r="3943" spans="9:12" x14ac:dyDescent="0.25">
      <c r="I3943" s="146"/>
      <c r="J3943" s="146"/>
      <c r="K3943" s="146"/>
      <c r="L3943" s="146"/>
    </row>
    <row r="3944" spans="9:12" x14ac:dyDescent="0.25">
      <c r="I3944" s="146"/>
      <c r="J3944" s="146"/>
      <c r="K3944" s="146"/>
      <c r="L3944" s="146"/>
    </row>
    <row r="3945" spans="9:12" x14ac:dyDescent="0.25">
      <c r="I3945" s="146"/>
      <c r="J3945" s="146"/>
      <c r="K3945" s="146"/>
      <c r="L3945" s="146"/>
    </row>
    <row r="3946" spans="9:12" x14ac:dyDescent="0.25">
      <c r="I3946" s="146"/>
      <c r="J3946" s="146"/>
      <c r="K3946" s="146"/>
      <c r="L3946" s="146"/>
    </row>
    <row r="3947" spans="9:12" x14ac:dyDescent="0.25">
      <c r="I3947" s="146"/>
      <c r="J3947" s="146"/>
      <c r="K3947" s="146"/>
      <c r="L3947" s="146"/>
    </row>
    <row r="3948" spans="9:12" x14ac:dyDescent="0.25">
      <c r="I3948" s="146"/>
      <c r="J3948" s="146"/>
      <c r="K3948" s="146"/>
      <c r="L3948" s="146"/>
    </row>
    <row r="3949" spans="9:12" x14ac:dyDescent="0.25">
      <c r="I3949" s="146"/>
      <c r="J3949" s="146"/>
      <c r="K3949" s="146"/>
      <c r="L3949" s="146"/>
    </row>
    <row r="3950" spans="9:12" x14ac:dyDescent="0.25">
      <c r="I3950" s="146"/>
      <c r="J3950" s="146"/>
      <c r="K3950" s="146"/>
      <c r="L3950" s="146"/>
    </row>
    <row r="3951" spans="9:12" x14ac:dyDescent="0.25">
      <c r="I3951" s="146"/>
      <c r="J3951" s="146"/>
      <c r="K3951" s="146"/>
      <c r="L3951" s="146"/>
    </row>
    <row r="3952" spans="9:12" x14ac:dyDescent="0.25">
      <c r="I3952" s="146"/>
      <c r="J3952" s="146"/>
      <c r="K3952" s="146"/>
      <c r="L3952" s="146"/>
    </row>
    <row r="3953" spans="9:12" x14ac:dyDescent="0.25">
      <c r="I3953" s="146"/>
      <c r="J3953" s="146"/>
      <c r="K3953" s="146"/>
      <c r="L3953" s="146"/>
    </row>
    <row r="3954" spans="9:12" x14ac:dyDescent="0.25">
      <c r="I3954" s="146"/>
      <c r="J3954" s="146"/>
      <c r="K3954" s="146"/>
      <c r="L3954" s="146"/>
    </row>
    <row r="3955" spans="9:12" x14ac:dyDescent="0.25">
      <c r="I3955" s="146"/>
      <c r="J3955" s="146"/>
      <c r="K3955" s="146"/>
      <c r="L3955" s="146"/>
    </row>
    <row r="3956" spans="9:12" x14ac:dyDescent="0.25">
      <c r="I3956" s="146"/>
      <c r="J3956" s="146"/>
      <c r="K3956" s="146"/>
      <c r="L3956" s="146"/>
    </row>
    <row r="3957" spans="9:12" x14ac:dyDescent="0.25">
      <c r="I3957" s="146"/>
      <c r="J3957" s="146"/>
      <c r="K3957" s="146"/>
      <c r="L3957" s="146"/>
    </row>
    <row r="3958" spans="9:12" x14ac:dyDescent="0.25">
      <c r="I3958" s="146"/>
      <c r="J3958" s="146"/>
      <c r="K3958" s="146"/>
      <c r="L3958" s="146"/>
    </row>
    <row r="3959" spans="9:12" x14ac:dyDescent="0.25">
      <c r="I3959" s="146"/>
      <c r="J3959" s="146"/>
      <c r="K3959" s="146"/>
      <c r="L3959" s="146"/>
    </row>
    <row r="3960" spans="9:12" x14ac:dyDescent="0.25">
      <c r="I3960" s="146"/>
      <c r="J3960" s="146"/>
      <c r="K3960" s="146"/>
      <c r="L3960" s="146"/>
    </row>
    <row r="3961" spans="9:12" x14ac:dyDescent="0.25">
      <c r="I3961" s="146"/>
      <c r="J3961" s="146"/>
      <c r="K3961" s="146"/>
      <c r="L3961" s="146"/>
    </row>
    <row r="3962" spans="9:12" x14ac:dyDescent="0.25">
      <c r="I3962" s="146"/>
      <c r="J3962" s="146"/>
      <c r="K3962" s="146"/>
      <c r="L3962" s="146"/>
    </row>
    <row r="3963" spans="9:12" x14ac:dyDescent="0.25">
      <c r="I3963" s="146"/>
      <c r="J3963" s="146"/>
      <c r="K3963" s="146"/>
      <c r="L3963" s="146"/>
    </row>
    <row r="3964" spans="9:12" x14ac:dyDescent="0.25">
      <c r="I3964" s="146"/>
      <c r="J3964" s="146"/>
      <c r="K3964" s="146"/>
      <c r="L3964" s="146"/>
    </row>
    <row r="3965" spans="9:12" x14ac:dyDescent="0.25">
      <c r="I3965" s="146"/>
      <c r="J3965" s="146"/>
      <c r="K3965" s="146"/>
      <c r="L3965" s="146"/>
    </row>
    <row r="3966" spans="9:12" x14ac:dyDescent="0.25">
      <c r="I3966" s="146"/>
      <c r="J3966" s="146"/>
      <c r="K3966" s="146"/>
      <c r="L3966" s="146"/>
    </row>
    <row r="3967" spans="9:12" x14ac:dyDescent="0.25">
      <c r="I3967" s="146"/>
      <c r="J3967" s="146"/>
      <c r="K3967" s="146"/>
      <c r="L3967" s="146"/>
    </row>
    <row r="3968" spans="9:12" x14ac:dyDescent="0.25">
      <c r="I3968" s="146"/>
      <c r="J3968" s="146"/>
      <c r="K3968" s="146"/>
      <c r="L3968" s="146"/>
    </row>
    <row r="3969" spans="9:12" x14ac:dyDescent="0.25">
      <c r="I3969" s="146"/>
      <c r="J3969" s="146"/>
      <c r="K3969" s="146"/>
      <c r="L3969" s="146"/>
    </row>
    <row r="3970" spans="9:12" x14ac:dyDescent="0.25">
      <c r="I3970" s="146"/>
      <c r="J3970" s="146"/>
      <c r="K3970" s="146"/>
      <c r="L3970" s="146"/>
    </row>
    <row r="3971" spans="9:12" x14ac:dyDescent="0.25">
      <c r="I3971" s="146"/>
      <c r="J3971" s="146"/>
      <c r="K3971" s="146"/>
      <c r="L3971" s="146"/>
    </row>
    <row r="3972" spans="9:12" x14ac:dyDescent="0.25">
      <c r="I3972" s="146"/>
      <c r="J3972" s="146"/>
      <c r="K3972" s="146"/>
      <c r="L3972" s="146"/>
    </row>
    <row r="3973" spans="9:12" x14ac:dyDescent="0.25">
      <c r="I3973" s="146"/>
      <c r="J3973" s="146"/>
      <c r="K3973" s="146"/>
      <c r="L3973" s="146"/>
    </row>
    <row r="3974" spans="9:12" x14ac:dyDescent="0.25">
      <c r="I3974" s="146"/>
      <c r="J3974" s="146"/>
      <c r="K3974" s="146"/>
      <c r="L3974" s="146"/>
    </row>
    <row r="3975" spans="9:12" x14ac:dyDescent="0.25">
      <c r="I3975" s="146"/>
      <c r="J3975" s="146"/>
      <c r="K3975" s="146"/>
      <c r="L3975" s="146"/>
    </row>
    <row r="3976" spans="9:12" x14ac:dyDescent="0.25">
      <c r="I3976" s="146"/>
      <c r="J3976" s="146"/>
      <c r="K3976" s="146"/>
      <c r="L3976" s="146"/>
    </row>
    <row r="3977" spans="9:12" x14ac:dyDescent="0.25">
      <c r="I3977" s="146"/>
      <c r="J3977" s="146"/>
      <c r="K3977" s="146"/>
      <c r="L3977" s="146"/>
    </row>
    <row r="3978" spans="9:12" x14ac:dyDescent="0.25">
      <c r="I3978" s="146"/>
      <c r="J3978" s="146"/>
      <c r="K3978" s="146"/>
      <c r="L3978" s="146"/>
    </row>
    <row r="3979" spans="9:12" x14ac:dyDescent="0.25">
      <c r="I3979" s="146"/>
      <c r="J3979" s="146"/>
      <c r="K3979" s="146"/>
      <c r="L3979" s="146"/>
    </row>
    <row r="3980" spans="9:12" x14ac:dyDescent="0.25">
      <c r="I3980" s="146"/>
      <c r="J3980" s="146"/>
      <c r="K3980" s="146"/>
      <c r="L3980" s="146"/>
    </row>
    <row r="3981" spans="9:12" x14ac:dyDescent="0.25">
      <c r="I3981" s="146"/>
      <c r="J3981" s="146"/>
      <c r="K3981" s="146"/>
      <c r="L3981" s="146"/>
    </row>
    <row r="3982" spans="9:12" x14ac:dyDescent="0.25">
      <c r="I3982" s="146"/>
      <c r="J3982" s="146"/>
      <c r="K3982" s="146"/>
      <c r="L3982" s="146"/>
    </row>
    <row r="3983" spans="9:12" x14ac:dyDescent="0.25">
      <c r="I3983" s="146"/>
      <c r="J3983" s="146"/>
      <c r="K3983" s="146"/>
      <c r="L3983" s="146"/>
    </row>
    <row r="3984" spans="9:12" x14ac:dyDescent="0.25">
      <c r="I3984" s="146"/>
      <c r="J3984" s="146"/>
      <c r="K3984" s="146"/>
      <c r="L3984" s="146"/>
    </row>
    <row r="3985" spans="9:12" x14ac:dyDescent="0.25">
      <c r="I3985" s="146"/>
      <c r="J3985" s="146"/>
      <c r="K3985" s="146"/>
      <c r="L3985" s="146"/>
    </row>
    <row r="3986" spans="9:12" x14ac:dyDescent="0.25">
      <c r="I3986" s="146"/>
      <c r="J3986" s="146"/>
      <c r="K3986" s="146"/>
      <c r="L3986" s="146"/>
    </row>
    <row r="3987" spans="9:12" x14ac:dyDescent="0.25">
      <c r="I3987" s="146"/>
      <c r="J3987" s="146"/>
      <c r="K3987" s="146"/>
      <c r="L3987" s="146"/>
    </row>
    <row r="3988" spans="9:12" x14ac:dyDescent="0.25">
      <c r="I3988" s="146"/>
      <c r="J3988" s="146"/>
      <c r="K3988" s="146"/>
      <c r="L3988" s="146"/>
    </row>
    <row r="3989" spans="9:12" x14ac:dyDescent="0.25">
      <c r="I3989" s="146"/>
      <c r="J3989" s="146"/>
      <c r="K3989" s="146"/>
      <c r="L3989" s="146"/>
    </row>
    <row r="3990" spans="9:12" x14ac:dyDescent="0.25">
      <c r="I3990" s="146"/>
      <c r="J3990" s="146"/>
      <c r="K3990" s="146"/>
      <c r="L3990" s="146"/>
    </row>
    <row r="3991" spans="9:12" x14ac:dyDescent="0.25">
      <c r="I3991" s="146"/>
      <c r="J3991" s="146"/>
      <c r="K3991" s="146"/>
      <c r="L3991" s="146"/>
    </row>
    <row r="3992" spans="9:12" x14ac:dyDescent="0.25">
      <c r="I3992" s="146"/>
      <c r="J3992" s="146"/>
      <c r="K3992" s="146"/>
      <c r="L3992" s="146"/>
    </row>
    <row r="3993" spans="9:12" x14ac:dyDescent="0.25">
      <c r="I3993" s="146"/>
      <c r="J3993" s="146"/>
      <c r="K3993" s="146"/>
      <c r="L3993" s="146"/>
    </row>
    <row r="3994" spans="9:12" x14ac:dyDescent="0.25">
      <c r="I3994" s="146"/>
      <c r="J3994" s="146"/>
      <c r="K3994" s="146"/>
      <c r="L3994" s="146"/>
    </row>
    <row r="3995" spans="9:12" x14ac:dyDescent="0.25">
      <c r="I3995" s="146"/>
      <c r="J3995" s="146"/>
      <c r="K3995" s="146"/>
      <c r="L3995" s="146"/>
    </row>
    <row r="3996" spans="9:12" x14ac:dyDescent="0.25">
      <c r="I3996" s="146"/>
      <c r="J3996" s="146"/>
      <c r="K3996" s="146"/>
      <c r="L3996" s="146"/>
    </row>
    <row r="3997" spans="9:12" x14ac:dyDescent="0.25">
      <c r="I3997" s="146"/>
      <c r="J3997" s="146"/>
      <c r="K3997" s="146"/>
      <c r="L3997" s="146"/>
    </row>
    <row r="3998" spans="9:12" x14ac:dyDescent="0.25">
      <c r="I3998" s="146"/>
      <c r="J3998" s="146"/>
      <c r="K3998" s="146"/>
      <c r="L3998" s="146"/>
    </row>
    <row r="3999" spans="9:12" x14ac:dyDescent="0.25">
      <c r="I3999" s="146"/>
      <c r="J3999" s="146"/>
      <c r="K3999" s="146"/>
      <c r="L3999" s="146"/>
    </row>
    <row r="4000" spans="9:12" x14ac:dyDescent="0.25">
      <c r="I4000" s="146"/>
      <c r="J4000" s="146"/>
      <c r="K4000" s="146"/>
      <c r="L4000" s="146"/>
    </row>
    <row r="4001" spans="9:12" x14ac:dyDescent="0.25">
      <c r="I4001" s="146"/>
      <c r="J4001" s="146"/>
      <c r="K4001" s="146"/>
      <c r="L4001" s="146"/>
    </row>
    <row r="4002" spans="9:12" x14ac:dyDescent="0.25">
      <c r="I4002" s="146"/>
      <c r="J4002" s="146"/>
      <c r="K4002" s="146"/>
      <c r="L4002" s="146"/>
    </row>
    <row r="4003" spans="9:12" x14ac:dyDescent="0.25">
      <c r="I4003" s="146"/>
      <c r="J4003" s="146"/>
      <c r="K4003" s="146"/>
      <c r="L4003" s="146"/>
    </row>
    <row r="4004" spans="9:12" x14ac:dyDescent="0.25">
      <c r="I4004" s="146"/>
      <c r="J4004" s="146"/>
      <c r="K4004" s="146"/>
      <c r="L4004" s="146"/>
    </row>
    <row r="4005" spans="9:12" x14ac:dyDescent="0.25">
      <c r="I4005" s="146"/>
      <c r="J4005" s="146"/>
      <c r="K4005" s="146"/>
      <c r="L4005" s="146"/>
    </row>
    <row r="4006" spans="9:12" x14ac:dyDescent="0.25">
      <c r="I4006" s="146"/>
      <c r="J4006" s="146"/>
      <c r="K4006" s="146"/>
      <c r="L4006" s="146"/>
    </row>
    <row r="4007" spans="9:12" x14ac:dyDescent="0.25">
      <c r="I4007" s="146"/>
      <c r="J4007" s="146"/>
      <c r="K4007" s="146"/>
      <c r="L4007" s="146"/>
    </row>
    <row r="4008" spans="9:12" x14ac:dyDescent="0.25">
      <c r="I4008" s="146"/>
      <c r="J4008" s="146"/>
      <c r="K4008" s="146"/>
      <c r="L4008" s="146"/>
    </row>
    <row r="4009" spans="9:12" x14ac:dyDescent="0.25">
      <c r="I4009" s="146"/>
      <c r="J4009" s="146"/>
      <c r="K4009" s="146"/>
      <c r="L4009" s="146"/>
    </row>
    <row r="4010" spans="9:12" x14ac:dyDescent="0.25">
      <c r="I4010" s="146"/>
      <c r="J4010" s="146"/>
      <c r="K4010" s="146"/>
      <c r="L4010" s="146"/>
    </row>
    <row r="4011" spans="9:12" x14ac:dyDescent="0.25">
      <c r="I4011" s="146"/>
      <c r="J4011" s="146"/>
      <c r="K4011" s="146"/>
      <c r="L4011" s="146"/>
    </row>
    <row r="4012" spans="9:12" x14ac:dyDescent="0.25">
      <c r="I4012" s="146"/>
      <c r="J4012" s="146"/>
      <c r="K4012" s="146"/>
      <c r="L4012" s="146"/>
    </row>
    <row r="4013" spans="9:12" x14ac:dyDescent="0.25">
      <c r="I4013" s="146"/>
      <c r="J4013" s="146"/>
      <c r="K4013" s="146"/>
      <c r="L4013" s="146"/>
    </row>
    <row r="4014" spans="9:12" x14ac:dyDescent="0.25">
      <c r="I4014" s="146"/>
      <c r="J4014" s="146"/>
      <c r="K4014" s="146"/>
      <c r="L4014" s="146"/>
    </row>
    <row r="4015" spans="9:12" x14ac:dyDescent="0.25">
      <c r="I4015" s="146"/>
      <c r="J4015" s="146"/>
      <c r="K4015" s="146"/>
      <c r="L4015" s="146"/>
    </row>
    <row r="4016" spans="9:12" x14ac:dyDescent="0.25">
      <c r="I4016" s="146"/>
      <c r="J4016" s="146"/>
      <c r="K4016" s="146"/>
      <c r="L4016" s="146"/>
    </row>
    <row r="4017" spans="9:12" x14ac:dyDescent="0.25">
      <c r="I4017" s="146"/>
      <c r="J4017" s="146"/>
      <c r="K4017" s="146"/>
      <c r="L4017" s="146"/>
    </row>
    <row r="4018" spans="9:12" x14ac:dyDescent="0.25">
      <c r="I4018" s="146"/>
      <c r="J4018" s="146"/>
      <c r="K4018" s="146"/>
      <c r="L4018" s="146"/>
    </row>
    <row r="4019" spans="9:12" x14ac:dyDescent="0.25">
      <c r="I4019" s="146"/>
      <c r="J4019" s="146"/>
      <c r="K4019" s="146"/>
      <c r="L4019" s="146"/>
    </row>
    <row r="4020" spans="9:12" x14ac:dyDescent="0.25">
      <c r="I4020" s="146"/>
      <c r="J4020" s="146"/>
      <c r="K4020" s="146"/>
      <c r="L4020" s="146"/>
    </row>
    <row r="4021" spans="9:12" x14ac:dyDescent="0.25">
      <c r="I4021" s="146"/>
      <c r="J4021" s="146"/>
      <c r="K4021" s="146"/>
      <c r="L4021" s="146"/>
    </row>
    <row r="4022" spans="9:12" x14ac:dyDescent="0.25">
      <c r="I4022" s="146"/>
      <c r="J4022" s="146"/>
      <c r="K4022" s="146"/>
      <c r="L4022" s="146"/>
    </row>
    <row r="4023" spans="9:12" x14ac:dyDescent="0.25">
      <c r="I4023" s="146"/>
      <c r="J4023" s="146"/>
      <c r="K4023" s="146"/>
      <c r="L4023" s="146"/>
    </row>
    <row r="4024" spans="9:12" x14ac:dyDescent="0.25">
      <c r="I4024" s="146"/>
      <c r="J4024" s="146"/>
      <c r="K4024" s="146"/>
      <c r="L4024" s="146"/>
    </row>
    <row r="4025" spans="9:12" x14ac:dyDescent="0.25">
      <c r="I4025" s="146"/>
      <c r="J4025" s="146"/>
      <c r="K4025" s="146"/>
      <c r="L4025" s="146"/>
    </row>
    <row r="4026" spans="9:12" x14ac:dyDescent="0.25">
      <c r="I4026" s="146"/>
      <c r="J4026" s="146"/>
      <c r="K4026" s="146"/>
      <c r="L4026" s="146"/>
    </row>
    <row r="4027" spans="9:12" x14ac:dyDescent="0.25">
      <c r="I4027" s="146"/>
      <c r="J4027" s="146"/>
      <c r="K4027" s="146"/>
      <c r="L4027" s="146"/>
    </row>
    <row r="4028" spans="9:12" x14ac:dyDescent="0.25">
      <c r="I4028" s="146"/>
      <c r="J4028" s="146"/>
      <c r="K4028" s="146"/>
      <c r="L4028" s="146"/>
    </row>
    <row r="4029" spans="9:12" x14ac:dyDescent="0.25">
      <c r="I4029" s="146"/>
      <c r="J4029" s="146"/>
      <c r="K4029" s="146"/>
      <c r="L4029" s="146"/>
    </row>
    <row r="4030" spans="9:12" x14ac:dyDescent="0.25">
      <c r="I4030" s="146"/>
      <c r="J4030" s="146"/>
      <c r="K4030" s="146"/>
      <c r="L4030" s="146"/>
    </row>
    <row r="4031" spans="9:12" x14ac:dyDescent="0.25">
      <c r="I4031" s="146"/>
      <c r="J4031" s="146"/>
      <c r="K4031" s="146"/>
      <c r="L4031" s="146"/>
    </row>
    <row r="4032" spans="9:12" x14ac:dyDescent="0.25">
      <c r="I4032" s="146"/>
      <c r="J4032" s="146"/>
      <c r="K4032" s="146"/>
      <c r="L4032" s="146"/>
    </row>
    <row r="4033" spans="9:12" x14ac:dyDescent="0.25">
      <c r="I4033" s="146"/>
      <c r="J4033" s="146"/>
      <c r="K4033" s="146"/>
      <c r="L4033" s="146"/>
    </row>
    <row r="4034" spans="9:12" x14ac:dyDescent="0.25">
      <c r="I4034" s="146"/>
      <c r="J4034" s="146"/>
      <c r="K4034" s="146"/>
      <c r="L4034" s="146"/>
    </row>
    <row r="4035" spans="9:12" x14ac:dyDescent="0.25">
      <c r="I4035" s="146"/>
      <c r="J4035" s="146"/>
      <c r="K4035" s="146"/>
      <c r="L4035" s="146"/>
    </row>
    <row r="4036" spans="9:12" x14ac:dyDescent="0.25">
      <c r="I4036" s="146"/>
      <c r="J4036" s="146"/>
      <c r="K4036" s="146"/>
      <c r="L4036" s="146"/>
    </row>
    <row r="4037" spans="9:12" x14ac:dyDescent="0.25">
      <c r="I4037" s="146"/>
      <c r="J4037" s="146"/>
      <c r="K4037" s="146"/>
      <c r="L4037" s="146"/>
    </row>
    <row r="4038" spans="9:12" x14ac:dyDescent="0.25">
      <c r="I4038" s="146"/>
      <c r="J4038" s="146"/>
      <c r="K4038" s="146"/>
      <c r="L4038" s="146"/>
    </row>
    <row r="4039" spans="9:12" x14ac:dyDescent="0.25">
      <c r="I4039" s="146"/>
      <c r="J4039" s="146"/>
      <c r="K4039" s="146"/>
      <c r="L4039" s="146"/>
    </row>
    <row r="4040" spans="9:12" x14ac:dyDescent="0.25">
      <c r="I4040" s="146"/>
      <c r="J4040" s="146"/>
      <c r="K4040" s="146"/>
      <c r="L4040" s="146"/>
    </row>
    <row r="4041" spans="9:12" x14ac:dyDescent="0.25">
      <c r="I4041" s="146"/>
      <c r="J4041" s="146"/>
      <c r="K4041" s="146"/>
      <c r="L4041" s="146"/>
    </row>
    <row r="4042" spans="9:12" x14ac:dyDescent="0.25">
      <c r="I4042" s="146"/>
      <c r="J4042" s="146"/>
      <c r="K4042" s="146"/>
      <c r="L4042" s="146"/>
    </row>
    <row r="4043" spans="9:12" x14ac:dyDescent="0.25">
      <c r="I4043" s="146"/>
      <c r="J4043" s="146"/>
      <c r="K4043" s="146"/>
      <c r="L4043" s="146"/>
    </row>
    <row r="4044" spans="9:12" x14ac:dyDescent="0.25">
      <c r="I4044" s="146"/>
      <c r="J4044" s="146"/>
      <c r="K4044" s="146"/>
      <c r="L4044" s="146"/>
    </row>
    <row r="4045" spans="9:12" x14ac:dyDescent="0.25">
      <c r="I4045" s="146"/>
      <c r="J4045" s="146"/>
      <c r="K4045" s="146"/>
      <c r="L4045" s="146"/>
    </row>
    <row r="4046" spans="9:12" x14ac:dyDescent="0.25">
      <c r="I4046" s="146"/>
      <c r="J4046" s="146"/>
      <c r="K4046" s="146"/>
      <c r="L4046" s="146"/>
    </row>
    <row r="4047" spans="9:12" x14ac:dyDescent="0.25">
      <c r="I4047" s="146"/>
      <c r="J4047" s="146"/>
      <c r="K4047" s="146"/>
      <c r="L4047" s="146"/>
    </row>
    <row r="4048" spans="9:12" x14ac:dyDescent="0.25">
      <c r="I4048" s="146"/>
      <c r="J4048" s="146"/>
      <c r="K4048" s="146"/>
      <c r="L4048" s="146"/>
    </row>
    <row r="4049" spans="9:12" x14ac:dyDescent="0.25">
      <c r="I4049" s="146"/>
      <c r="J4049" s="146"/>
      <c r="K4049" s="146"/>
      <c r="L4049" s="146"/>
    </row>
    <row r="4050" spans="9:12" x14ac:dyDescent="0.25">
      <c r="I4050" s="146"/>
      <c r="J4050" s="146"/>
      <c r="K4050" s="146"/>
      <c r="L4050" s="146"/>
    </row>
    <row r="4051" spans="9:12" x14ac:dyDescent="0.25">
      <c r="I4051" s="146"/>
      <c r="J4051" s="146"/>
      <c r="K4051" s="146"/>
      <c r="L4051" s="146"/>
    </row>
    <row r="4052" spans="9:12" x14ac:dyDescent="0.25">
      <c r="I4052" s="146"/>
      <c r="J4052" s="146"/>
      <c r="K4052" s="146"/>
      <c r="L4052" s="146"/>
    </row>
    <row r="4053" spans="9:12" x14ac:dyDescent="0.25">
      <c r="I4053" s="146"/>
      <c r="J4053" s="146"/>
      <c r="K4053" s="146"/>
      <c r="L4053" s="146"/>
    </row>
    <row r="4054" spans="9:12" x14ac:dyDescent="0.25">
      <c r="I4054" s="146"/>
      <c r="J4054" s="146"/>
      <c r="K4054" s="146"/>
      <c r="L4054" s="146"/>
    </row>
    <row r="4055" spans="9:12" x14ac:dyDescent="0.25">
      <c r="I4055" s="146"/>
      <c r="J4055" s="146"/>
      <c r="K4055" s="146"/>
      <c r="L4055" s="146"/>
    </row>
    <row r="4056" spans="9:12" x14ac:dyDescent="0.25">
      <c r="I4056" s="146"/>
      <c r="J4056" s="146"/>
      <c r="K4056" s="146"/>
      <c r="L4056" s="146"/>
    </row>
    <row r="4057" spans="9:12" x14ac:dyDescent="0.25">
      <c r="I4057" s="146"/>
      <c r="J4057" s="146"/>
      <c r="K4057" s="146"/>
      <c r="L4057" s="146"/>
    </row>
    <row r="4058" spans="9:12" x14ac:dyDescent="0.25">
      <c r="I4058" s="146"/>
      <c r="J4058" s="146"/>
      <c r="K4058" s="146"/>
      <c r="L4058" s="146"/>
    </row>
    <row r="4059" spans="9:12" x14ac:dyDescent="0.25">
      <c r="I4059" s="146"/>
      <c r="J4059" s="146"/>
      <c r="K4059" s="146"/>
      <c r="L4059" s="146"/>
    </row>
    <row r="4060" spans="9:12" x14ac:dyDescent="0.25">
      <c r="I4060" s="146"/>
      <c r="J4060" s="146"/>
      <c r="K4060" s="146"/>
      <c r="L4060" s="146"/>
    </row>
    <row r="4061" spans="9:12" x14ac:dyDescent="0.25">
      <c r="I4061" s="146"/>
      <c r="J4061" s="146"/>
      <c r="K4061" s="146"/>
      <c r="L4061" s="146"/>
    </row>
    <row r="4062" spans="9:12" x14ac:dyDescent="0.25">
      <c r="I4062" s="146"/>
      <c r="J4062" s="146"/>
      <c r="K4062" s="146"/>
      <c r="L4062" s="146"/>
    </row>
    <row r="4063" spans="9:12" x14ac:dyDescent="0.25">
      <c r="I4063" s="146"/>
      <c r="J4063" s="146"/>
      <c r="K4063" s="146"/>
      <c r="L4063" s="146"/>
    </row>
    <row r="4064" spans="9:12" x14ac:dyDescent="0.25">
      <c r="I4064" s="146"/>
      <c r="J4064" s="146"/>
      <c r="K4064" s="146"/>
      <c r="L4064" s="146"/>
    </row>
    <row r="4065" spans="9:12" x14ac:dyDescent="0.25">
      <c r="I4065" s="146"/>
      <c r="J4065" s="146"/>
      <c r="K4065" s="146"/>
      <c r="L4065" s="146"/>
    </row>
    <row r="4066" spans="9:12" x14ac:dyDescent="0.25">
      <c r="I4066" s="146"/>
      <c r="J4066" s="146"/>
      <c r="K4066" s="146"/>
      <c r="L4066" s="146"/>
    </row>
    <row r="4067" spans="9:12" x14ac:dyDescent="0.25">
      <c r="I4067" s="146"/>
      <c r="J4067" s="146"/>
      <c r="K4067" s="146"/>
      <c r="L4067" s="146"/>
    </row>
    <row r="4068" spans="9:12" x14ac:dyDescent="0.25">
      <c r="I4068" s="146"/>
      <c r="J4068" s="146"/>
      <c r="K4068" s="146"/>
      <c r="L4068" s="146"/>
    </row>
    <row r="4069" spans="9:12" x14ac:dyDescent="0.25">
      <c r="I4069" s="146"/>
      <c r="J4069" s="146"/>
      <c r="K4069" s="146"/>
      <c r="L4069" s="146"/>
    </row>
    <row r="4070" spans="9:12" x14ac:dyDescent="0.25">
      <c r="I4070" s="146"/>
      <c r="J4070" s="146"/>
      <c r="K4070" s="146"/>
      <c r="L4070" s="146"/>
    </row>
    <row r="4071" spans="9:12" x14ac:dyDescent="0.25">
      <c r="I4071" s="146"/>
      <c r="J4071" s="146"/>
      <c r="K4071" s="146"/>
      <c r="L4071" s="146"/>
    </row>
    <row r="4072" spans="9:12" x14ac:dyDescent="0.25">
      <c r="I4072" s="146"/>
      <c r="J4072" s="146"/>
      <c r="K4072" s="146"/>
      <c r="L4072" s="146"/>
    </row>
    <row r="4073" spans="9:12" x14ac:dyDescent="0.25">
      <c r="I4073" s="146"/>
      <c r="J4073" s="146"/>
      <c r="K4073" s="146"/>
      <c r="L4073" s="146"/>
    </row>
    <row r="4074" spans="9:12" x14ac:dyDescent="0.25">
      <c r="I4074" s="146"/>
      <c r="J4074" s="146"/>
      <c r="K4074" s="146"/>
      <c r="L4074" s="146"/>
    </row>
    <row r="4075" spans="9:12" x14ac:dyDescent="0.25">
      <c r="I4075" s="146"/>
      <c r="J4075" s="146"/>
      <c r="K4075" s="146"/>
      <c r="L4075" s="146"/>
    </row>
    <row r="4076" spans="9:12" x14ac:dyDescent="0.25">
      <c r="I4076" s="146"/>
      <c r="J4076" s="146"/>
      <c r="K4076" s="146"/>
      <c r="L4076" s="146"/>
    </row>
    <row r="4077" spans="9:12" x14ac:dyDescent="0.25">
      <c r="I4077" s="146"/>
      <c r="J4077" s="146"/>
      <c r="K4077" s="146"/>
      <c r="L4077" s="146"/>
    </row>
    <row r="4078" spans="9:12" x14ac:dyDescent="0.25">
      <c r="I4078" s="146"/>
      <c r="J4078" s="146"/>
      <c r="K4078" s="146"/>
      <c r="L4078" s="146"/>
    </row>
    <row r="4079" spans="9:12" x14ac:dyDescent="0.25">
      <c r="I4079" s="146"/>
      <c r="J4079" s="146"/>
      <c r="K4079" s="146"/>
      <c r="L4079" s="146"/>
    </row>
    <row r="4080" spans="9:12" x14ac:dyDescent="0.25">
      <c r="I4080" s="146"/>
      <c r="J4080" s="146"/>
      <c r="K4080" s="146"/>
      <c r="L4080" s="146"/>
    </row>
    <row r="4081" spans="9:12" x14ac:dyDescent="0.25">
      <c r="I4081" s="146"/>
      <c r="J4081" s="146"/>
      <c r="K4081" s="146"/>
      <c r="L4081" s="146"/>
    </row>
    <row r="4082" spans="9:12" x14ac:dyDescent="0.25">
      <c r="I4082" s="146"/>
      <c r="J4082" s="146"/>
      <c r="K4082" s="146"/>
      <c r="L4082" s="146"/>
    </row>
    <row r="4083" spans="9:12" x14ac:dyDescent="0.25">
      <c r="I4083" s="146"/>
      <c r="J4083" s="146"/>
      <c r="K4083" s="146"/>
      <c r="L4083" s="146"/>
    </row>
    <row r="4084" spans="9:12" x14ac:dyDescent="0.25">
      <c r="I4084" s="146"/>
      <c r="J4084" s="146"/>
      <c r="K4084" s="146"/>
      <c r="L4084" s="146"/>
    </row>
    <row r="4085" spans="9:12" x14ac:dyDescent="0.25">
      <c r="I4085" s="146"/>
      <c r="J4085" s="146"/>
      <c r="K4085" s="146"/>
      <c r="L4085" s="146"/>
    </row>
    <row r="4086" spans="9:12" x14ac:dyDescent="0.25">
      <c r="I4086" s="146"/>
      <c r="J4086" s="146"/>
      <c r="K4086" s="146"/>
      <c r="L4086" s="146"/>
    </row>
    <row r="4087" spans="9:12" x14ac:dyDescent="0.25">
      <c r="I4087" s="146"/>
      <c r="J4087" s="146"/>
      <c r="K4087" s="146"/>
      <c r="L4087" s="146"/>
    </row>
    <row r="4088" spans="9:12" x14ac:dyDescent="0.25">
      <c r="I4088" s="146"/>
      <c r="J4088" s="146"/>
      <c r="K4088" s="146"/>
      <c r="L4088" s="146"/>
    </row>
    <row r="4089" spans="9:12" x14ac:dyDescent="0.25">
      <c r="I4089" s="146"/>
      <c r="J4089" s="146"/>
      <c r="K4089" s="146"/>
      <c r="L4089" s="146"/>
    </row>
    <row r="4090" spans="9:12" x14ac:dyDescent="0.25">
      <c r="I4090" s="146"/>
      <c r="J4090" s="146"/>
      <c r="K4090" s="146"/>
      <c r="L4090" s="146"/>
    </row>
    <row r="4091" spans="9:12" x14ac:dyDescent="0.25">
      <c r="I4091" s="146"/>
      <c r="J4091" s="146"/>
      <c r="K4091" s="146"/>
      <c r="L4091" s="146"/>
    </row>
    <row r="4092" spans="9:12" x14ac:dyDescent="0.25">
      <c r="I4092" s="146"/>
      <c r="J4092" s="146"/>
      <c r="K4092" s="146"/>
      <c r="L4092" s="146"/>
    </row>
    <row r="4093" spans="9:12" x14ac:dyDescent="0.25">
      <c r="I4093" s="146"/>
      <c r="J4093" s="146"/>
      <c r="K4093" s="146"/>
      <c r="L4093" s="146"/>
    </row>
    <row r="4094" spans="9:12" x14ac:dyDescent="0.25">
      <c r="I4094" s="146"/>
      <c r="J4094" s="146"/>
      <c r="K4094" s="146"/>
      <c r="L4094" s="146"/>
    </row>
    <row r="4095" spans="9:12" x14ac:dyDescent="0.25">
      <c r="I4095" s="146"/>
      <c r="J4095" s="146"/>
      <c r="K4095" s="146"/>
      <c r="L4095" s="146"/>
    </row>
    <row r="4096" spans="9:12" x14ac:dyDescent="0.25">
      <c r="I4096" s="146"/>
      <c r="J4096" s="146"/>
      <c r="K4096" s="146"/>
      <c r="L4096" s="146"/>
    </row>
    <row r="4097" spans="9:12" x14ac:dyDescent="0.25">
      <c r="I4097" s="146"/>
      <c r="J4097" s="146"/>
      <c r="K4097" s="146"/>
      <c r="L4097" s="146"/>
    </row>
    <row r="4098" spans="9:12" x14ac:dyDescent="0.25">
      <c r="I4098" s="146"/>
      <c r="J4098" s="146"/>
      <c r="K4098" s="146"/>
      <c r="L4098" s="146"/>
    </row>
    <row r="4099" spans="9:12" x14ac:dyDescent="0.25">
      <c r="I4099" s="146"/>
      <c r="J4099" s="146"/>
      <c r="K4099" s="146"/>
      <c r="L4099" s="146"/>
    </row>
    <row r="4100" spans="9:12" x14ac:dyDescent="0.25">
      <c r="I4100" s="146"/>
      <c r="J4100" s="146"/>
      <c r="K4100" s="146"/>
      <c r="L4100" s="146"/>
    </row>
    <row r="4101" spans="9:12" x14ac:dyDescent="0.25">
      <c r="I4101" s="146"/>
      <c r="J4101" s="146"/>
      <c r="K4101" s="146"/>
      <c r="L4101" s="146"/>
    </row>
    <row r="4102" spans="9:12" x14ac:dyDescent="0.25">
      <c r="I4102" s="146"/>
      <c r="J4102" s="146"/>
      <c r="K4102" s="146"/>
      <c r="L4102" s="146"/>
    </row>
    <row r="4103" spans="9:12" x14ac:dyDescent="0.25">
      <c r="I4103" s="146"/>
      <c r="J4103" s="146"/>
      <c r="K4103" s="146"/>
      <c r="L4103" s="146"/>
    </row>
    <row r="4104" spans="9:12" x14ac:dyDescent="0.25">
      <c r="I4104" s="146"/>
      <c r="J4104" s="146"/>
      <c r="K4104" s="146"/>
      <c r="L4104" s="146"/>
    </row>
    <row r="4105" spans="9:12" x14ac:dyDescent="0.25">
      <c r="I4105" s="146"/>
      <c r="J4105" s="146"/>
      <c r="K4105" s="146"/>
      <c r="L4105" s="146"/>
    </row>
    <row r="4106" spans="9:12" x14ac:dyDescent="0.25">
      <c r="I4106" s="146"/>
      <c r="J4106" s="146"/>
      <c r="K4106" s="146"/>
      <c r="L4106" s="146"/>
    </row>
    <row r="4107" spans="9:12" x14ac:dyDescent="0.25">
      <c r="I4107" s="146"/>
      <c r="J4107" s="146"/>
      <c r="K4107" s="146"/>
      <c r="L4107" s="146"/>
    </row>
    <row r="4108" spans="9:12" x14ac:dyDescent="0.25">
      <c r="I4108" s="146"/>
      <c r="J4108" s="146"/>
      <c r="K4108" s="146"/>
      <c r="L4108" s="146"/>
    </row>
    <row r="4109" spans="9:12" x14ac:dyDescent="0.25">
      <c r="I4109" s="146"/>
      <c r="J4109" s="146"/>
      <c r="K4109" s="146"/>
      <c r="L4109" s="146"/>
    </row>
    <row r="4110" spans="9:12" x14ac:dyDescent="0.25">
      <c r="I4110" s="146"/>
      <c r="J4110" s="146"/>
      <c r="K4110" s="146"/>
      <c r="L4110" s="146"/>
    </row>
    <row r="4111" spans="9:12" x14ac:dyDescent="0.25">
      <c r="I4111" s="146"/>
      <c r="J4111" s="146"/>
      <c r="K4111" s="146"/>
      <c r="L4111" s="146"/>
    </row>
    <row r="4112" spans="9:12" x14ac:dyDescent="0.25">
      <c r="I4112" s="146"/>
      <c r="J4112" s="146"/>
      <c r="K4112" s="146"/>
      <c r="L4112" s="146"/>
    </row>
    <row r="4113" spans="9:12" x14ac:dyDescent="0.25">
      <c r="I4113" s="146"/>
      <c r="J4113" s="146"/>
      <c r="K4113" s="146"/>
      <c r="L4113" s="146"/>
    </row>
    <row r="4114" spans="9:12" x14ac:dyDescent="0.25">
      <c r="I4114" s="146"/>
      <c r="J4114" s="146"/>
      <c r="K4114" s="146"/>
      <c r="L4114" s="146"/>
    </row>
    <row r="4115" spans="9:12" x14ac:dyDescent="0.25">
      <c r="I4115" s="146"/>
      <c r="J4115" s="146"/>
      <c r="K4115" s="146"/>
      <c r="L4115" s="146"/>
    </row>
    <row r="4116" spans="9:12" x14ac:dyDescent="0.25">
      <c r="I4116" s="146"/>
      <c r="J4116" s="146"/>
      <c r="K4116" s="146"/>
      <c r="L4116" s="146"/>
    </row>
    <row r="4117" spans="9:12" x14ac:dyDescent="0.25">
      <c r="I4117" s="146"/>
      <c r="J4117" s="146"/>
      <c r="K4117" s="146"/>
      <c r="L4117" s="146"/>
    </row>
    <row r="4118" spans="9:12" x14ac:dyDescent="0.25">
      <c r="I4118" s="146"/>
      <c r="J4118" s="146"/>
      <c r="K4118" s="146"/>
      <c r="L4118" s="146"/>
    </row>
    <row r="4119" spans="9:12" x14ac:dyDescent="0.25">
      <c r="I4119" s="146"/>
      <c r="J4119" s="146"/>
      <c r="K4119" s="146"/>
      <c r="L4119" s="146"/>
    </row>
    <row r="4120" spans="9:12" x14ac:dyDescent="0.25">
      <c r="I4120" s="146"/>
      <c r="J4120" s="146"/>
      <c r="K4120" s="146"/>
      <c r="L4120" s="146"/>
    </row>
    <row r="4121" spans="9:12" x14ac:dyDescent="0.25">
      <c r="I4121" s="146"/>
      <c r="J4121" s="146"/>
      <c r="K4121" s="146"/>
      <c r="L4121" s="146"/>
    </row>
    <row r="4122" spans="9:12" x14ac:dyDescent="0.25">
      <c r="I4122" s="146"/>
      <c r="J4122" s="146"/>
      <c r="K4122" s="146"/>
      <c r="L4122" s="146"/>
    </row>
    <row r="4123" spans="9:12" x14ac:dyDescent="0.25">
      <c r="I4123" s="146"/>
      <c r="J4123" s="146"/>
      <c r="K4123" s="146"/>
      <c r="L4123" s="146"/>
    </row>
    <row r="4124" spans="9:12" x14ac:dyDescent="0.25">
      <c r="I4124" s="146"/>
      <c r="J4124" s="146"/>
      <c r="K4124" s="146"/>
      <c r="L4124" s="146"/>
    </row>
    <row r="4125" spans="9:12" x14ac:dyDescent="0.25">
      <c r="I4125" s="146"/>
      <c r="J4125" s="146"/>
      <c r="K4125" s="146"/>
      <c r="L4125" s="146"/>
    </row>
    <row r="4126" spans="9:12" x14ac:dyDescent="0.25">
      <c r="I4126" s="146"/>
      <c r="J4126" s="146"/>
      <c r="K4126" s="146"/>
      <c r="L4126" s="146"/>
    </row>
    <row r="4127" spans="9:12" x14ac:dyDescent="0.25">
      <c r="I4127" s="146"/>
      <c r="J4127" s="146"/>
      <c r="K4127" s="146"/>
      <c r="L4127" s="146"/>
    </row>
    <row r="4128" spans="9:12" x14ac:dyDescent="0.25">
      <c r="I4128" s="146"/>
      <c r="J4128" s="146"/>
      <c r="K4128" s="146"/>
      <c r="L4128" s="146"/>
    </row>
    <row r="4129" spans="9:12" x14ac:dyDescent="0.25">
      <c r="I4129" s="146"/>
      <c r="J4129" s="146"/>
      <c r="K4129" s="146"/>
      <c r="L4129" s="146"/>
    </row>
    <row r="4130" spans="9:12" x14ac:dyDescent="0.25">
      <c r="I4130" s="146"/>
      <c r="J4130" s="146"/>
      <c r="K4130" s="146"/>
      <c r="L4130" s="146"/>
    </row>
    <row r="4131" spans="9:12" x14ac:dyDescent="0.25">
      <c r="I4131" s="146"/>
      <c r="J4131" s="146"/>
      <c r="K4131" s="146"/>
      <c r="L4131" s="146"/>
    </row>
    <row r="4132" spans="9:12" x14ac:dyDescent="0.25">
      <c r="I4132" s="146"/>
      <c r="J4132" s="146"/>
      <c r="K4132" s="146"/>
      <c r="L4132" s="146"/>
    </row>
    <row r="4133" spans="9:12" x14ac:dyDescent="0.25">
      <c r="I4133" s="146"/>
      <c r="J4133" s="146"/>
      <c r="K4133" s="146"/>
      <c r="L4133" s="146"/>
    </row>
    <row r="4134" spans="9:12" x14ac:dyDescent="0.25">
      <c r="I4134" s="146"/>
      <c r="J4134" s="146"/>
      <c r="K4134" s="146"/>
      <c r="L4134" s="146"/>
    </row>
    <row r="4135" spans="9:12" x14ac:dyDescent="0.25">
      <c r="I4135" s="146"/>
      <c r="J4135" s="146"/>
      <c r="K4135" s="146"/>
      <c r="L4135" s="146"/>
    </row>
    <row r="4136" spans="9:12" x14ac:dyDescent="0.25">
      <c r="I4136" s="146"/>
      <c r="J4136" s="146"/>
      <c r="K4136" s="146"/>
      <c r="L4136" s="146"/>
    </row>
    <row r="4137" spans="9:12" x14ac:dyDescent="0.25">
      <c r="I4137" s="146"/>
      <c r="J4137" s="146"/>
      <c r="K4137" s="146"/>
      <c r="L4137" s="146"/>
    </row>
    <row r="4138" spans="9:12" x14ac:dyDescent="0.25">
      <c r="I4138" s="146"/>
      <c r="J4138" s="146"/>
      <c r="K4138" s="146"/>
      <c r="L4138" s="146"/>
    </row>
    <row r="4139" spans="9:12" x14ac:dyDescent="0.25">
      <c r="I4139" s="146"/>
      <c r="J4139" s="146"/>
      <c r="K4139" s="146"/>
      <c r="L4139" s="146"/>
    </row>
    <row r="4140" spans="9:12" x14ac:dyDescent="0.25">
      <c r="I4140" s="146"/>
      <c r="J4140" s="146"/>
      <c r="K4140" s="146"/>
      <c r="L4140" s="146"/>
    </row>
    <row r="4141" spans="9:12" x14ac:dyDescent="0.25">
      <c r="I4141" s="146"/>
      <c r="J4141" s="146"/>
      <c r="K4141" s="146"/>
      <c r="L4141" s="146"/>
    </row>
    <row r="4142" spans="9:12" x14ac:dyDescent="0.25">
      <c r="I4142" s="146"/>
      <c r="J4142" s="146"/>
      <c r="K4142" s="146"/>
      <c r="L4142" s="146"/>
    </row>
    <row r="4143" spans="9:12" x14ac:dyDescent="0.25">
      <c r="I4143" s="146"/>
      <c r="J4143" s="146"/>
      <c r="K4143" s="146"/>
      <c r="L4143" s="146"/>
    </row>
    <row r="4144" spans="9:12" x14ac:dyDescent="0.25">
      <c r="I4144" s="146"/>
      <c r="J4144" s="146"/>
      <c r="K4144" s="146"/>
      <c r="L4144" s="146"/>
    </row>
    <row r="4145" spans="9:12" x14ac:dyDescent="0.25">
      <c r="I4145" s="146"/>
      <c r="J4145" s="146"/>
      <c r="K4145" s="146"/>
      <c r="L4145" s="146"/>
    </row>
    <row r="4146" spans="9:12" x14ac:dyDescent="0.25">
      <c r="I4146" s="146"/>
      <c r="J4146" s="146"/>
      <c r="K4146" s="146"/>
      <c r="L4146" s="146"/>
    </row>
    <row r="4147" spans="9:12" x14ac:dyDescent="0.25">
      <c r="I4147" s="146"/>
      <c r="J4147" s="146"/>
      <c r="K4147" s="146"/>
      <c r="L4147" s="146"/>
    </row>
    <row r="4148" spans="9:12" x14ac:dyDescent="0.25">
      <c r="I4148" s="146"/>
      <c r="J4148" s="146"/>
      <c r="K4148" s="146"/>
      <c r="L4148" s="146"/>
    </row>
    <row r="4149" spans="9:12" x14ac:dyDescent="0.25">
      <c r="I4149" s="146"/>
      <c r="J4149" s="146"/>
      <c r="K4149" s="146"/>
      <c r="L4149" s="146"/>
    </row>
    <row r="4150" spans="9:12" x14ac:dyDescent="0.25">
      <c r="I4150" s="146"/>
      <c r="J4150" s="146"/>
      <c r="K4150" s="146"/>
      <c r="L4150" s="146"/>
    </row>
    <row r="4151" spans="9:12" x14ac:dyDescent="0.25">
      <c r="I4151" s="146"/>
      <c r="J4151" s="146"/>
      <c r="K4151" s="146"/>
      <c r="L4151" s="146"/>
    </row>
    <row r="4152" spans="9:12" x14ac:dyDescent="0.25">
      <c r="I4152" s="146"/>
      <c r="J4152" s="146"/>
      <c r="K4152" s="146"/>
      <c r="L4152" s="146"/>
    </row>
    <row r="4153" spans="9:12" x14ac:dyDescent="0.25">
      <c r="I4153" s="146"/>
      <c r="J4153" s="146"/>
      <c r="K4153" s="146"/>
      <c r="L4153" s="146"/>
    </row>
    <row r="4154" spans="9:12" x14ac:dyDescent="0.25">
      <c r="I4154" s="146"/>
      <c r="J4154" s="146"/>
      <c r="K4154" s="146"/>
      <c r="L4154" s="146"/>
    </row>
    <row r="4155" spans="9:12" x14ac:dyDescent="0.25">
      <c r="I4155" s="146"/>
      <c r="J4155" s="146"/>
      <c r="K4155" s="146"/>
      <c r="L4155" s="146"/>
    </row>
    <row r="4156" spans="9:12" x14ac:dyDescent="0.25">
      <c r="I4156" s="146"/>
      <c r="J4156" s="146"/>
      <c r="K4156" s="146"/>
      <c r="L4156" s="146"/>
    </row>
    <row r="4157" spans="9:12" x14ac:dyDescent="0.25">
      <c r="I4157" s="146"/>
      <c r="J4157" s="146"/>
      <c r="K4157" s="146"/>
      <c r="L4157" s="146"/>
    </row>
    <row r="4158" spans="9:12" x14ac:dyDescent="0.25">
      <c r="I4158" s="146"/>
      <c r="J4158" s="146"/>
      <c r="K4158" s="146"/>
      <c r="L4158" s="146"/>
    </row>
    <row r="4159" spans="9:12" x14ac:dyDescent="0.25">
      <c r="I4159" s="146"/>
      <c r="J4159" s="146"/>
      <c r="K4159" s="146"/>
      <c r="L4159" s="146"/>
    </row>
    <row r="4160" spans="9:12" x14ac:dyDescent="0.25">
      <c r="I4160" s="146"/>
      <c r="J4160" s="146"/>
      <c r="K4160" s="146"/>
      <c r="L4160" s="146"/>
    </row>
    <row r="4161" spans="9:12" x14ac:dyDescent="0.25">
      <c r="I4161" s="146"/>
      <c r="J4161" s="146"/>
      <c r="K4161" s="146"/>
      <c r="L4161" s="146"/>
    </row>
    <row r="4162" spans="9:12" x14ac:dyDescent="0.25">
      <c r="I4162" s="146"/>
      <c r="J4162" s="146"/>
      <c r="K4162" s="146"/>
      <c r="L4162" s="146"/>
    </row>
    <row r="4163" spans="9:12" x14ac:dyDescent="0.25">
      <c r="I4163" s="146"/>
      <c r="J4163" s="146"/>
      <c r="K4163" s="146"/>
      <c r="L4163" s="146"/>
    </row>
    <row r="4164" spans="9:12" x14ac:dyDescent="0.25">
      <c r="I4164" s="146"/>
      <c r="J4164" s="146"/>
      <c r="K4164" s="146"/>
      <c r="L4164" s="146"/>
    </row>
    <row r="4165" spans="9:12" x14ac:dyDescent="0.25">
      <c r="I4165" s="146"/>
      <c r="J4165" s="146"/>
      <c r="K4165" s="146"/>
      <c r="L4165" s="146"/>
    </row>
    <row r="4166" spans="9:12" x14ac:dyDescent="0.25">
      <c r="I4166" s="146"/>
      <c r="J4166" s="146"/>
      <c r="K4166" s="146"/>
      <c r="L4166" s="146"/>
    </row>
    <row r="4167" spans="9:12" x14ac:dyDescent="0.25">
      <c r="I4167" s="146"/>
      <c r="J4167" s="146"/>
      <c r="K4167" s="146"/>
      <c r="L4167" s="146"/>
    </row>
    <row r="4168" spans="9:12" x14ac:dyDescent="0.25">
      <c r="I4168" s="146"/>
      <c r="J4168" s="146"/>
      <c r="K4168" s="146"/>
      <c r="L4168" s="146"/>
    </row>
    <row r="4169" spans="9:12" x14ac:dyDescent="0.25">
      <c r="I4169" s="146"/>
      <c r="J4169" s="146"/>
      <c r="K4169" s="146"/>
      <c r="L4169" s="146"/>
    </row>
    <row r="4170" spans="9:12" x14ac:dyDescent="0.25">
      <c r="I4170" s="146"/>
      <c r="J4170" s="146"/>
      <c r="K4170" s="146"/>
      <c r="L4170" s="146"/>
    </row>
    <row r="4171" spans="9:12" x14ac:dyDescent="0.25">
      <c r="I4171" s="146"/>
      <c r="J4171" s="146"/>
      <c r="K4171" s="146"/>
      <c r="L4171" s="146"/>
    </row>
    <row r="4172" spans="9:12" x14ac:dyDescent="0.25">
      <c r="I4172" s="146"/>
      <c r="J4172" s="146"/>
      <c r="K4172" s="146"/>
      <c r="L4172" s="146"/>
    </row>
    <row r="4173" spans="9:12" x14ac:dyDescent="0.25">
      <c r="I4173" s="146"/>
      <c r="J4173" s="146"/>
      <c r="K4173" s="146"/>
      <c r="L4173" s="146"/>
    </row>
    <row r="4174" spans="9:12" x14ac:dyDescent="0.25">
      <c r="I4174" s="146"/>
      <c r="J4174" s="146"/>
      <c r="K4174" s="146"/>
      <c r="L4174" s="146"/>
    </row>
    <row r="4175" spans="9:12" x14ac:dyDescent="0.25">
      <c r="I4175" s="146"/>
      <c r="J4175" s="146"/>
      <c r="K4175" s="146"/>
      <c r="L4175" s="146"/>
    </row>
    <row r="4176" spans="9:12" x14ac:dyDescent="0.25">
      <c r="I4176" s="146"/>
      <c r="J4176" s="146"/>
      <c r="K4176" s="146"/>
      <c r="L4176" s="146"/>
    </row>
    <row r="4177" spans="9:12" x14ac:dyDescent="0.25">
      <c r="I4177" s="146"/>
      <c r="J4177" s="146"/>
      <c r="K4177" s="146"/>
      <c r="L4177" s="146"/>
    </row>
    <row r="4178" spans="9:12" x14ac:dyDescent="0.25">
      <c r="I4178" s="146"/>
      <c r="J4178" s="146"/>
      <c r="K4178" s="146"/>
      <c r="L4178" s="146"/>
    </row>
    <row r="4179" spans="9:12" x14ac:dyDescent="0.25">
      <c r="I4179" s="146"/>
      <c r="J4179" s="146"/>
      <c r="K4179" s="146"/>
      <c r="L4179" s="146"/>
    </row>
    <row r="4180" spans="9:12" x14ac:dyDescent="0.25">
      <c r="I4180" s="146"/>
      <c r="J4180" s="146"/>
      <c r="K4180" s="146"/>
      <c r="L4180" s="146"/>
    </row>
    <row r="4181" spans="9:12" x14ac:dyDescent="0.25">
      <c r="I4181" s="146"/>
      <c r="J4181" s="146"/>
      <c r="K4181" s="146"/>
      <c r="L4181" s="146"/>
    </row>
    <row r="4182" spans="9:12" x14ac:dyDescent="0.25">
      <c r="I4182" s="146"/>
      <c r="J4182" s="146"/>
      <c r="K4182" s="146"/>
      <c r="L4182" s="146"/>
    </row>
    <row r="4183" spans="9:12" x14ac:dyDescent="0.25">
      <c r="I4183" s="146"/>
      <c r="J4183" s="146"/>
      <c r="K4183" s="146"/>
      <c r="L4183" s="146"/>
    </row>
    <row r="4184" spans="9:12" x14ac:dyDescent="0.25">
      <c r="I4184" s="146"/>
      <c r="J4184" s="146"/>
      <c r="K4184" s="146"/>
      <c r="L4184" s="146"/>
    </row>
    <row r="4185" spans="9:12" x14ac:dyDescent="0.25">
      <c r="I4185" s="146"/>
      <c r="J4185" s="146"/>
      <c r="K4185" s="146"/>
      <c r="L4185" s="146"/>
    </row>
    <row r="4186" spans="9:12" x14ac:dyDescent="0.25">
      <c r="I4186" s="146"/>
      <c r="J4186" s="146"/>
      <c r="K4186" s="146"/>
      <c r="L4186" s="146"/>
    </row>
    <row r="4187" spans="9:12" x14ac:dyDescent="0.25">
      <c r="I4187" s="146"/>
      <c r="J4187" s="146"/>
      <c r="K4187" s="146"/>
      <c r="L4187" s="146"/>
    </row>
    <row r="4188" spans="9:12" x14ac:dyDescent="0.25">
      <c r="I4188" s="146"/>
      <c r="J4188" s="146"/>
      <c r="K4188" s="146"/>
      <c r="L4188" s="146"/>
    </row>
    <row r="4189" spans="9:12" x14ac:dyDescent="0.25">
      <c r="I4189" s="146"/>
      <c r="J4189" s="146"/>
      <c r="K4189" s="146"/>
      <c r="L4189" s="146"/>
    </row>
    <row r="4190" spans="9:12" x14ac:dyDescent="0.25">
      <c r="I4190" s="146"/>
      <c r="J4190" s="146"/>
      <c r="K4190" s="146"/>
      <c r="L4190" s="146"/>
    </row>
    <row r="4191" spans="9:12" x14ac:dyDescent="0.25">
      <c r="I4191" s="146"/>
      <c r="J4191" s="146"/>
      <c r="K4191" s="146"/>
      <c r="L4191" s="146"/>
    </row>
    <row r="4192" spans="9:12" x14ac:dyDescent="0.25">
      <c r="I4192" s="146"/>
      <c r="J4192" s="146"/>
      <c r="K4192" s="146"/>
      <c r="L4192" s="146"/>
    </row>
    <row r="4193" spans="9:12" x14ac:dyDescent="0.25">
      <c r="I4193" s="146"/>
      <c r="J4193" s="146"/>
      <c r="K4193" s="146"/>
      <c r="L4193" s="146"/>
    </row>
    <row r="4194" spans="9:12" x14ac:dyDescent="0.25">
      <c r="I4194" s="146"/>
      <c r="J4194" s="146"/>
      <c r="K4194" s="146"/>
      <c r="L4194" s="146"/>
    </row>
    <row r="4195" spans="9:12" x14ac:dyDescent="0.25">
      <c r="I4195" s="146"/>
      <c r="J4195" s="146"/>
      <c r="K4195" s="146"/>
      <c r="L4195" s="146"/>
    </row>
    <row r="4196" spans="9:12" x14ac:dyDescent="0.25">
      <c r="I4196" s="146"/>
      <c r="J4196" s="146"/>
      <c r="K4196" s="146"/>
      <c r="L4196" s="146"/>
    </row>
    <row r="4197" spans="9:12" x14ac:dyDescent="0.25">
      <c r="I4197" s="146"/>
      <c r="J4197" s="146"/>
      <c r="K4197" s="146"/>
      <c r="L4197" s="146"/>
    </row>
    <row r="4198" spans="9:12" x14ac:dyDescent="0.25">
      <c r="I4198" s="146"/>
      <c r="J4198" s="146"/>
      <c r="K4198" s="146"/>
      <c r="L4198" s="146"/>
    </row>
    <row r="4199" spans="9:12" x14ac:dyDescent="0.25">
      <c r="I4199" s="146"/>
      <c r="J4199" s="146"/>
      <c r="K4199" s="146"/>
      <c r="L4199" s="146"/>
    </row>
    <row r="4200" spans="9:12" x14ac:dyDescent="0.25">
      <c r="I4200" s="146"/>
      <c r="J4200" s="146"/>
      <c r="K4200" s="146"/>
      <c r="L4200" s="146"/>
    </row>
    <row r="4201" spans="9:12" x14ac:dyDescent="0.25">
      <c r="I4201" s="146"/>
      <c r="J4201" s="146"/>
      <c r="K4201" s="146"/>
      <c r="L4201" s="146"/>
    </row>
    <row r="4202" spans="9:12" x14ac:dyDescent="0.25">
      <c r="I4202" s="146"/>
      <c r="J4202" s="146"/>
      <c r="K4202" s="146"/>
      <c r="L4202" s="146"/>
    </row>
    <row r="4203" spans="9:12" x14ac:dyDescent="0.25">
      <c r="I4203" s="146"/>
      <c r="J4203" s="146"/>
      <c r="K4203" s="146"/>
      <c r="L4203" s="146"/>
    </row>
    <row r="4204" spans="9:12" x14ac:dyDescent="0.25">
      <c r="I4204" s="146"/>
      <c r="J4204" s="146"/>
      <c r="K4204" s="146"/>
      <c r="L4204" s="146"/>
    </row>
    <row r="4205" spans="9:12" x14ac:dyDescent="0.25">
      <c r="I4205" s="146"/>
      <c r="J4205" s="146"/>
      <c r="K4205" s="146"/>
      <c r="L4205" s="146"/>
    </row>
    <row r="4206" spans="9:12" x14ac:dyDescent="0.25">
      <c r="I4206" s="146"/>
      <c r="J4206" s="146"/>
      <c r="K4206" s="146"/>
      <c r="L4206" s="146"/>
    </row>
    <row r="4207" spans="9:12" x14ac:dyDescent="0.25">
      <c r="I4207" s="146"/>
      <c r="J4207" s="146"/>
      <c r="K4207" s="146"/>
      <c r="L4207" s="146"/>
    </row>
    <row r="4208" spans="9:12" x14ac:dyDescent="0.25">
      <c r="I4208" s="146"/>
      <c r="J4208" s="146"/>
      <c r="K4208" s="146"/>
      <c r="L4208" s="146"/>
    </row>
    <row r="4209" spans="9:12" x14ac:dyDescent="0.25">
      <c r="I4209" s="146"/>
      <c r="J4209" s="146"/>
      <c r="K4209" s="146"/>
      <c r="L4209" s="146"/>
    </row>
    <row r="4210" spans="9:12" x14ac:dyDescent="0.25">
      <c r="I4210" s="146"/>
      <c r="J4210" s="146"/>
      <c r="K4210" s="146"/>
      <c r="L4210" s="146"/>
    </row>
    <row r="4211" spans="9:12" x14ac:dyDescent="0.25">
      <c r="I4211" s="146"/>
      <c r="J4211" s="146"/>
      <c r="K4211" s="146"/>
      <c r="L4211" s="146"/>
    </row>
    <row r="4212" spans="9:12" x14ac:dyDescent="0.25">
      <c r="I4212" s="146"/>
      <c r="J4212" s="146"/>
      <c r="K4212" s="146"/>
      <c r="L4212" s="146"/>
    </row>
    <row r="4213" spans="9:12" x14ac:dyDescent="0.25">
      <c r="I4213" s="146"/>
      <c r="J4213" s="146"/>
      <c r="K4213" s="146"/>
      <c r="L4213" s="146"/>
    </row>
    <row r="4214" spans="9:12" x14ac:dyDescent="0.25">
      <c r="I4214" s="146"/>
      <c r="J4214" s="146"/>
      <c r="K4214" s="146"/>
      <c r="L4214" s="146"/>
    </row>
    <row r="4215" spans="9:12" x14ac:dyDescent="0.25">
      <c r="I4215" s="146"/>
      <c r="J4215" s="146"/>
      <c r="K4215" s="146"/>
      <c r="L4215" s="146"/>
    </row>
    <row r="4216" spans="9:12" x14ac:dyDescent="0.25">
      <c r="I4216" s="146"/>
      <c r="J4216" s="146"/>
      <c r="K4216" s="146"/>
      <c r="L4216" s="146"/>
    </row>
    <row r="4217" spans="9:12" x14ac:dyDescent="0.25">
      <c r="I4217" s="146"/>
      <c r="J4217" s="146"/>
      <c r="K4217" s="146"/>
      <c r="L4217" s="146"/>
    </row>
    <row r="4218" spans="9:12" x14ac:dyDescent="0.25">
      <c r="I4218" s="146"/>
      <c r="J4218" s="146"/>
      <c r="K4218" s="146"/>
      <c r="L4218" s="146"/>
    </row>
    <row r="4219" spans="9:12" x14ac:dyDescent="0.25">
      <c r="I4219" s="146"/>
      <c r="J4219" s="146"/>
      <c r="K4219" s="146"/>
      <c r="L4219" s="146"/>
    </row>
    <row r="4220" spans="9:12" x14ac:dyDescent="0.25">
      <c r="I4220" s="146"/>
      <c r="J4220" s="146"/>
      <c r="K4220" s="146"/>
      <c r="L4220" s="146"/>
    </row>
    <row r="4221" spans="9:12" x14ac:dyDescent="0.25">
      <c r="I4221" s="146"/>
      <c r="J4221" s="146"/>
      <c r="K4221" s="146"/>
      <c r="L4221" s="146"/>
    </row>
    <row r="4222" spans="9:12" x14ac:dyDescent="0.25">
      <c r="I4222" s="146"/>
      <c r="J4222" s="146"/>
      <c r="K4222" s="146"/>
      <c r="L4222" s="146"/>
    </row>
    <row r="4223" spans="9:12" x14ac:dyDescent="0.25">
      <c r="I4223" s="146"/>
      <c r="J4223" s="146"/>
      <c r="K4223" s="146"/>
      <c r="L4223" s="146"/>
    </row>
    <row r="4224" spans="9:12" x14ac:dyDescent="0.25">
      <c r="I4224" s="146"/>
      <c r="J4224" s="146"/>
      <c r="K4224" s="146"/>
      <c r="L4224" s="146"/>
    </row>
    <row r="4225" spans="9:12" x14ac:dyDescent="0.25">
      <c r="I4225" s="146"/>
      <c r="J4225" s="146"/>
      <c r="K4225" s="146"/>
      <c r="L4225" s="146"/>
    </row>
    <row r="4226" spans="9:12" x14ac:dyDescent="0.25">
      <c r="I4226" s="146"/>
      <c r="J4226" s="146"/>
      <c r="K4226" s="146"/>
      <c r="L4226" s="146"/>
    </row>
    <row r="4227" spans="9:12" x14ac:dyDescent="0.25">
      <c r="I4227" s="146"/>
      <c r="J4227" s="146"/>
      <c r="K4227" s="146"/>
      <c r="L4227" s="146"/>
    </row>
    <row r="4228" spans="9:12" x14ac:dyDescent="0.25">
      <c r="I4228" s="146"/>
      <c r="J4228" s="146"/>
      <c r="K4228" s="146"/>
      <c r="L4228" s="146"/>
    </row>
    <row r="4229" spans="9:12" x14ac:dyDescent="0.25">
      <c r="I4229" s="146"/>
      <c r="J4229" s="146"/>
      <c r="K4229" s="146"/>
      <c r="L4229" s="146"/>
    </row>
    <row r="4230" spans="9:12" x14ac:dyDescent="0.25">
      <c r="I4230" s="146"/>
      <c r="J4230" s="146"/>
      <c r="K4230" s="146"/>
      <c r="L4230" s="146"/>
    </row>
    <row r="4231" spans="9:12" x14ac:dyDescent="0.25">
      <c r="I4231" s="146"/>
      <c r="J4231" s="146"/>
      <c r="K4231" s="146"/>
      <c r="L4231" s="146"/>
    </row>
    <row r="4232" spans="9:12" x14ac:dyDescent="0.25">
      <c r="I4232" s="146"/>
      <c r="J4232" s="146"/>
      <c r="K4232" s="146"/>
      <c r="L4232" s="146"/>
    </row>
    <row r="4233" spans="9:12" x14ac:dyDescent="0.25">
      <c r="I4233" s="146"/>
      <c r="J4233" s="146"/>
      <c r="K4233" s="146"/>
      <c r="L4233" s="146"/>
    </row>
    <row r="4234" spans="9:12" x14ac:dyDescent="0.25">
      <c r="I4234" s="146"/>
      <c r="J4234" s="146"/>
      <c r="K4234" s="146"/>
      <c r="L4234" s="146"/>
    </row>
    <row r="4235" spans="9:12" x14ac:dyDescent="0.25">
      <c r="I4235" s="146"/>
      <c r="J4235" s="146"/>
      <c r="K4235" s="146"/>
      <c r="L4235" s="146"/>
    </row>
    <row r="4236" spans="9:12" x14ac:dyDescent="0.25">
      <c r="I4236" s="146"/>
      <c r="J4236" s="146"/>
      <c r="K4236" s="146"/>
      <c r="L4236" s="146"/>
    </row>
    <row r="4237" spans="9:12" x14ac:dyDescent="0.25">
      <c r="I4237" s="146"/>
      <c r="J4237" s="146"/>
      <c r="K4237" s="146"/>
      <c r="L4237" s="146"/>
    </row>
    <row r="4238" spans="9:12" x14ac:dyDescent="0.25">
      <c r="I4238" s="146"/>
      <c r="J4238" s="146"/>
      <c r="K4238" s="146"/>
      <c r="L4238" s="146"/>
    </row>
    <row r="4239" spans="9:12" x14ac:dyDescent="0.25">
      <c r="I4239" s="146"/>
      <c r="J4239" s="146"/>
      <c r="K4239" s="146"/>
      <c r="L4239" s="146"/>
    </row>
    <row r="4240" spans="9:12" x14ac:dyDescent="0.25">
      <c r="I4240" s="146"/>
      <c r="J4240" s="146"/>
      <c r="K4240" s="146"/>
      <c r="L4240" s="146"/>
    </row>
    <row r="4241" spans="9:12" x14ac:dyDescent="0.25">
      <c r="I4241" s="146"/>
      <c r="J4241" s="146"/>
      <c r="K4241" s="146"/>
      <c r="L4241" s="146"/>
    </row>
    <row r="4242" spans="9:12" x14ac:dyDescent="0.25">
      <c r="I4242" s="146"/>
      <c r="J4242" s="146"/>
      <c r="K4242" s="146"/>
      <c r="L4242" s="146"/>
    </row>
    <row r="4243" spans="9:12" x14ac:dyDescent="0.25">
      <c r="I4243" s="146"/>
      <c r="J4243" s="146"/>
      <c r="K4243" s="146"/>
      <c r="L4243" s="146"/>
    </row>
    <row r="4244" spans="9:12" x14ac:dyDescent="0.25">
      <c r="I4244" s="146"/>
      <c r="J4244" s="146"/>
      <c r="K4244" s="146"/>
      <c r="L4244" s="146"/>
    </row>
    <row r="4245" spans="9:12" x14ac:dyDescent="0.25">
      <c r="I4245" s="146"/>
      <c r="J4245" s="146"/>
      <c r="K4245" s="146"/>
      <c r="L4245" s="146"/>
    </row>
    <row r="4246" spans="9:12" x14ac:dyDescent="0.25">
      <c r="I4246" s="146"/>
      <c r="J4246" s="146"/>
      <c r="K4246" s="146"/>
      <c r="L4246" s="146"/>
    </row>
    <row r="4247" spans="9:12" x14ac:dyDescent="0.25">
      <c r="I4247" s="146"/>
      <c r="J4247" s="146"/>
      <c r="K4247" s="146"/>
      <c r="L4247" s="146"/>
    </row>
    <row r="4248" spans="9:12" x14ac:dyDescent="0.25">
      <c r="I4248" s="146"/>
      <c r="J4248" s="146"/>
      <c r="K4248" s="146"/>
      <c r="L4248" s="146"/>
    </row>
    <row r="4249" spans="9:12" x14ac:dyDescent="0.25">
      <c r="I4249" s="146"/>
      <c r="J4249" s="146"/>
      <c r="K4249" s="146"/>
      <c r="L4249" s="146"/>
    </row>
    <row r="4250" spans="9:12" x14ac:dyDescent="0.25">
      <c r="I4250" s="146"/>
      <c r="J4250" s="146"/>
      <c r="K4250" s="146"/>
      <c r="L4250" s="146"/>
    </row>
    <row r="4251" spans="9:12" x14ac:dyDescent="0.25">
      <c r="I4251" s="146"/>
      <c r="J4251" s="146"/>
      <c r="K4251" s="146"/>
      <c r="L4251" s="146"/>
    </row>
    <row r="4252" spans="9:12" x14ac:dyDescent="0.25">
      <c r="I4252" s="146"/>
      <c r="J4252" s="146"/>
      <c r="K4252" s="146"/>
      <c r="L4252" s="146"/>
    </row>
    <row r="4253" spans="9:12" x14ac:dyDescent="0.25">
      <c r="I4253" s="146"/>
      <c r="J4253" s="146"/>
      <c r="K4253" s="146"/>
      <c r="L4253" s="146"/>
    </row>
    <row r="4254" spans="9:12" x14ac:dyDescent="0.25">
      <c r="I4254" s="146"/>
      <c r="J4254" s="146"/>
      <c r="K4254" s="146"/>
      <c r="L4254" s="146"/>
    </row>
    <row r="4255" spans="9:12" x14ac:dyDescent="0.25">
      <c r="I4255" s="146"/>
      <c r="J4255" s="146"/>
      <c r="K4255" s="146"/>
      <c r="L4255" s="146"/>
    </row>
    <row r="4256" spans="9:12" x14ac:dyDescent="0.25">
      <c r="I4256" s="146"/>
      <c r="J4256" s="146"/>
      <c r="K4256" s="146"/>
      <c r="L4256" s="146"/>
    </row>
    <row r="4257" spans="9:12" x14ac:dyDescent="0.25">
      <c r="I4257" s="146"/>
      <c r="J4257" s="146"/>
      <c r="K4257" s="146"/>
      <c r="L4257" s="146"/>
    </row>
    <row r="4258" spans="9:12" x14ac:dyDescent="0.25">
      <c r="I4258" s="146"/>
      <c r="J4258" s="146"/>
      <c r="K4258" s="146"/>
      <c r="L4258" s="146"/>
    </row>
    <row r="4259" spans="9:12" x14ac:dyDescent="0.25">
      <c r="I4259" s="146"/>
      <c r="J4259" s="146"/>
      <c r="K4259" s="146"/>
      <c r="L4259" s="146"/>
    </row>
    <row r="4260" spans="9:12" x14ac:dyDescent="0.25">
      <c r="I4260" s="146"/>
      <c r="J4260" s="146"/>
      <c r="K4260" s="146"/>
      <c r="L4260" s="146"/>
    </row>
    <row r="4261" spans="9:12" x14ac:dyDescent="0.25">
      <c r="I4261" s="146"/>
      <c r="J4261" s="146"/>
      <c r="K4261" s="146"/>
      <c r="L4261" s="146"/>
    </row>
    <row r="4262" spans="9:12" x14ac:dyDescent="0.25">
      <c r="I4262" s="146"/>
      <c r="J4262" s="146"/>
      <c r="K4262" s="146"/>
      <c r="L4262" s="146"/>
    </row>
    <row r="4263" spans="9:12" x14ac:dyDescent="0.25">
      <c r="I4263" s="146"/>
      <c r="J4263" s="146"/>
      <c r="K4263" s="146"/>
      <c r="L4263" s="146"/>
    </row>
    <row r="4264" spans="9:12" x14ac:dyDescent="0.25">
      <c r="I4264" s="146"/>
      <c r="J4264" s="146"/>
      <c r="K4264" s="146"/>
      <c r="L4264" s="146"/>
    </row>
    <row r="4265" spans="9:12" x14ac:dyDescent="0.25">
      <c r="I4265" s="146"/>
      <c r="J4265" s="146"/>
      <c r="K4265" s="146"/>
      <c r="L4265" s="146"/>
    </row>
    <row r="4266" spans="9:12" x14ac:dyDescent="0.25">
      <c r="I4266" s="146"/>
      <c r="J4266" s="146"/>
      <c r="K4266" s="146"/>
      <c r="L4266" s="146"/>
    </row>
    <row r="4267" spans="9:12" x14ac:dyDescent="0.25">
      <c r="I4267" s="146"/>
      <c r="J4267" s="146"/>
      <c r="K4267" s="146"/>
      <c r="L4267" s="146"/>
    </row>
    <row r="4268" spans="9:12" x14ac:dyDescent="0.25">
      <c r="I4268" s="146"/>
      <c r="J4268" s="146"/>
      <c r="K4268" s="146"/>
      <c r="L4268" s="146"/>
    </row>
    <row r="4269" spans="9:12" x14ac:dyDescent="0.25">
      <c r="I4269" s="146"/>
      <c r="J4269" s="146"/>
      <c r="K4269" s="146"/>
      <c r="L4269" s="146"/>
    </row>
    <row r="4270" spans="9:12" x14ac:dyDescent="0.25">
      <c r="I4270" s="146"/>
      <c r="J4270" s="146"/>
      <c r="K4270" s="146"/>
      <c r="L4270" s="146"/>
    </row>
    <row r="4271" spans="9:12" x14ac:dyDescent="0.25">
      <c r="I4271" s="146"/>
      <c r="J4271" s="146"/>
      <c r="K4271" s="146"/>
      <c r="L4271" s="146"/>
    </row>
    <row r="4272" spans="9:12" x14ac:dyDescent="0.25">
      <c r="I4272" s="146"/>
      <c r="J4272" s="146"/>
      <c r="K4272" s="146"/>
      <c r="L4272" s="146"/>
    </row>
    <row r="4273" spans="9:12" x14ac:dyDescent="0.25">
      <c r="I4273" s="146"/>
      <c r="J4273" s="146"/>
      <c r="K4273" s="146"/>
      <c r="L4273" s="146"/>
    </row>
    <row r="4274" spans="9:12" x14ac:dyDescent="0.25">
      <c r="I4274" s="146"/>
      <c r="J4274" s="146"/>
      <c r="K4274" s="146"/>
      <c r="L4274" s="146"/>
    </row>
    <row r="4275" spans="9:12" x14ac:dyDescent="0.25">
      <c r="I4275" s="146"/>
      <c r="J4275" s="146"/>
      <c r="K4275" s="146"/>
      <c r="L4275" s="146"/>
    </row>
    <row r="4276" spans="9:12" x14ac:dyDescent="0.25">
      <c r="I4276" s="146"/>
      <c r="J4276" s="146"/>
      <c r="K4276" s="146"/>
      <c r="L4276" s="146"/>
    </row>
    <row r="4277" spans="9:12" x14ac:dyDescent="0.25">
      <c r="I4277" s="146"/>
      <c r="J4277" s="146"/>
      <c r="K4277" s="146"/>
      <c r="L4277" s="146"/>
    </row>
    <row r="4278" spans="9:12" x14ac:dyDescent="0.25">
      <c r="I4278" s="146"/>
      <c r="J4278" s="146"/>
      <c r="K4278" s="146"/>
      <c r="L4278" s="146"/>
    </row>
    <row r="4279" spans="9:12" x14ac:dyDescent="0.25">
      <c r="I4279" s="146"/>
      <c r="J4279" s="146"/>
      <c r="K4279" s="146"/>
      <c r="L4279" s="146"/>
    </row>
    <row r="4280" spans="9:12" x14ac:dyDescent="0.25">
      <c r="I4280" s="146"/>
      <c r="J4280" s="146"/>
      <c r="K4280" s="146"/>
      <c r="L4280" s="146"/>
    </row>
    <row r="4281" spans="9:12" x14ac:dyDescent="0.25">
      <c r="I4281" s="146"/>
      <c r="J4281" s="146"/>
      <c r="K4281" s="146"/>
      <c r="L4281" s="146"/>
    </row>
    <row r="4282" spans="9:12" x14ac:dyDescent="0.25">
      <c r="I4282" s="146"/>
      <c r="J4282" s="146"/>
      <c r="K4282" s="146"/>
      <c r="L4282" s="146"/>
    </row>
    <row r="4283" spans="9:12" x14ac:dyDescent="0.25">
      <c r="I4283" s="146"/>
      <c r="J4283" s="146"/>
      <c r="K4283" s="146"/>
      <c r="L4283" s="146"/>
    </row>
    <row r="4284" spans="9:12" x14ac:dyDescent="0.25">
      <c r="I4284" s="146"/>
      <c r="J4284" s="146"/>
      <c r="K4284" s="146"/>
      <c r="L4284" s="146"/>
    </row>
    <row r="4285" spans="9:12" x14ac:dyDescent="0.25">
      <c r="I4285" s="146"/>
      <c r="J4285" s="146"/>
      <c r="K4285" s="146"/>
      <c r="L4285" s="146"/>
    </row>
    <row r="4286" spans="9:12" x14ac:dyDescent="0.25">
      <c r="I4286" s="146"/>
      <c r="J4286" s="146"/>
      <c r="K4286" s="146"/>
      <c r="L4286" s="146"/>
    </row>
    <row r="4287" spans="9:12" x14ac:dyDescent="0.25">
      <c r="I4287" s="146"/>
      <c r="J4287" s="146"/>
      <c r="K4287" s="146"/>
      <c r="L4287" s="146"/>
    </row>
    <row r="4288" spans="9:12" x14ac:dyDescent="0.25">
      <c r="I4288" s="146"/>
      <c r="J4288" s="146"/>
      <c r="K4288" s="146"/>
      <c r="L4288" s="146"/>
    </row>
    <row r="4289" spans="9:12" x14ac:dyDescent="0.25">
      <c r="I4289" s="146"/>
      <c r="J4289" s="146"/>
      <c r="K4289" s="146"/>
      <c r="L4289" s="146"/>
    </row>
    <row r="4290" spans="9:12" x14ac:dyDescent="0.25">
      <c r="I4290" s="146"/>
      <c r="J4290" s="146"/>
      <c r="K4290" s="146"/>
      <c r="L4290" s="146"/>
    </row>
    <row r="4291" spans="9:12" x14ac:dyDescent="0.25">
      <c r="I4291" s="146"/>
      <c r="J4291" s="146"/>
      <c r="K4291" s="146"/>
      <c r="L4291" s="146"/>
    </row>
    <row r="4292" spans="9:12" x14ac:dyDescent="0.25">
      <c r="I4292" s="146"/>
      <c r="J4292" s="146"/>
      <c r="K4292" s="146"/>
      <c r="L4292" s="146"/>
    </row>
    <row r="4293" spans="9:12" x14ac:dyDescent="0.25">
      <c r="I4293" s="146"/>
      <c r="J4293" s="146"/>
      <c r="K4293" s="146"/>
      <c r="L4293" s="146"/>
    </row>
    <row r="4294" spans="9:12" x14ac:dyDescent="0.25">
      <c r="I4294" s="146"/>
      <c r="J4294" s="146"/>
      <c r="K4294" s="146"/>
      <c r="L4294" s="146"/>
    </row>
    <row r="4295" spans="9:12" x14ac:dyDescent="0.25">
      <c r="I4295" s="146"/>
      <c r="J4295" s="146"/>
      <c r="K4295" s="146"/>
      <c r="L4295" s="146"/>
    </row>
    <row r="4296" spans="9:12" x14ac:dyDescent="0.25">
      <c r="I4296" s="146"/>
      <c r="J4296" s="146"/>
      <c r="K4296" s="146"/>
      <c r="L4296" s="146"/>
    </row>
    <row r="4297" spans="9:12" x14ac:dyDescent="0.25">
      <c r="I4297" s="146"/>
      <c r="J4297" s="146"/>
      <c r="K4297" s="146"/>
      <c r="L4297" s="146"/>
    </row>
    <row r="4298" spans="9:12" x14ac:dyDescent="0.25">
      <c r="I4298" s="146"/>
      <c r="J4298" s="146"/>
      <c r="K4298" s="146"/>
      <c r="L4298" s="146"/>
    </row>
    <row r="4299" spans="9:12" x14ac:dyDescent="0.25">
      <c r="I4299" s="146"/>
      <c r="J4299" s="146"/>
      <c r="K4299" s="146"/>
      <c r="L4299" s="146"/>
    </row>
    <row r="4300" spans="9:12" x14ac:dyDescent="0.25">
      <c r="I4300" s="146"/>
      <c r="J4300" s="146"/>
      <c r="K4300" s="146"/>
      <c r="L4300" s="146"/>
    </row>
    <row r="4301" spans="9:12" x14ac:dyDescent="0.25">
      <c r="I4301" s="146"/>
      <c r="J4301" s="146"/>
      <c r="K4301" s="146"/>
      <c r="L4301" s="146"/>
    </row>
    <row r="4302" spans="9:12" x14ac:dyDescent="0.25">
      <c r="I4302" s="146"/>
      <c r="J4302" s="146"/>
      <c r="K4302" s="146"/>
      <c r="L4302" s="146"/>
    </row>
    <row r="4303" spans="9:12" x14ac:dyDescent="0.25">
      <c r="I4303" s="146"/>
      <c r="J4303" s="146"/>
      <c r="K4303" s="146"/>
      <c r="L4303" s="146"/>
    </row>
    <row r="4304" spans="9:12" x14ac:dyDescent="0.25">
      <c r="I4304" s="146"/>
      <c r="J4304" s="146"/>
      <c r="K4304" s="146"/>
      <c r="L4304" s="146"/>
    </row>
    <row r="4305" spans="9:12" x14ac:dyDescent="0.25">
      <c r="I4305" s="146"/>
      <c r="J4305" s="146"/>
      <c r="K4305" s="146"/>
      <c r="L4305" s="146"/>
    </row>
    <row r="4306" spans="9:12" x14ac:dyDescent="0.25">
      <c r="I4306" s="146"/>
      <c r="J4306" s="146"/>
      <c r="K4306" s="146"/>
      <c r="L4306" s="146"/>
    </row>
    <row r="4307" spans="9:12" x14ac:dyDescent="0.25">
      <c r="I4307" s="146"/>
      <c r="J4307" s="146"/>
      <c r="K4307" s="146"/>
      <c r="L4307" s="146"/>
    </row>
    <row r="4308" spans="9:12" x14ac:dyDescent="0.25">
      <c r="I4308" s="146"/>
      <c r="J4308" s="146"/>
      <c r="K4308" s="146"/>
      <c r="L4308" s="146"/>
    </row>
    <row r="4309" spans="9:12" x14ac:dyDescent="0.25">
      <c r="I4309" s="146"/>
      <c r="J4309" s="146"/>
      <c r="K4309" s="146"/>
      <c r="L4309" s="146"/>
    </row>
    <row r="4310" spans="9:12" x14ac:dyDescent="0.25">
      <c r="I4310" s="146"/>
      <c r="J4310" s="146"/>
      <c r="K4310" s="146"/>
      <c r="L4310" s="146"/>
    </row>
    <row r="4311" spans="9:12" x14ac:dyDescent="0.25">
      <c r="I4311" s="146"/>
      <c r="J4311" s="146"/>
      <c r="K4311" s="146"/>
      <c r="L4311" s="146"/>
    </row>
    <row r="4312" spans="9:12" x14ac:dyDescent="0.25">
      <c r="I4312" s="146"/>
      <c r="J4312" s="146"/>
      <c r="K4312" s="146"/>
      <c r="L4312" s="146"/>
    </row>
    <row r="4313" spans="9:12" x14ac:dyDescent="0.25">
      <c r="I4313" s="146"/>
      <c r="J4313" s="146"/>
      <c r="K4313" s="146"/>
      <c r="L4313" s="146"/>
    </row>
    <row r="4314" spans="9:12" x14ac:dyDescent="0.25">
      <c r="I4314" s="146"/>
      <c r="J4314" s="146"/>
      <c r="K4314" s="146"/>
      <c r="L4314" s="146"/>
    </row>
    <row r="4315" spans="9:12" x14ac:dyDescent="0.25">
      <c r="I4315" s="146"/>
      <c r="J4315" s="146"/>
      <c r="K4315" s="146"/>
      <c r="L4315" s="146"/>
    </row>
    <row r="4316" spans="9:12" x14ac:dyDescent="0.25">
      <c r="I4316" s="146"/>
      <c r="J4316" s="146"/>
      <c r="K4316" s="146"/>
      <c r="L4316" s="146"/>
    </row>
    <row r="4317" spans="9:12" x14ac:dyDescent="0.25">
      <c r="I4317" s="146"/>
      <c r="J4317" s="146"/>
      <c r="K4317" s="146"/>
      <c r="L4317" s="146"/>
    </row>
    <row r="4318" spans="9:12" x14ac:dyDescent="0.25">
      <c r="I4318" s="146"/>
      <c r="J4318" s="146"/>
      <c r="K4318" s="146"/>
      <c r="L4318" s="146"/>
    </row>
    <row r="4319" spans="9:12" x14ac:dyDescent="0.25">
      <c r="I4319" s="146"/>
      <c r="J4319" s="146"/>
      <c r="K4319" s="146"/>
      <c r="L4319" s="146"/>
    </row>
    <row r="4320" spans="9:12" x14ac:dyDescent="0.25">
      <c r="I4320" s="146"/>
      <c r="J4320" s="146"/>
      <c r="K4320" s="146"/>
      <c r="L4320" s="146"/>
    </row>
    <row r="4321" spans="9:12" x14ac:dyDescent="0.25">
      <c r="I4321" s="146"/>
      <c r="J4321" s="146"/>
      <c r="K4321" s="146"/>
      <c r="L4321" s="146"/>
    </row>
    <row r="4322" spans="9:12" x14ac:dyDescent="0.25">
      <c r="I4322" s="146"/>
      <c r="J4322" s="146"/>
      <c r="K4322" s="146"/>
      <c r="L4322" s="146"/>
    </row>
    <row r="4323" spans="9:12" x14ac:dyDescent="0.25">
      <c r="I4323" s="146"/>
      <c r="J4323" s="146"/>
      <c r="K4323" s="146"/>
      <c r="L4323" s="146"/>
    </row>
    <row r="4324" spans="9:12" x14ac:dyDescent="0.25">
      <c r="I4324" s="146"/>
      <c r="J4324" s="146"/>
      <c r="K4324" s="146"/>
      <c r="L4324" s="146"/>
    </row>
    <row r="4325" spans="9:12" x14ac:dyDescent="0.25">
      <c r="I4325" s="146"/>
      <c r="J4325" s="146"/>
      <c r="K4325" s="146"/>
      <c r="L4325" s="146"/>
    </row>
    <row r="4326" spans="9:12" x14ac:dyDescent="0.25">
      <c r="I4326" s="146"/>
      <c r="J4326" s="146"/>
      <c r="K4326" s="146"/>
      <c r="L4326" s="146"/>
    </row>
    <row r="4327" spans="9:12" x14ac:dyDescent="0.25">
      <c r="I4327" s="146"/>
      <c r="J4327" s="146"/>
      <c r="K4327" s="146"/>
      <c r="L4327" s="146"/>
    </row>
    <row r="4328" spans="9:12" x14ac:dyDescent="0.25">
      <c r="I4328" s="146"/>
      <c r="J4328" s="146"/>
      <c r="K4328" s="146"/>
      <c r="L4328" s="146"/>
    </row>
    <row r="4329" spans="9:12" x14ac:dyDescent="0.25">
      <c r="I4329" s="146"/>
      <c r="J4329" s="146"/>
      <c r="K4329" s="146"/>
      <c r="L4329" s="146"/>
    </row>
    <row r="4330" spans="9:12" x14ac:dyDescent="0.25">
      <c r="I4330" s="146"/>
      <c r="J4330" s="146"/>
      <c r="K4330" s="146"/>
      <c r="L4330" s="146"/>
    </row>
    <row r="4331" spans="9:12" x14ac:dyDescent="0.25">
      <c r="I4331" s="146"/>
      <c r="J4331" s="146"/>
      <c r="K4331" s="146"/>
      <c r="L4331" s="146"/>
    </row>
    <row r="4332" spans="9:12" x14ac:dyDescent="0.25">
      <c r="I4332" s="146"/>
      <c r="J4332" s="146"/>
      <c r="K4332" s="146"/>
      <c r="L4332" s="146"/>
    </row>
    <row r="4333" spans="9:12" x14ac:dyDescent="0.25">
      <c r="I4333" s="146"/>
      <c r="J4333" s="146"/>
      <c r="K4333" s="146"/>
      <c r="L4333" s="146"/>
    </row>
    <row r="4334" spans="9:12" x14ac:dyDescent="0.25">
      <c r="I4334" s="146"/>
      <c r="J4334" s="146"/>
      <c r="K4334" s="146"/>
      <c r="L4334" s="146"/>
    </row>
    <row r="4335" spans="9:12" x14ac:dyDescent="0.25">
      <c r="I4335" s="146"/>
      <c r="J4335" s="146"/>
      <c r="K4335" s="146"/>
      <c r="L4335" s="146"/>
    </row>
    <row r="4336" spans="9:12" x14ac:dyDescent="0.25">
      <c r="I4336" s="146"/>
      <c r="J4336" s="146"/>
      <c r="K4336" s="146"/>
      <c r="L4336" s="146"/>
    </row>
    <row r="4337" spans="9:12" x14ac:dyDescent="0.25">
      <c r="I4337" s="146"/>
      <c r="J4337" s="146"/>
      <c r="K4337" s="146"/>
      <c r="L4337" s="146"/>
    </row>
    <row r="4338" spans="9:12" x14ac:dyDescent="0.25">
      <c r="I4338" s="146"/>
      <c r="J4338" s="146"/>
      <c r="K4338" s="146"/>
      <c r="L4338" s="146"/>
    </row>
    <row r="4339" spans="9:12" x14ac:dyDescent="0.25">
      <c r="I4339" s="146"/>
      <c r="J4339" s="146"/>
      <c r="K4339" s="146"/>
      <c r="L4339" s="146"/>
    </row>
    <row r="4340" spans="9:12" x14ac:dyDescent="0.25">
      <c r="I4340" s="146"/>
      <c r="J4340" s="146"/>
      <c r="K4340" s="146"/>
      <c r="L4340" s="146"/>
    </row>
    <row r="4341" spans="9:12" x14ac:dyDescent="0.25">
      <c r="I4341" s="146"/>
      <c r="J4341" s="146"/>
      <c r="K4341" s="146"/>
      <c r="L4341" s="146"/>
    </row>
    <row r="4342" spans="9:12" x14ac:dyDescent="0.25">
      <c r="I4342" s="146"/>
      <c r="J4342" s="146"/>
      <c r="K4342" s="146"/>
      <c r="L4342" s="146"/>
    </row>
    <row r="4343" spans="9:12" x14ac:dyDescent="0.25">
      <c r="I4343" s="146"/>
      <c r="J4343" s="146"/>
      <c r="K4343" s="146"/>
      <c r="L4343" s="146"/>
    </row>
    <row r="4344" spans="9:12" x14ac:dyDescent="0.25">
      <c r="I4344" s="146"/>
      <c r="J4344" s="146"/>
      <c r="K4344" s="146"/>
      <c r="L4344" s="146"/>
    </row>
    <row r="4345" spans="9:12" x14ac:dyDescent="0.25">
      <c r="I4345" s="146"/>
      <c r="J4345" s="146"/>
      <c r="K4345" s="146"/>
      <c r="L4345" s="146"/>
    </row>
    <row r="4346" spans="9:12" x14ac:dyDescent="0.25">
      <c r="I4346" s="146"/>
      <c r="J4346" s="146"/>
      <c r="K4346" s="146"/>
      <c r="L4346" s="146"/>
    </row>
    <row r="4347" spans="9:12" x14ac:dyDescent="0.25">
      <c r="I4347" s="146"/>
      <c r="J4347" s="146"/>
      <c r="K4347" s="146"/>
      <c r="L4347" s="146"/>
    </row>
    <row r="4348" spans="9:12" x14ac:dyDescent="0.25">
      <c r="I4348" s="146"/>
      <c r="J4348" s="146"/>
      <c r="K4348" s="146"/>
      <c r="L4348" s="146"/>
    </row>
    <row r="4349" spans="9:12" x14ac:dyDescent="0.25">
      <c r="I4349" s="146"/>
      <c r="J4349" s="146"/>
      <c r="K4349" s="146"/>
      <c r="L4349" s="146"/>
    </row>
    <row r="4350" spans="9:12" x14ac:dyDescent="0.25">
      <c r="I4350" s="146"/>
      <c r="J4350" s="146"/>
      <c r="K4350" s="146"/>
      <c r="L4350" s="146"/>
    </row>
    <row r="4351" spans="9:12" x14ac:dyDescent="0.25">
      <c r="I4351" s="146"/>
      <c r="J4351" s="146"/>
      <c r="K4351" s="146"/>
      <c r="L4351" s="146"/>
    </row>
    <row r="4352" spans="9:12" x14ac:dyDescent="0.25">
      <c r="I4352" s="146"/>
      <c r="J4352" s="146"/>
      <c r="K4352" s="146"/>
      <c r="L4352" s="146"/>
    </row>
    <row r="4353" spans="9:12" x14ac:dyDescent="0.25">
      <c r="I4353" s="146"/>
      <c r="J4353" s="146"/>
      <c r="K4353" s="146"/>
      <c r="L4353" s="146"/>
    </row>
    <row r="4354" spans="9:12" x14ac:dyDescent="0.25">
      <c r="I4354" s="146"/>
      <c r="J4354" s="146"/>
      <c r="K4354" s="146"/>
      <c r="L4354" s="146"/>
    </row>
    <row r="4355" spans="9:12" x14ac:dyDescent="0.25">
      <c r="I4355" s="146"/>
      <c r="J4355" s="146"/>
      <c r="K4355" s="146"/>
      <c r="L4355" s="146"/>
    </row>
    <row r="4356" spans="9:12" x14ac:dyDescent="0.25">
      <c r="I4356" s="146"/>
      <c r="J4356" s="146"/>
      <c r="K4356" s="146"/>
      <c r="L4356" s="146"/>
    </row>
    <row r="4357" spans="9:12" x14ac:dyDescent="0.25">
      <c r="I4357" s="146"/>
      <c r="J4357" s="146"/>
      <c r="K4357" s="146"/>
      <c r="L4357" s="146"/>
    </row>
    <row r="4358" spans="9:12" x14ac:dyDescent="0.25">
      <c r="I4358" s="146"/>
      <c r="J4358" s="146"/>
      <c r="K4358" s="146"/>
      <c r="L4358" s="146"/>
    </row>
    <row r="4359" spans="9:12" x14ac:dyDescent="0.25">
      <c r="I4359" s="146"/>
      <c r="J4359" s="146"/>
      <c r="K4359" s="146"/>
      <c r="L4359" s="146"/>
    </row>
    <row r="4360" spans="9:12" x14ac:dyDescent="0.25">
      <c r="I4360" s="146"/>
      <c r="J4360" s="146"/>
      <c r="K4360" s="146"/>
      <c r="L4360" s="146"/>
    </row>
    <row r="4361" spans="9:12" x14ac:dyDescent="0.25">
      <c r="I4361" s="146"/>
      <c r="J4361" s="146"/>
      <c r="K4361" s="146"/>
      <c r="L4361" s="146"/>
    </row>
    <row r="4362" spans="9:12" x14ac:dyDescent="0.25">
      <c r="I4362" s="146"/>
      <c r="J4362" s="146"/>
      <c r="K4362" s="146"/>
      <c r="L4362" s="146"/>
    </row>
    <row r="4363" spans="9:12" x14ac:dyDescent="0.25">
      <c r="I4363" s="146"/>
      <c r="J4363" s="146"/>
      <c r="K4363" s="146"/>
      <c r="L4363" s="146"/>
    </row>
    <row r="4364" spans="9:12" x14ac:dyDescent="0.25">
      <c r="I4364" s="146"/>
      <c r="J4364" s="146"/>
      <c r="K4364" s="146"/>
      <c r="L4364" s="146"/>
    </row>
    <row r="4365" spans="9:12" x14ac:dyDescent="0.25">
      <c r="I4365" s="146"/>
      <c r="J4365" s="146"/>
      <c r="K4365" s="146"/>
      <c r="L4365" s="146"/>
    </row>
    <row r="4366" spans="9:12" x14ac:dyDescent="0.25">
      <c r="I4366" s="146"/>
      <c r="J4366" s="146"/>
      <c r="K4366" s="146"/>
      <c r="L4366" s="146"/>
    </row>
    <row r="4367" spans="9:12" x14ac:dyDescent="0.25">
      <c r="I4367" s="146"/>
      <c r="J4367" s="146"/>
      <c r="K4367" s="146"/>
      <c r="L4367" s="146"/>
    </row>
    <row r="4368" spans="9:12" x14ac:dyDescent="0.25">
      <c r="I4368" s="146"/>
      <c r="J4368" s="146"/>
      <c r="K4368" s="146"/>
      <c r="L4368" s="146"/>
    </row>
    <row r="4369" spans="9:12" x14ac:dyDescent="0.25">
      <c r="I4369" s="146"/>
      <c r="J4369" s="146"/>
      <c r="K4369" s="146"/>
      <c r="L4369" s="146"/>
    </row>
    <row r="4370" spans="9:12" x14ac:dyDescent="0.25">
      <c r="I4370" s="146"/>
      <c r="J4370" s="146"/>
      <c r="K4370" s="146"/>
      <c r="L4370" s="146"/>
    </row>
    <row r="4371" spans="9:12" x14ac:dyDescent="0.25">
      <c r="I4371" s="146"/>
      <c r="J4371" s="146"/>
      <c r="K4371" s="146"/>
      <c r="L4371" s="146"/>
    </row>
    <row r="4372" spans="9:12" x14ac:dyDescent="0.25">
      <c r="I4372" s="146"/>
      <c r="J4372" s="146"/>
      <c r="K4372" s="146"/>
      <c r="L4372" s="146"/>
    </row>
    <row r="4373" spans="9:12" x14ac:dyDescent="0.25">
      <c r="I4373" s="146"/>
      <c r="J4373" s="146"/>
      <c r="K4373" s="146"/>
      <c r="L4373" s="146"/>
    </row>
    <row r="4374" spans="9:12" x14ac:dyDescent="0.25">
      <c r="I4374" s="146"/>
      <c r="J4374" s="146"/>
      <c r="K4374" s="146"/>
      <c r="L4374" s="146"/>
    </row>
    <row r="4375" spans="9:12" x14ac:dyDescent="0.25">
      <c r="I4375" s="146"/>
      <c r="J4375" s="146"/>
      <c r="K4375" s="146"/>
      <c r="L4375" s="146"/>
    </row>
    <row r="4376" spans="9:12" x14ac:dyDescent="0.25">
      <c r="I4376" s="146"/>
      <c r="J4376" s="146"/>
      <c r="K4376" s="146"/>
      <c r="L4376" s="146"/>
    </row>
    <row r="4377" spans="9:12" x14ac:dyDescent="0.25">
      <c r="I4377" s="146"/>
      <c r="J4377" s="146"/>
      <c r="K4377" s="146"/>
      <c r="L4377" s="146"/>
    </row>
    <row r="4378" spans="9:12" x14ac:dyDescent="0.25">
      <c r="I4378" s="146"/>
      <c r="J4378" s="146"/>
      <c r="K4378" s="146"/>
      <c r="L4378" s="146"/>
    </row>
    <row r="4379" spans="9:12" x14ac:dyDescent="0.25">
      <c r="I4379" s="146"/>
      <c r="J4379" s="146"/>
      <c r="K4379" s="146"/>
      <c r="L4379" s="146"/>
    </row>
    <row r="4380" spans="9:12" x14ac:dyDescent="0.25">
      <c r="I4380" s="146"/>
      <c r="J4380" s="146"/>
      <c r="K4380" s="146"/>
      <c r="L4380" s="146"/>
    </row>
    <row r="4381" spans="9:12" x14ac:dyDescent="0.25">
      <c r="I4381" s="146"/>
      <c r="J4381" s="146"/>
      <c r="K4381" s="146"/>
      <c r="L4381" s="146"/>
    </row>
    <row r="4382" spans="9:12" x14ac:dyDescent="0.25">
      <c r="I4382" s="146"/>
      <c r="J4382" s="146"/>
      <c r="K4382" s="146"/>
      <c r="L4382" s="146"/>
    </row>
    <row r="4383" spans="9:12" x14ac:dyDescent="0.25">
      <c r="I4383" s="146"/>
      <c r="J4383" s="146"/>
      <c r="K4383" s="146"/>
      <c r="L4383" s="146"/>
    </row>
    <row r="4384" spans="9:12" x14ac:dyDescent="0.25">
      <c r="I4384" s="146"/>
      <c r="J4384" s="146"/>
      <c r="K4384" s="146"/>
      <c r="L4384" s="146"/>
    </row>
    <row r="4385" spans="9:12" x14ac:dyDescent="0.25">
      <c r="I4385" s="146"/>
      <c r="J4385" s="146"/>
      <c r="K4385" s="146"/>
      <c r="L4385" s="146"/>
    </row>
    <row r="4386" spans="9:12" x14ac:dyDescent="0.25">
      <c r="I4386" s="146"/>
      <c r="J4386" s="146"/>
      <c r="K4386" s="146"/>
      <c r="L4386" s="146"/>
    </row>
    <row r="4387" spans="9:12" x14ac:dyDescent="0.25">
      <c r="I4387" s="146"/>
      <c r="J4387" s="146"/>
      <c r="K4387" s="146"/>
      <c r="L4387" s="146"/>
    </row>
    <row r="4388" spans="9:12" x14ac:dyDescent="0.25">
      <c r="I4388" s="146"/>
      <c r="J4388" s="146"/>
      <c r="K4388" s="146"/>
      <c r="L4388" s="146"/>
    </row>
    <row r="4389" spans="9:12" x14ac:dyDescent="0.25">
      <c r="I4389" s="146"/>
      <c r="J4389" s="146"/>
      <c r="K4389" s="146"/>
      <c r="L4389" s="146"/>
    </row>
    <row r="4390" spans="9:12" x14ac:dyDescent="0.25">
      <c r="I4390" s="146"/>
      <c r="J4390" s="146"/>
      <c r="K4390" s="146"/>
      <c r="L4390" s="146"/>
    </row>
    <row r="4391" spans="9:12" x14ac:dyDescent="0.25">
      <c r="I4391" s="146"/>
      <c r="J4391" s="146"/>
      <c r="K4391" s="146"/>
      <c r="L4391" s="146"/>
    </row>
    <row r="4392" spans="9:12" x14ac:dyDescent="0.25">
      <c r="I4392" s="146"/>
      <c r="J4392" s="146"/>
      <c r="K4392" s="146"/>
      <c r="L4392" s="146"/>
    </row>
    <row r="4393" spans="9:12" x14ac:dyDescent="0.25">
      <c r="I4393" s="146"/>
      <c r="J4393" s="146"/>
      <c r="K4393" s="146"/>
      <c r="L4393" s="146"/>
    </row>
    <row r="4394" spans="9:12" x14ac:dyDescent="0.25">
      <c r="I4394" s="146"/>
      <c r="J4394" s="146"/>
      <c r="K4394" s="146"/>
      <c r="L4394" s="146"/>
    </row>
    <row r="4395" spans="9:12" x14ac:dyDescent="0.25">
      <c r="I4395" s="146"/>
      <c r="J4395" s="146"/>
      <c r="K4395" s="146"/>
      <c r="L4395" s="146"/>
    </row>
    <row r="4396" spans="9:12" x14ac:dyDescent="0.25">
      <c r="I4396" s="146"/>
      <c r="J4396" s="146"/>
      <c r="K4396" s="146"/>
      <c r="L4396" s="146"/>
    </row>
    <row r="4397" spans="9:12" x14ac:dyDescent="0.25">
      <c r="I4397" s="146"/>
      <c r="J4397" s="146"/>
      <c r="K4397" s="146"/>
      <c r="L4397" s="146"/>
    </row>
    <row r="4398" spans="9:12" x14ac:dyDescent="0.25">
      <c r="I4398" s="146"/>
      <c r="J4398" s="146"/>
      <c r="K4398" s="146"/>
      <c r="L4398" s="146"/>
    </row>
    <row r="4399" spans="9:12" x14ac:dyDescent="0.25">
      <c r="I4399" s="146"/>
      <c r="J4399" s="146"/>
      <c r="K4399" s="146"/>
      <c r="L4399" s="146"/>
    </row>
    <row r="4400" spans="9:12" x14ac:dyDescent="0.25">
      <c r="I4400" s="146"/>
      <c r="J4400" s="146"/>
      <c r="K4400" s="146"/>
      <c r="L4400" s="146"/>
    </row>
    <row r="4401" spans="9:12" x14ac:dyDescent="0.25">
      <c r="I4401" s="146"/>
      <c r="J4401" s="146"/>
      <c r="K4401" s="146"/>
      <c r="L4401" s="146"/>
    </row>
    <row r="4402" spans="9:12" x14ac:dyDescent="0.25">
      <c r="I4402" s="146"/>
      <c r="J4402" s="146"/>
      <c r="K4402" s="146"/>
      <c r="L4402" s="146"/>
    </row>
    <row r="4403" spans="9:12" x14ac:dyDescent="0.25">
      <c r="I4403" s="146"/>
      <c r="J4403" s="146"/>
      <c r="K4403" s="146"/>
      <c r="L4403" s="146"/>
    </row>
    <row r="4404" spans="9:12" x14ac:dyDescent="0.25">
      <c r="I4404" s="146"/>
      <c r="J4404" s="146"/>
      <c r="K4404" s="146"/>
      <c r="L4404" s="146"/>
    </row>
    <row r="4405" spans="9:12" x14ac:dyDescent="0.25">
      <c r="I4405" s="146"/>
      <c r="J4405" s="146"/>
      <c r="K4405" s="146"/>
      <c r="L4405" s="146"/>
    </row>
    <row r="4406" spans="9:12" x14ac:dyDescent="0.25">
      <c r="I4406" s="146"/>
      <c r="J4406" s="146"/>
      <c r="K4406" s="146"/>
      <c r="L4406" s="146"/>
    </row>
    <row r="4407" spans="9:12" x14ac:dyDescent="0.25">
      <c r="I4407" s="146"/>
      <c r="J4407" s="146"/>
      <c r="K4407" s="146"/>
      <c r="L4407" s="146"/>
    </row>
    <row r="4408" spans="9:12" x14ac:dyDescent="0.25">
      <c r="I4408" s="146"/>
      <c r="J4408" s="146"/>
      <c r="K4408" s="146"/>
      <c r="L4408" s="146"/>
    </row>
    <row r="4409" spans="9:12" x14ac:dyDescent="0.25">
      <c r="I4409" s="146"/>
      <c r="J4409" s="146"/>
      <c r="K4409" s="146"/>
      <c r="L4409" s="146"/>
    </row>
    <row r="4410" spans="9:12" x14ac:dyDescent="0.25">
      <c r="I4410" s="146"/>
      <c r="J4410" s="146"/>
      <c r="K4410" s="146"/>
      <c r="L4410" s="146"/>
    </row>
    <row r="4411" spans="9:12" x14ac:dyDescent="0.25">
      <c r="I4411" s="146"/>
      <c r="J4411" s="146"/>
      <c r="K4411" s="146"/>
      <c r="L4411" s="146"/>
    </row>
    <row r="4412" spans="9:12" x14ac:dyDescent="0.25">
      <c r="I4412" s="146"/>
      <c r="J4412" s="146"/>
      <c r="K4412" s="146"/>
      <c r="L4412" s="146"/>
    </row>
    <row r="4413" spans="9:12" x14ac:dyDescent="0.25">
      <c r="I4413" s="146"/>
      <c r="J4413" s="146"/>
      <c r="K4413" s="146"/>
      <c r="L4413" s="146"/>
    </row>
    <row r="4414" spans="9:12" x14ac:dyDescent="0.25">
      <c r="I4414" s="146"/>
      <c r="J4414" s="146"/>
      <c r="K4414" s="146"/>
      <c r="L4414" s="146"/>
    </row>
    <row r="4415" spans="9:12" x14ac:dyDescent="0.25">
      <c r="I4415" s="146"/>
      <c r="J4415" s="146"/>
      <c r="K4415" s="146"/>
      <c r="L4415" s="146"/>
    </row>
    <row r="4416" spans="9:12" x14ac:dyDescent="0.25">
      <c r="I4416" s="146"/>
      <c r="J4416" s="146"/>
      <c r="K4416" s="146"/>
      <c r="L4416" s="146"/>
    </row>
    <row r="4417" spans="9:12" x14ac:dyDescent="0.25">
      <c r="I4417" s="146"/>
      <c r="J4417" s="146"/>
      <c r="K4417" s="146"/>
      <c r="L4417" s="146"/>
    </row>
    <row r="4418" spans="9:12" x14ac:dyDescent="0.25">
      <c r="I4418" s="146"/>
      <c r="J4418" s="146"/>
      <c r="K4418" s="146"/>
      <c r="L4418" s="146"/>
    </row>
    <row r="4419" spans="9:12" x14ac:dyDescent="0.25">
      <c r="I4419" s="146"/>
      <c r="J4419" s="146"/>
      <c r="K4419" s="146"/>
      <c r="L4419" s="146"/>
    </row>
    <row r="4420" spans="9:12" x14ac:dyDescent="0.25">
      <c r="I4420" s="146"/>
      <c r="J4420" s="146"/>
      <c r="K4420" s="146"/>
      <c r="L4420" s="146"/>
    </row>
    <row r="4421" spans="9:12" x14ac:dyDescent="0.25">
      <c r="I4421" s="146"/>
      <c r="J4421" s="146"/>
      <c r="K4421" s="146"/>
      <c r="L4421" s="146"/>
    </row>
    <row r="4422" spans="9:12" x14ac:dyDescent="0.25">
      <c r="I4422" s="146"/>
      <c r="J4422" s="146"/>
      <c r="K4422" s="146"/>
      <c r="L4422" s="146"/>
    </row>
    <row r="4423" spans="9:12" x14ac:dyDescent="0.25">
      <c r="I4423" s="146"/>
      <c r="J4423" s="146"/>
      <c r="K4423" s="146"/>
      <c r="L4423" s="146"/>
    </row>
    <row r="4424" spans="9:12" x14ac:dyDescent="0.25">
      <c r="I4424" s="146"/>
      <c r="J4424" s="146"/>
      <c r="K4424" s="146"/>
      <c r="L4424" s="146"/>
    </row>
    <row r="4425" spans="9:12" x14ac:dyDescent="0.25">
      <c r="I4425" s="146"/>
      <c r="J4425" s="146"/>
      <c r="K4425" s="146"/>
      <c r="L4425" s="146"/>
    </row>
    <row r="4426" spans="9:12" x14ac:dyDescent="0.25">
      <c r="I4426" s="146"/>
      <c r="J4426" s="146"/>
      <c r="K4426" s="146"/>
      <c r="L4426" s="146"/>
    </row>
    <row r="4427" spans="9:12" x14ac:dyDescent="0.25">
      <c r="I4427" s="146"/>
      <c r="J4427" s="146"/>
      <c r="K4427" s="146"/>
      <c r="L4427" s="146"/>
    </row>
    <row r="4428" spans="9:12" x14ac:dyDescent="0.25">
      <c r="I4428" s="146"/>
      <c r="J4428" s="146"/>
      <c r="K4428" s="146"/>
      <c r="L4428" s="146"/>
    </row>
    <row r="4429" spans="9:12" x14ac:dyDescent="0.25">
      <c r="I4429" s="146"/>
      <c r="J4429" s="146"/>
      <c r="K4429" s="146"/>
      <c r="L4429" s="146"/>
    </row>
    <row r="4430" spans="9:12" x14ac:dyDescent="0.25">
      <c r="I4430" s="146"/>
      <c r="J4430" s="146"/>
      <c r="K4430" s="146"/>
      <c r="L4430" s="146"/>
    </row>
    <row r="4431" spans="9:12" x14ac:dyDescent="0.25">
      <c r="I4431" s="146"/>
      <c r="J4431" s="146"/>
      <c r="K4431" s="146"/>
      <c r="L4431" s="146"/>
    </row>
    <row r="4432" spans="9:12" x14ac:dyDescent="0.25">
      <c r="I4432" s="146"/>
      <c r="J4432" s="146"/>
      <c r="K4432" s="146"/>
      <c r="L4432" s="146"/>
    </row>
    <row r="4433" spans="9:12" x14ac:dyDescent="0.25">
      <c r="I4433" s="146"/>
      <c r="J4433" s="146"/>
      <c r="K4433" s="146"/>
      <c r="L4433" s="146"/>
    </row>
    <row r="4434" spans="9:12" x14ac:dyDescent="0.25">
      <c r="I4434" s="146"/>
      <c r="J4434" s="146"/>
      <c r="K4434" s="146"/>
      <c r="L4434" s="146"/>
    </row>
    <row r="4435" spans="9:12" x14ac:dyDescent="0.25">
      <c r="I4435" s="146"/>
      <c r="J4435" s="146"/>
      <c r="K4435" s="146"/>
      <c r="L4435" s="146"/>
    </row>
    <row r="4436" spans="9:12" x14ac:dyDescent="0.25">
      <c r="I4436" s="146"/>
      <c r="J4436" s="146"/>
      <c r="K4436" s="146"/>
      <c r="L4436" s="146"/>
    </row>
    <row r="4437" spans="9:12" x14ac:dyDescent="0.25">
      <c r="I4437" s="146"/>
      <c r="J4437" s="146"/>
      <c r="K4437" s="146"/>
      <c r="L4437" s="146"/>
    </row>
    <row r="4438" spans="9:12" x14ac:dyDescent="0.25">
      <c r="I4438" s="146"/>
      <c r="J4438" s="146"/>
      <c r="K4438" s="146"/>
      <c r="L4438" s="146"/>
    </row>
    <row r="4439" spans="9:12" x14ac:dyDescent="0.25">
      <c r="I4439" s="146"/>
      <c r="J4439" s="146"/>
      <c r="K4439" s="146"/>
      <c r="L4439" s="146"/>
    </row>
    <row r="4440" spans="9:12" x14ac:dyDescent="0.25">
      <c r="I4440" s="146"/>
      <c r="J4440" s="146"/>
      <c r="K4440" s="146"/>
      <c r="L4440" s="146"/>
    </row>
    <row r="4441" spans="9:12" x14ac:dyDescent="0.25">
      <c r="I4441" s="146"/>
      <c r="J4441" s="146"/>
      <c r="K4441" s="146"/>
      <c r="L4441" s="146"/>
    </row>
    <row r="4442" spans="9:12" x14ac:dyDescent="0.25">
      <c r="I4442" s="146"/>
      <c r="J4442" s="146"/>
      <c r="K4442" s="146"/>
      <c r="L4442" s="146"/>
    </row>
    <row r="4443" spans="9:12" x14ac:dyDescent="0.25">
      <c r="I4443" s="146"/>
      <c r="J4443" s="146"/>
      <c r="K4443" s="146"/>
      <c r="L4443" s="146"/>
    </row>
    <row r="4444" spans="9:12" x14ac:dyDescent="0.25">
      <c r="I4444" s="146"/>
      <c r="J4444" s="146"/>
      <c r="K4444" s="146"/>
      <c r="L4444" s="146"/>
    </row>
    <row r="4445" spans="9:12" x14ac:dyDescent="0.25">
      <c r="I4445" s="146"/>
      <c r="J4445" s="146"/>
      <c r="K4445" s="146"/>
      <c r="L4445" s="146"/>
    </row>
    <row r="4446" spans="9:12" x14ac:dyDescent="0.25">
      <c r="I4446" s="146"/>
      <c r="J4446" s="146"/>
      <c r="K4446" s="146"/>
      <c r="L4446" s="146"/>
    </row>
    <row r="4447" spans="9:12" x14ac:dyDescent="0.25">
      <c r="I4447" s="146"/>
      <c r="J4447" s="146"/>
      <c r="K4447" s="146"/>
      <c r="L4447" s="146"/>
    </row>
    <row r="4448" spans="9:12" x14ac:dyDescent="0.25">
      <c r="I4448" s="146"/>
      <c r="J4448" s="146"/>
      <c r="K4448" s="146"/>
      <c r="L4448" s="146"/>
    </row>
    <row r="4449" spans="9:12" x14ac:dyDescent="0.25">
      <c r="I4449" s="146"/>
      <c r="J4449" s="146"/>
      <c r="K4449" s="146"/>
      <c r="L4449" s="146"/>
    </row>
    <row r="4450" spans="9:12" x14ac:dyDescent="0.25">
      <c r="I4450" s="146"/>
      <c r="J4450" s="146"/>
      <c r="K4450" s="146"/>
      <c r="L4450" s="146"/>
    </row>
    <row r="4451" spans="9:12" x14ac:dyDescent="0.25">
      <c r="I4451" s="146"/>
      <c r="J4451" s="146"/>
      <c r="K4451" s="146"/>
      <c r="L4451" s="146"/>
    </row>
    <row r="4452" spans="9:12" x14ac:dyDescent="0.25">
      <c r="I4452" s="146"/>
      <c r="J4452" s="146"/>
      <c r="K4452" s="146"/>
      <c r="L4452" s="146"/>
    </row>
    <row r="4453" spans="9:12" x14ac:dyDescent="0.25">
      <c r="I4453" s="146"/>
      <c r="J4453" s="146"/>
      <c r="K4453" s="146"/>
      <c r="L4453" s="146"/>
    </row>
    <row r="4454" spans="9:12" x14ac:dyDescent="0.25">
      <c r="I4454" s="146"/>
      <c r="J4454" s="146"/>
      <c r="K4454" s="146"/>
      <c r="L4454" s="146"/>
    </row>
    <row r="4455" spans="9:12" x14ac:dyDescent="0.25">
      <c r="I4455" s="146"/>
      <c r="J4455" s="146"/>
      <c r="K4455" s="146"/>
      <c r="L4455" s="146"/>
    </row>
    <row r="4456" spans="9:12" x14ac:dyDescent="0.25">
      <c r="I4456" s="146"/>
      <c r="J4456" s="146"/>
      <c r="K4456" s="146"/>
      <c r="L4456" s="146"/>
    </row>
    <row r="4457" spans="9:12" x14ac:dyDescent="0.25">
      <c r="I4457" s="146"/>
      <c r="J4457" s="146"/>
      <c r="K4457" s="146"/>
      <c r="L4457" s="146"/>
    </row>
    <row r="4458" spans="9:12" x14ac:dyDescent="0.25">
      <c r="I4458" s="146"/>
      <c r="J4458" s="146"/>
      <c r="K4458" s="146"/>
      <c r="L4458" s="146"/>
    </row>
    <row r="4459" spans="9:12" x14ac:dyDescent="0.25">
      <c r="I4459" s="146"/>
      <c r="J4459" s="146"/>
      <c r="K4459" s="146"/>
      <c r="L4459" s="146"/>
    </row>
    <row r="4460" spans="9:12" x14ac:dyDescent="0.25">
      <c r="I4460" s="146"/>
      <c r="J4460" s="146"/>
      <c r="K4460" s="146"/>
      <c r="L4460" s="146"/>
    </row>
    <row r="4461" spans="9:12" x14ac:dyDescent="0.25">
      <c r="I4461" s="146"/>
      <c r="J4461" s="146"/>
      <c r="K4461" s="146"/>
      <c r="L4461" s="146"/>
    </row>
    <row r="4462" spans="9:12" x14ac:dyDescent="0.25">
      <c r="I4462" s="146"/>
      <c r="J4462" s="146"/>
      <c r="K4462" s="146"/>
      <c r="L4462" s="146"/>
    </row>
    <row r="4463" spans="9:12" x14ac:dyDescent="0.25">
      <c r="I4463" s="146"/>
      <c r="J4463" s="146"/>
      <c r="K4463" s="146"/>
      <c r="L4463" s="146"/>
    </row>
    <row r="4464" spans="9:12" x14ac:dyDescent="0.25">
      <c r="I4464" s="146"/>
      <c r="J4464" s="146"/>
      <c r="K4464" s="146"/>
      <c r="L4464" s="146"/>
    </row>
    <row r="4465" spans="9:12" x14ac:dyDescent="0.25">
      <c r="I4465" s="146"/>
      <c r="J4465" s="146"/>
      <c r="K4465" s="146"/>
      <c r="L4465" s="146"/>
    </row>
    <row r="4466" spans="9:12" x14ac:dyDescent="0.25">
      <c r="I4466" s="146"/>
      <c r="J4466" s="146"/>
      <c r="K4466" s="146"/>
      <c r="L4466" s="146"/>
    </row>
    <row r="4467" spans="9:12" x14ac:dyDescent="0.25">
      <c r="I4467" s="146"/>
      <c r="J4467" s="146"/>
      <c r="K4467" s="146"/>
      <c r="L4467" s="146"/>
    </row>
    <row r="4468" spans="9:12" x14ac:dyDescent="0.25">
      <c r="I4468" s="146"/>
      <c r="J4468" s="146"/>
      <c r="K4468" s="146"/>
      <c r="L4468" s="146"/>
    </row>
    <row r="4469" spans="9:12" x14ac:dyDescent="0.25">
      <c r="I4469" s="146"/>
      <c r="J4469" s="146"/>
      <c r="K4469" s="146"/>
      <c r="L4469" s="146"/>
    </row>
    <row r="4470" spans="9:12" x14ac:dyDescent="0.25">
      <c r="I4470" s="146"/>
      <c r="J4470" s="146"/>
      <c r="K4470" s="146"/>
      <c r="L4470" s="146"/>
    </row>
    <row r="4471" spans="9:12" x14ac:dyDescent="0.25">
      <c r="I4471" s="146"/>
      <c r="J4471" s="146"/>
      <c r="K4471" s="146"/>
      <c r="L4471" s="146"/>
    </row>
    <row r="4472" spans="9:12" x14ac:dyDescent="0.25">
      <c r="I4472" s="146"/>
      <c r="J4472" s="146"/>
      <c r="K4472" s="146"/>
      <c r="L4472" s="146"/>
    </row>
    <row r="4473" spans="9:12" x14ac:dyDescent="0.25">
      <c r="I4473" s="146"/>
      <c r="J4473" s="146"/>
      <c r="K4473" s="146"/>
      <c r="L4473" s="146"/>
    </row>
    <row r="4474" spans="9:12" x14ac:dyDescent="0.25">
      <c r="I4474" s="146"/>
      <c r="J4474" s="146"/>
      <c r="K4474" s="146"/>
      <c r="L4474" s="146"/>
    </row>
    <row r="4475" spans="9:12" x14ac:dyDescent="0.25">
      <c r="I4475" s="146"/>
      <c r="J4475" s="146"/>
      <c r="K4475" s="146"/>
      <c r="L4475" s="146"/>
    </row>
    <row r="4476" spans="9:12" x14ac:dyDescent="0.25">
      <c r="I4476" s="146"/>
      <c r="J4476" s="146"/>
      <c r="K4476" s="146"/>
      <c r="L4476" s="146"/>
    </row>
    <row r="4477" spans="9:12" x14ac:dyDescent="0.25">
      <c r="I4477" s="146"/>
      <c r="J4477" s="146"/>
      <c r="K4477" s="146"/>
      <c r="L4477" s="146"/>
    </row>
    <row r="4478" spans="9:12" x14ac:dyDescent="0.25">
      <c r="I4478" s="146"/>
      <c r="J4478" s="146"/>
      <c r="K4478" s="146"/>
      <c r="L4478" s="146"/>
    </row>
    <row r="4479" spans="9:12" x14ac:dyDescent="0.25">
      <c r="I4479" s="146"/>
      <c r="J4479" s="146"/>
      <c r="K4479" s="146"/>
      <c r="L4479" s="146"/>
    </row>
    <row r="4480" spans="9:12" x14ac:dyDescent="0.25">
      <c r="I4480" s="146"/>
      <c r="J4480" s="146"/>
      <c r="K4480" s="146"/>
      <c r="L4480" s="146"/>
    </row>
    <row r="4481" spans="9:12" x14ac:dyDescent="0.25">
      <c r="I4481" s="146"/>
      <c r="J4481" s="146"/>
      <c r="K4481" s="146"/>
      <c r="L4481" s="146"/>
    </row>
    <row r="4482" spans="9:12" x14ac:dyDescent="0.25">
      <c r="I4482" s="146"/>
      <c r="J4482" s="146"/>
      <c r="K4482" s="146"/>
      <c r="L4482" s="146"/>
    </row>
    <row r="4483" spans="9:12" x14ac:dyDescent="0.25">
      <c r="I4483" s="146"/>
      <c r="J4483" s="146"/>
      <c r="K4483" s="146"/>
      <c r="L4483" s="146"/>
    </row>
    <row r="4484" spans="9:12" x14ac:dyDescent="0.25">
      <c r="I4484" s="146"/>
      <c r="J4484" s="146"/>
      <c r="K4484" s="146"/>
      <c r="L4484" s="146"/>
    </row>
    <row r="4485" spans="9:12" x14ac:dyDescent="0.25">
      <c r="I4485" s="146"/>
      <c r="J4485" s="146"/>
      <c r="K4485" s="146"/>
      <c r="L4485" s="146"/>
    </row>
    <row r="4486" spans="9:12" x14ac:dyDescent="0.25">
      <c r="I4486" s="146"/>
      <c r="J4486" s="146"/>
      <c r="K4486" s="146"/>
      <c r="L4486" s="146"/>
    </row>
    <row r="4487" spans="9:12" x14ac:dyDescent="0.25">
      <c r="I4487" s="146"/>
      <c r="J4487" s="146"/>
      <c r="K4487" s="146"/>
      <c r="L4487" s="146"/>
    </row>
    <row r="4488" spans="9:12" x14ac:dyDescent="0.25">
      <c r="I4488" s="146"/>
      <c r="J4488" s="146"/>
      <c r="K4488" s="146"/>
      <c r="L4488" s="146"/>
    </row>
    <row r="4489" spans="9:12" x14ac:dyDescent="0.25">
      <c r="I4489" s="146"/>
      <c r="J4489" s="146"/>
      <c r="K4489" s="146"/>
      <c r="L4489" s="146"/>
    </row>
    <row r="4490" spans="9:12" x14ac:dyDescent="0.25">
      <c r="I4490" s="146"/>
      <c r="J4490" s="146"/>
      <c r="K4490" s="146"/>
      <c r="L4490" s="146"/>
    </row>
    <row r="4491" spans="9:12" x14ac:dyDescent="0.25">
      <c r="I4491" s="146"/>
      <c r="J4491" s="146"/>
      <c r="K4491" s="146"/>
      <c r="L4491" s="146"/>
    </row>
    <row r="4492" spans="9:12" x14ac:dyDescent="0.25">
      <c r="I4492" s="146"/>
      <c r="J4492" s="146"/>
      <c r="K4492" s="146"/>
      <c r="L4492" s="146"/>
    </row>
    <row r="4493" spans="9:12" x14ac:dyDescent="0.25">
      <c r="I4493" s="146"/>
      <c r="J4493" s="146"/>
      <c r="K4493" s="146"/>
      <c r="L4493" s="146"/>
    </row>
    <row r="4494" spans="9:12" x14ac:dyDescent="0.25">
      <c r="I4494" s="146"/>
      <c r="J4494" s="146"/>
      <c r="K4494" s="146"/>
      <c r="L4494" s="146"/>
    </row>
    <row r="4495" spans="9:12" x14ac:dyDescent="0.25">
      <c r="I4495" s="146"/>
      <c r="J4495" s="146"/>
      <c r="K4495" s="146"/>
      <c r="L4495" s="146"/>
    </row>
    <row r="4496" spans="9:12" x14ac:dyDescent="0.25">
      <c r="I4496" s="146"/>
      <c r="J4496" s="146"/>
      <c r="K4496" s="146"/>
      <c r="L4496" s="146"/>
    </row>
    <row r="4497" spans="9:12" x14ac:dyDescent="0.25">
      <c r="I4497" s="146"/>
      <c r="J4497" s="146"/>
      <c r="K4497" s="146"/>
      <c r="L4497" s="146"/>
    </row>
    <row r="4498" spans="9:12" x14ac:dyDescent="0.25">
      <c r="I4498" s="146"/>
      <c r="J4498" s="146"/>
      <c r="K4498" s="146"/>
      <c r="L4498" s="146"/>
    </row>
    <row r="4499" spans="9:12" x14ac:dyDescent="0.25">
      <c r="I4499" s="146"/>
      <c r="J4499" s="146"/>
      <c r="K4499" s="146"/>
      <c r="L4499" s="146"/>
    </row>
    <row r="4500" spans="9:12" x14ac:dyDescent="0.25">
      <c r="I4500" s="146"/>
      <c r="J4500" s="146"/>
      <c r="K4500" s="146"/>
      <c r="L4500" s="146"/>
    </row>
    <row r="4501" spans="9:12" x14ac:dyDescent="0.25">
      <c r="I4501" s="146"/>
      <c r="J4501" s="146"/>
      <c r="K4501" s="146"/>
      <c r="L4501" s="146"/>
    </row>
    <row r="4502" spans="9:12" x14ac:dyDescent="0.25">
      <c r="I4502" s="146"/>
      <c r="J4502" s="146"/>
      <c r="K4502" s="146"/>
      <c r="L4502" s="146"/>
    </row>
    <row r="4503" spans="9:12" x14ac:dyDescent="0.25">
      <c r="I4503" s="146"/>
      <c r="J4503" s="146"/>
      <c r="K4503" s="146"/>
      <c r="L4503" s="146"/>
    </row>
    <row r="4504" spans="9:12" x14ac:dyDescent="0.25">
      <c r="I4504" s="146"/>
      <c r="J4504" s="146"/>
      <c r="K4504" s="146"/>
      <c r="L4504" s="146"/>
    </row>
    <row r="4505" spans="9:12" x14ac:dyDescent="0.25">
      <c r="I4505" s="146"/>
      <c r="J4505" s="146"/>
      <c r="K4505" s="146"/>
      <c r="L4505" s="146"/>
    </row>
    <row r="4506" spans="9:12" x14ac:dyDescent="0.25">
      <c r="I4506" s="146"/>
      <c r="J4506" s="146"/>
      <c r="K4506" s="146"/>
      <c r="L4506" s="146"/>
    </row>
    <row r="4507" spans="9:12" x14ac:dyDescent="0.25">
      <c r="I4507" s="146"/>
      <c r="J4507" s="146"/>
      <c r="K4507" s="146"/>
      <c r="L4507" s="146"/>
    </row>
    <row r="4508" spans="9:12" x14ac:dyDescent="0.25">
      <c r="I4508" s="146"/>
      <c r="J4508" s="146"/>
      <c r="K4508" s="146"/>
      <c r="L4508" s="146"/>
    </row>
    <row r="4509" spans="9:12" x14ac:dyDescent="0.25">
      <c r="I4509" s="146"/>
      <c r="J4509" s="146"/>
      <c r="K4509" s="146"/>
      <c r="L4509" s="146"/>
    </row>
    <row r="4510" spans="9:12" x14ac:dyDescent="0.25">
      <c r="I4510" s="146"/>
      <c r="J4510" s="146"/>
      <c r="K4510" s="146"/>
      <c r="L4510" s="146"/>
    </row>
    <row r="4511" spans="9:12" x14ac:dyDescent="0.25">
      <c r="I4511" s="146"/>
      <c r="J4511" s="146"/>
      <c r="K4511" s="146"/>
      <c r="L4511" s="146"/>
    </row>
    <row r="4512" spans="9:12" x14ac:dyDescent="0.25">
      <c r="I4512" s="146"/>
      <c r="J4512" s="146"/>
      <c r="K4512" s="146"/>
      <c r="L4512" s="146"/>
    </row>
    <row r="4513" spans="9:12" x14ac:dyDescent="0.25">
      <c r="I4513" s="146"/>
      <c r="J4513" s="146"/>
      <c r="K4513" s="146"/>
      <c r="L4513" s="146"/>
    </row>
    <row r="4514" spans="9:12" x14ac:dyDescent="0.25">
      <c r="I4514" s="146"/>
      <c r="J4514" s="146"/>
      <c r="K4514" s="146"/>
      <c r="L4514" s="146"/>
    </row>
    <row r="4515" spans="9:12" x14ac:dyDescent="0.25">
      <c r="I4515" s="146"/>
      <c r="J4515" s="146"/>
      <c r="K4515" s="146"/>
      <c r="L4515" s="146"/>
    </row>
    <row r="4516" spans="9:12" x14ac:dyDescent="0.25">
      <c r="I4516" s="146"/>
      <c r="J4516" s="146"/>
      <c r="K4516" s="146"/>
      <c r="L4516" s="146"/>
    </row>
    <row r="4517" spans="9:12" x14ac:dyDescent="0.25">
      <c r="I4517" s="146"/>
      <c r="J4517" s="146"/>
      <c r="K4517" s="146"/>
      <c r="L4517" s="146"/>
    </row>
    <row r="4518" spans="9:12" x14ac:dyDescent="0.25">
      <c r="I4518" s="146"/>
      <c r="J4518" s="146"/>
      <c r="K4518" s="146"/>
      <c r="L4518" s="146"/>
    </row>
    <row r="4519" spans="9:12" x14ac:dyDescent="0.25">
      <c r="I4519" s="146"/>
      <c r="J4519" s="146"/>
      <c r="K4519" s="146"/>
      <c r="L4519" s="146"/>
    </row>
    <row r="4520" spans="9:12" x14ac:dyDescent="0.25">
      <c r="I4520" s="146"/>
      <c r="J4520" s="146"/>
      <c r="K4520" s="146"/>
      <c r="L4520" s="146"/>
    </row>
    <row r="4521" spans="9:12" x14ac:dyDescent="0.25">
      <c r="I4521" s="146"/>
      <c r="J4521" s="146"/>
      <c r="K4521" s="146"/>
      <c r="L4521" s="146"/>
    </row>
    <row r="4522" spans="9:12" x14ac:dyDescent="0.25">
      <c r="I4522" s="146"/>
      <c r="J4522" s="146"/>
      <c r="K4522" s="146"/>
      <c r="L4522" s="146"/>
    </row>
    <row r="4523" spans="9:12" x14ac:dyDescent="0.25">
      <c r="I4523" s="146"/>
      <c r="J4523" s="146"/>
      <c r="K4523" s="146"/>
      <c r="L4523" s="146"/>
    </row>
    <row r="4524" spans="9:12" x14ac:dyDescent="0.25">
      <c r="I4524" s="146"/>
      <c r="J4524" s="146"/>
      <c r="K4524" s="146"/>
      <c r="L4524" s="146"/>
    </row>
    <row r="4525" spans="9:12" x14ac:dyDescent="0.25">
      <c r="I4525" s="146"/>
      <c r="J4525" s="146"/>
      <c r="K4525" s="146"/>
      <c r="L4525" s="146"/>
    </row>
    <row r="4526" spans="9:12" x14ac:dyDescent="0.25">
      <c r="I4526" s="146"/>
      <c r="J4526" s="146"/>
      <c r="K4526" s="146"/>
      <c r="L4526" s="146"/>
    </row>
    <row r="4527" spans="9:12" x14ac:dyDescent="0.25">
      <c r="I4527" s="146"/>
      <c r="J4527" s="146"/>
      <c r="K4527" s="146"/>
      <c r="L4527" s="146"/>
    </row>
    <row r="4528" spans="9:12" x14ac:dyDescent="0.25">
      <c r="I4528" s="146"/>
      <c r="J4528" s="146"/>
      <c r="K4528" s="146"/>
      <c r="L4528" s="146"/>
    </row>
    <row r="4529" spans="9:12" x14ac:dyDescent="0.25">
      <c r="I4529" s="146"/>
      <c r="J4529" s="146"/>
      <c r="K4529" s="146"/>
      <c r="L4529" s="146"/>
    </row>
    <row r="4530" spans="9:12" x14ac:dyDescent="0.25">
      <c r="I4530" s="146"/>
      <c r="J4530" s="146"/>
      <c r="K4530" s="146"/>
      <c r="L4530" s="146"/>
    </row>
    <row r="4531" spans="9:12" x14ac:dyDescent="0.25">
      <c r="I4531" s="146"/>
      <c r="J4531" s="146"/>
      <c r="K4531" s="146"/>
      <c r="L4531" s="146"/>
    </row>
    <row r="4532" spans="9:12" x14ac:dyDescent="0.25">
      <c r="I4532" s="146"/>
      <c r="J4532" s="146"/>
      <c r="K4532" s="146"/>
      <c r="L4532" s="146"/>
    </row>
    <row r="4533" spans="9:12" x14ac:dyDescent="0.25">
      <c r="I4533" s="146"/>
      <c r="J4533" s="146"/>
      <c r="K4533" s="146"/>
      <c r="L4533" s="146"/>
    </row>
    <row r="4534" spans="9:12" x14ac:dyDescent="0.25">
      <c r="I4534" s="146"/>
      <c r="J4534" s="146"/>
      <c r="K4534" s="146"/>
      <c r="L4534" s="146"/>
    </row>
    <row r="4535" spans="9:12" x14ac:dyDescent="0.25">
      <c r="I4535" s="146"/>
      <c r="J4535" s="146"/>
      <c r="K4535" s="146"/>
      <c r="L4535" s="146"/>
    </row>
    <row r="4536" spans="9:12" x14ac:dyDescent="0.25">
      <c r="I4536" s="146"/>
      <c r="J4536" s="146"/>
      <c r="K4536" s="146"/>
      <c r="L4536" s="146"/>
    </row>
    <row r="4537" spans="9:12" x14ac:dyDescent="0.25">
      <c r="I4537" s="146"/>
      <c r="J4537" s="146"/>
      <c r="K4537" s="146"/>
      <c r="L4537" s="146"/>
    </row>
    <row r="4538" spans="9:12" x14ac:dyDescent="0.25">
      <c r="I4538" s="146"/>
      <c r="J4538" s="146"/>
      <c r="K4538" s="146"/>
      <c r="L4538" s="146"/>
    </row>
    <row r="4539" spans="9:12" x14ac:dyDescent="0.25">
      <c r="I4539" s="146"/>
      <c r="J4539" s="146"/>
      <c r="K4539" s="146"/>
      <c r="L4539" s="146"/>
    </row>
    <row r="4540" spans="9:12" x14ac:dyDescent="0.25">
      <c r="I4540" s="146"/>
      <c r="J4540" s="146"/>
      <c r="K4540" s="146"/>
      <c r="L4540" s="146"/>
    </row>
    <row r="4541" spans="9:12" x14ac:dyDescent="0.25">
      <c r="I4541" s="146"/>
      <c r="J4541" s="146"/>
      <c r="K4541" s="146"/>
      <c r="L4541" s="146"/>
    </row>
    <row r="4542" spans="9:12" x14ac:dyDescent="0.25">
      <c r="I4542" s="146"/>
      <c r="J4542" s="146"/>
      <c r="K4542" s="146"/>
      <c r="L4542" s="146"/>
    </row>
    <row r="4543" spans="9:12" x14ac:dyDescent="0.25">
      <c r="I4543" s="146"/>
      <c r="J4543" s="146"/>
      <c r="K4543" s="146"/>
      <c r="L4543" s="146"/>
    </row>
    <row r="4544" spans="9:12" x14ac:dyDescent="0.25">
      <c r="I4544" s="146"/>
      <c r="J4544" s="146"/>
      <c r="K4544" s="146"/>
      <c r="L4544" s="146"/>
    </row>
    <row r="4545" spans="9:12" x14ac:dyDescent="0.25">
      <c r="I4545" s="146"/>
      <c r="J4545" s="146"/>
      <c r="K4545" s="146"/>
      <c r="L4545" s="146"/>
    </row>
    <row r="4546" spans="9:12" x14ac:dyDescent="0.25">
      <c r="I4546" s="146"/>
      <c r="J4546" s="146"/>
      <c r="K4546" s="146"/>
      <c r="L4546" s="146"/>
    </row>
    <row r="4547" spans="9:12" x14ac:dyDescent="0.25">
      <c r="I4547" s="146"/>
      <c r="J4547" s="146"/>
      <c r="K4547" s="146"/>
      <c r="L4547" s="146"/>
    </row>
    <row r="4548" spans="9:12" x14ac:dyDescent="0.25">
      <c r="I4548" s="146"/>
      <c r="J4548" s="146"/>
      <c r="K4548" s="146"/>
      <c r="L4548" s="146"/>
    </row>
    <row r="4549" spans="9:12" x14ac:dyDescent="0.25">
      <c r="I4549" s="146"/>
      <c r="J4549" s="146"/>
      <c r="K4549" s="146"/>
      <c r="L4549" s="146"/>
    </row>
    <row r="4550" spans="9:12" x14ac:dyDescent="0.25">
      <c r="I4550" s="146"/>
      <c r="J4550" s="146"/>
      <c r="K4550" s="146"/>
      <c r="L4550" s="146"/>
    </row>
    <row r="4551" spans="9:12" x14ac:dyDescent="0.25">
      <c r="I4551" s="146"/>
      <c r="J4551" s="146"/>
      <c r="K4551" s="146"/>
      <c r="L4551" s="146"/>
    </row>
    <row r="4552" spans="9:12" x14ac:dyDescent="0.25">
      <c r="I4552" s="146"/>
      <c r="J4552" s="146"/>
      <c r="K4552" s="146"/>
      <c r="L4552" s="146"/>
    </row>
    <row r="4553" spans="9:12" x14ac:dyDescent="0.25">
      <c r="I4553" s="146"/>
      <c r="J4553" s="146"/>
      <c r="K4553" s="146"/>
      <c r="L4553" s="146"/>
    </row>
    <row r="4554" spans="9:12" x14ac:dyDescent="0.25">
      <c r="I4554" s="146"/>
      <c r="J4554" s="146"/>
      <c r="K4554" s="146"/>
      <c r="L4554" s="146"/>
    </row>
    <row r="4555" spans="9:12" x14ac:dyDescent="0.25">
      <c r="I4555" s="146"/>
      <c r="J4555" s="146"/>
      <c r="K4555" s="146"/>
      <c r="L4555" s="146"/>
    </row>
    <row r="4556" spans="9:12" x14ac:dyDescent="0.25">
      <c r="I4556" s="146"/>
      <c r="J4556" s="146"/>
      <c r="K4556" s="146"/>
      <c r="L4556" s="146"/>
    </row>
    <row r="4557" spans="9:12" x14ac:dyDescent="0.25">
      <c r="I4557" s="146"/>
      <c r="J4557" s="146"/>
      <c r="K4557" s="146"/>
      <c r="L4557" s="146"/>
    </row>
    <row r="4558" spans="9:12" x14ac:dyDescent="0.25">
      <c r="I4558" s="146"/>
      <c r="J4558" s="146"/>
      <c r="K4558" s="146"/>
      <c r="L4558" s="146"/>
    </row>
    <row r="4559" spans="9:12" x14ac:dyDescent="0.25">
      <c r="I4559" s="146"/>
      <c r="J4559" s="146"/>
      <c r="K4559" s="146"/>
      <c r="L4559" s="146"/>
    </row>
    <row r="4560" spans="9:12" x14ac:dyDescent="0.25">
      <c r="I4560" s="146"/>
      <c r="J4560" s="146"/>
      <c r="K4560" s="146"/>
      <c r="L4560" s="146"/>
    </row>
    <row r="4561" spans="9:12" x14ac:dyDescent="0.25">
      <c r="I4561" s="146"/>
      <c r="J4561" s="146"/>
      <c r="K4561" s="146"/>
      <c r="L4561" s="146"/>
    </row>
    <row r="4562" spans="9:12" x14ac:dyDescent="0.25">
      <c r="I4562" s="146"/>
      <c r="J4562" s="146"/>
      <c r="K4562" s="146"/>
      <c r="L4562" s="146"/>
    </row>
    <row r="4563" spans="9:12" x14ac:dyDescent="0.25">
      <c r="I4563" s="146"/>
      <c r="J4563" s="146"/>
      <c r="K4563" s="146"/>
      <c r="L4563" s="146"/>
    </row>
    <row r="4564" spans="9:12" x14ac:dyDescent="0.25">
      <c r="I4564" s="146"/>
      <c r="J4564" s="146"/>
      <c r="K4564" s="146"/>
      <c r="L4564" s="146"/>
    </row>
    <row r="4565" spans="9:12" x14ac:dyDescent="0.25">
      <c r="I4565" s="146"/>
      <c r="J4565" s="146"/>
      <c r="K4565" s="146"/>
      <c r="L4565" s="146"/>
    </row>
    <row r="4566" spans="9:12" x14ac:dyDescent="0.25">
      <c r="I4566" s="146"/>
      <c r="J4566" s="146"/>
      <c r="K4566" s="146"/>
      <c r="L4566" s="146"/>
    </row>
    <row r="4567" spans="9:12" x14ac:dyDescent="0.25">
      <c r="I4567" s="146"/>
      <c r="J4567" s="146"/>
      <c r="K4567" s="146"/>
      <c r="L4567" s="146"/>
    </row>
    <row r="4568" spans="9:12" x14ac:dyDescent="0.25">
      <c r="I4568" s="146"/>
      <c r="J4568" s="146"/>
      <c r="K4568" s="146"/>
      <c r="L4568" s="146"/>
    </row>
    <row r="4569" spans="9:12" x14ac:dyDescent="0.25">
      <c r="I4569" s="146"/>
      <c r="J4569" s="146"/>
      <c r="K4569" s="146"/>
      <c r="L4569" s="146"/>
    </row>
    <row r="4570" spans="9:12" x14ac:dyDescent="0.25">
      <c r="I4570" s="146"/>
      <c r="J4570" s="146"/>
      <c r="K4570" s="146"/>
      <c r="L4570" s="146"/>
    </row>
    <row r="4571" spans="9:12" x14ac:dyDescent="0.25">
      <c r="I4571" s="146"/>
      <c r="J4571" s="146"/>
      <c r="K4571" s="146"/>
      <c r="L4571" s="146"/>
    </row>
    <row r="4572" spans="9:12" x14ac:dyDescent="0.25">
      <c r="I4572" s="146"/>
      <c r="J4572" s="146"/>
      <c r="K4572" s="146"/>
      <c r="L4572" s="146"/>
    </row>
    <row r="4573" spans="9:12" x14ac:dyDescent="0.25">
      <c r="I4573" s="146"/>
      <c r="J4573" s="146"/>
      <c r="K4573" s="146"/>
      <c r="L4573" s="146"/>
    </row>
    <row r="4574" spans="9:12" x14ac:dyDescent="0.25">
      <c r="I4574" s="146"/>
      <c r="J4574" s="146"/>
      <c r="K4574" s="146"/>
      <c r="L4574" s="146"/>
    </row>
    <row r="4575" spans="9:12" x14ac:dyDescent="0.25">
      <c r="I4575" s="146"/>
      <c r="J4575" s="146"/>
      <c r="K4575" s="146"/>
      <c r="L4575" s="146"/>
    </row>
    <row r="4576" spans="9:12" x14ac:dyDescent="0.25">
      <c r="I4576" s="146"/>
      <c r="J4576" s="146"/>
      <c r="K4576" s="146"/>
      <c r="L4576" s="146"/>
    </row>
    <row r="4577" spans="9:12" x14ac:dyDescent="0.25">
      <c r="I4577" s="146"/>
      <c r="J4577" s="146"/>
      <c r="K4577" s="146"/>
      <c r="L4577" s="146"/>
    </row>
    <row r="4578" spans="9:12" x14ac:dyDescent="0.25">
      <c r="I4578" s="146"/>
      <c r="J4578" s="146"/>
      <c r="K4578" s="146"/>
      <c r="L4578" s="146"/>
    </row>
    <row r="4579" spans="9:12" x14ac:dyDescent="0.25">
      <c r="I4579" s="146"/>
      <c r="J4579" s="146"/>
      <c r="K4579" s="146"/>
      <c r="L4579" s="146"/>
    </row>
    <row r="4580" spans="9:12" x14ac:dyDescent="0.25">
      <c r="I4580" s="146"/>
      <c r="J4580" s="146"/>
      <c r="K4580" s="146"/>
      <c r="L4580" s="146"/>
    </row>
    <row r="4581" spans="9:12" x14ac:dyDescent="0.25">
      <c r="I4581" s="146"/>
      <c r="J4581" s="146"/>
      <c r="K4581" s="146"/>
      <c r="L4581" s="14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O4589"/>
  <sheetViews>
    <sheetView topLeftCell="A140" zoomScale="110" zoomScaleNormal="85" workbookViewId="0">
      <selection activeCell="A150" sqref="A150"/>
    </sheetView>
  </sheetViews>
  <sheetFormatPr defaultColWidth="10.85546875" defaultRowHeight="15" x14ac:dyDescent="0.25"/>
  <cols>
    <col min="1" max="1" width="13.140625" style="39" customWidth="1"/>
    <col min="2" max="2" width="23.5703125" style="39" customWidth="1"/>
    <col min="3" max="3" width="18" style="39" customWidth="1"/>
    <col min="4" max="4" width="14.7109375" style="39" customWidth="1"/>
    <col min="5" max="5" width="14.85546875" style="39" bestFit="1" customWidth="1"/>
    <col min="6" max="6" width="15.140625" style="39" customWidth="1"/>
    <col min="7" max="8" width="18.7109375" style="39" customWidth="1"/>
    <col min="9" max="9" width="18.7109375" style="174" customWidth="1"/>
    <col min="10" max="10" width="23.140625" style="39" customWidth="1"/>
    <col min="11" max="12" width="10.85546875" style="174"/>
    <col min="13" max="13" width="10.85546875" style="39"/>
    <col min="14" max="14" width="29.85546875" style="90" customWidth="1"/>
    <col min="15" max="15" width="41.140625" style="39" customWidth="1"/>
    <col min="16" max="16384" width="10.85546875" style="39"/>
  </cols>
  <sheetData>
    <row r="1" spans="1:15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5" s="105" customFormat="1" ht="18.75" x14ac:dyDescent="0.25">
      <c r="A2" s="989" t="s">
        <v>54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5" s="105" customFormat="1" ht="45.75" hidden="1" thickBot="1" x14ac:dyDescent="0.3">
      <c r="A3" s="106" t="s">
        <v>0</v>
      </c>
      <c r="B3" s="107" t="s">
        <v>5</v>
      </c>
      <c r="C3" s="107" t="s">
        <v>10</v>
      </c>
      <c r="D3" s="108" t="s">
        <v>8</v>
      </c>
      <c r="E3" s="108" t="s">
        <v>13</v>
      </c>
      <c r="F3" s="109" t="s">
        <v>35</v>
      </c>
      <c r="G3" s="108" t="s">
        <v>42</v>
      </c>
      <c r="H3" s="108" t="s">
        <v>2</v>
      </c>
      <c r="I3" s="108" t="s">
        <v>3</v>
      </c>
      <c r="J3" s="107" t="s">
        <v>9</v>
      </c>
      <c r="K3" s="107" t="s">
        <v>1</v>
      </c>
      <c r="L3" s="107" t="s">
        <v>4</v>
      </c>
      <c r="M3" s="107" t="s">
        <v>12</v>
      </c>
      <c r="N3" s="109" t="s">
        <v>11</v>
      </c>
    </row>
    <row r="4" spans="1:15" s="105" customFormat="1" ht="45.75" thickBot="1" x14ac:dyDescent="0.3">
      <c r="A4" s="607" t="s">
        <v>0</v>
      </c>
      <c r="B4" s="608" t="s">
        <v>5</v>
      </c>
      <c r="C4" s="608" t="s">
        <v>10</v>
      </c>
      <c r="D4" s="609" t="s">
        <v>8</v>
      </c>
      <c r="E4" s="609" t="s">
        <v>13</v>
      </c>
      <c r="F4" s="612" t="s">
        <v>35</v>
      </c>
      <c r="G4" s="611" t="s">
        <v>42</v>
      </c>
      <c r="H4" s="609" t="s">
        <v>2</v>
      </c>
      <c r="I4" s="609" t="s">
        <v>3</v>
      </c>
      <c r="J4" s="608" t="s">
        <v>9</v>
      </c>
      <c r="K4" s="608" t="s">
        <v>1</v>
      </c>
      <c r="L4" s="608" t="s">
        <v>4</v>
      </c>
      <c r="M4" s="608" t="s">
        <v>12</v>
      </c>
      <c r="N4" s="610" t="s">
        <v>11</v>
      </c>
    </row>
    <row r="5" spans="1:15" s="35" customFormat="1" ht="27.95" customHeight="1" thickBot="1" x14ac:dyDescent="0.3">
      <c r="A5" s="402">
        <v>44075</v>
      </c>
      <c r="B5" s="403" t="s">
        <v>125</v>
      </c>
      <c r="C5" s="306"/>
      <c r="D5" s="307"/>
      <c r="E5" s="452"/>
      <c r="F5" s="452"/>
      <c r="G5" s="777">
        <v>-12000</v>
      </c>
      <c r="H5" s="88"/>
      <c r="I5" s="540" t="s">
        <v>19</v>
      </c>
      <c r="J5" s="415"/>
      <c r="K5" s="415" t="s">
        <v>78</v>
      </c>
      <c r="L5" s="415" t="s">
        <v>65</v>
      </c>
      <c r="M5" s="122"/>
      <c r="N5" s="123"/>
    </row>
    <row r="6" spans="1:15" s="35" customFormat="1" ht="14.25" customHeight="1" x14ac:dyDescent="0.25">
      <c r="A6" s="259">
        <v>44075</v>
      </c>
      <c r="B6" s="260" t="s">
        <v>72</v>
      </c>
      <c r="C6" s="260" t="s">
        <v>70</v>
      </c>
      <c r="D6" s="260" t="s">
        <v>99</v>
      </c>
      <c r="E6" s="243">
        <v>11000</v>
      </c>
      <c r="F6" s="243"/>
      <c r="G6" s="243">
        <f>G5-E6+F6</f>
        <v>-23000</v>
      </c>
      <c r="H6" s="666" t="s">
        <v>74</v>
      </c>
      <c r="I6" s="412" t="s">
        <v>19</v>
      </c>
      <c r="J6" s="544" t="s">
        <v>149</v>
      </c>
      <c r="K6" s="429" t="s">
        <v>78</v>
      </c>
      <c r="L6" s="429" t="s">
        <v>65</v>
      </c>
      <c r="M6" s="316"/>
      <c r="N6" s="317" t="s">
        <v>127</v>
      </c>
    </row>
    <row r="7" spans="1:15" s="35" customFormat="1" ht="16.5" customHeight="1" x14ac:dyDescent="0.25">
      <c r="A7" s="259">
        <v>44075</v>
      </c>
      <c r="B7" s="260" t="s">
        <v>72</v>
      </c>
      <c r="C7" s="260" t="s">
        <v>70</v>
      </c>
      <c r="D7" s="260" t="s">
        <v>99</v>
      </c>
      <c r="E7" s="281">
        <v>5000</v>
      </c>
      <c r="F7" s="300"/>
      <c r="G7" s="243">
        <f t="shared" ref="G7:G17" si="0">G6-E7+F7</f>
        <v>-28000</v>
      </c>
      <c r="H7" s="412" t="s">
        <v>74</v>
      </c>
      <c r="I7" s="412" t="s">
        <v>19</v>
      </c>
      <c r="J7" s="544" t="s">
        <v>149</v>
      </c>
      <c r="K7" s="429" t="s">
        <v>78</v>
      </c>
      <c r="L7" s="429" t="s">
        <v>65</v>
      </c>
      <c r="M7" s="316"/>
      <c r="N7" s="317" t="s">
        <v>128</v>
      </c>
    </row>
    <row r="8" spans="1:15" s="35" customFormat="1" ht="15" customHeight="1" x14ac:dyDescent="0.25">
      <c r="A8" s="259">
        <v>44075</v>
      </c>
      <c r="B8" s="260" t="s">
        <v>72</v>
      </c>
      <c r="C8" s="260" t="s">
        <v>70</v>
      </c>
      <c r="D8" s="260" t="s">
        <v>99</v>
      </c>
      <c r="E8" s="243">
        <v>5000</v>
      </c>
      <c r="F8" s="273"/>
      <c r="G8" s="243">
        <f t="shared" si="0"/>
        <v>-33000</v>
      </c>
      <c r="H8" s="412" t="s">
        <v>74</v>
      </c>
      <c r="I8" s="412" t="s">
        <v>19</v>
      </c>
      <c r="J8" s="544" t="s">
        <v>149</v>
      </c>
      <c r="K8" s="429" t="s">
        <v>78</v>
      </c>
      <c r="L8" s="429" t="s">
        <v>65</v>
      </c>
      <c r="M8" s="316"/>
      <c r="N8" s="317" t="s">
        <v>129</v>
      </c>
    </row>
    <row r="9" spans="1:15" s="35" customFormat="1" ht="15" customHeight="1" x14ac:dyDescent="0.25">
      <c r="A9" s="259">
        <v>44075</v>
      </c>
      <c r="B9" s="260" t="s">
        <v>72</v>
      </c>
      <c r="C9" s="260" t="s">
        <v>70</v>
      </c>
      <c r="D9" s="260" t="s">
        <v>99</v>
      </c>
      <c r="E9" s="243">
        <v>5000</v>
      </c>
      <c r="F9" s="273"/>
      <c r="G9" s="243">
        <f t="shared" si="0"/>
        <v>-38000</v>
      </c>
      <c r="H9" s="412" t="s">
        <v>74</v>
      </c>
      <c r="I9" s="412" t="s">
        <v>19</v>
      </c>
      <c r="J9" s="544" t="s">
        <v>149</v>
      </c>
      <c r="K9" s="429" t="s">
        <v>78</v>
      </c>
      <c r="L9" s="429" t="s">
        <v>65</v>
      </c>
      <c r="M9" s="316"/>
      <c r="N9" s="317" t="s">
        <v>130</v>
      </c>
    </row>
    <row r="10" spans="1:15" s="118" customFormat="1" x14ac:dyDescent="0.25">
      <c r="A10" s="259">
        <v>44075</v>
      </c>
      <c r="B10" s="260" t="s">
        <v>72</v>
      </c>
      <c r="C10" s="260" t="s">
        <v>70</v>
      </c>
      <c r="D10" s="260" t="s">
        <v>99</v>
      </c>
      <c r="E10" s="271">
        <v>11000</v>
      </c>
      <c r="F10" s="270"/>
      <c r="G10" s="243">
        <f t="shared" si="0"/>
        <v>-49000</v>
      </c>
      <c r="H10" s="412" t="s">
        <v>74</v>
      </c>
      <c r="I10" s="313" t="s">
        <v>19</v>
      </c>
      <c r="J10" s="544" t="s">
        <v>149</v>
      </c>
      <c r="K10" s="429" t="s">
        <v>78</v>
      </c>
      <c r="L10" s="429" t="s">
        <v>65</v>
      </c>
      <c r="M10" s="311"/>
      <c r="N10" s="312" t="s">
        <v>131</v>
      </c>
    </row>
    <row r="11" spans="1:15" s="118" customFormat="1" x14ac:dyDescent="0.25">
      <c r="A11" s="259"/>
      <c r="B11" s="260"/>
      <c r="C11" s="260"/>
      <c r="D11" s="260"/>
      <c r="E11" s="310"/>
      <c r="F11" s="273"/>
      <c r="G11" s="243">
        <f t="shared" si="0"/>
        <v>-49000</v>
      </c>
      <c r="H11" s="412" t="s">
        <v>74</v>
      </c>
      <c r="I11" s="216" t="s">
        <v>19</v>
      </c>
      <c r="J11" s="544" t="s">
        <v>149</v>
      </c>
      <c r="K11" s="429" t="s">
        <v>78</v>
      </c>
      <c r="L11" s="429" t="s">
        <v>65</v>
      </c>
      <c r="M11" s="277"/>
      <c r="N11" s="278"/>
    </row>
    <row r="12" spans="1:15" x14ac:dyDescent="0.25">
      <c r="A12" s="259">
        <v>44076</v>
      </c>
      <c r="B12" s="260" t="s">
        <v>72</v>
      </c>
      <c r="C12" s="260" t="s">
        <v>70</v>
      </c>
      <c r="D12" s="260" t="s">
        <v>99</v>
      </c>
      <c r="E12" s="243">
        <v>11000</v>
      </c>
      <c r="F12" s="243"/>
      <c r="G12" s="243">
        <f t="shared" si="0"/>
        <v>-60000</v>
      </c>
      <c r="H12" s="412" t="s">
        <v>74</v>
      </c>
      <c r="I12" s="258" t="s">
        <v>19</v>
      </c>
      <c r="J12" s="544" t="s">
        <v>149</v>
      </c>
      <c r="K12" s="429" t="s">
        <v>78</v>
      </c>
      <c r="L12" s="429" t="s">
        <v>65</v>
      </c>
      <c r="M12" s="258"/>
      <c r="N12" s="260" t="s">
        <v>133</v>
      </c>
    </row>
    <row r="13" spans="1:15" ht="15.75" customHeight="1" x14ac:dyDescent="0.25">
      <c r="A13" s="259">
        <v>44076</v>
      </c>
      <c r="B13" s="260" t="s">
        <v>72</v>
      </c>
      <c r="C13" s="260" t="s">
        <v>70</v>
      </c>
      <c r="D13" s="260" t="s">
        <v>99</v>
      </c>
      <c r="E13" s="271">
        <v>8000</v>
      </c>
      <c r="F13" s="271"/>
      <c r="G13" s="243">
        <f t="shared" si="0"/>
        <v>-68000</v>
      </c>
      <c r="H13" s="661" t="s">
        <v>74</v>
      </c>
      <c r="I13" s="378" t="s">
        <v>19</v>
      </c>
      <c r="J13" s="544" t="s">
        <v>149</v>
      </c>
      <c r="K13" s="665" t="s">
        <v>78</v>
      </c>
      <c r="L13" s="665" t="s">
        <v>65</v>
      </c>
      <c r="M13" s="378"/>
      <c r="N13" s="315" t="s">
        <v>134</v>
      </c>
    </row>
    <row r="14" spans="1:15" ht="15" customHeight="1" x14ac:dyDescent="0.25">
      <c r="A14" s="259">
        <v>44076</v>
      </c>
      <c r="B14" s="260" t="s">
        <v>72</v>
      </c>
      <c r="C14" s="260" t="s">
        <v>70</v>
      </c>
      <c r="D14" s="260" t="s">
        <v>99</v>
      </c>
      <c r="E14" s="330">
        <v>13000</v>
      </c>
      <c r="F14" s="271"/>
      <c r="G14" s="243">
        <f t="shared" si="0"/>
        <v>-81000</v>
      </c>
      <c r="H14" s="661" t="s">
        <v>74</v>
      </c>
      <c r="I14" s="378" t="s">
        <v>19</v>
      </c>
      <c r="J14" s="544" t="s">
        <v>149</v>
      </c>
      <c r="K14" s="665" t="s">
        <v>78</v>
      </c>
      <c r="L14" s="665" t="s">
        <v>65</v>
      </c>
      <c r="M14" s="378"/>
      <c r="N14" s="315" t="s">
        <v>112</v>
      </c>
      <c r="O14" s="353"/>
    </row>
    <row r="15" spans="1:15" ht="15.75" customHeight="1" x14ac:dyDescent="0.25">
      <c r="A15" s="259">
        <v>44076</v>
      </c>
      <c r="B15" s="260" t="s">
        <v>164</v>
      </c>
      <c r="C15" s="361" t="s">
        <v>121</v>
      </c>
      <c r="D15" s="361" t="s">
        <v>122</v>
      </c>
      <c r="E15" s="243">
        <v>344900</v>
      </c>
      <c r="F15" s="243">
        <v>344900</v>
      </c>
      <c r="G15" s="243">
        <f t="shared" si="0"/>
        <v>-81000</v>
      </c>
      <c r="H15" s="412" t="s">
        <v>74</v>
      </c>
      <c r="I15" s="258" t="s">
        <v>19</v>
      </c>
      <c r="J15" s="544" t="s">
        <v>142</v>
      </c>
      <c r="K15" s="665" t="s">
        <v>78</v>
      </c>
      <c r="L15" s="665" t="s">
        <v>65</v>
      </c>
      <c r="M15" s="258"/>
      <c r="N15" s="260"/>
    </row>
    <row r="16" spans="1:15" ht="15" customHeight="1" x14ac:dyDescent="0.25">
      <c r="A16" s="259">
        <v>44076</v>
      </c>
      <c r="B16" s="260" t="s">
        <v>77</v>
      </c>
      <c r="C16" s="260" t="s">
        <v>53</v>
      </c>
      <c r="D16" s="260" t="s">
        <v>99</v>
      </c>
      <c r="E16" s="270"/>
      <c r="F16" s="243">
        <v>-1000</v>
      </c>
      <c r="G16" s="243">
        <f t="shared" si="0"/>
        <v>-82000</v>
      </c>
      <c r="H16" s="412" t="s">
        <v>74</v>
      </c>
      <c r="I16" s="258" t="s">
        <v>19</v>
      </c>
      <c r="J16" s="323"/>
      <c r="K16" s="665" t="s">
        <v>78</v>
      </c>
      <c r="L16" s="665" t="s">
        <v>65</v>
      </c>
      <c r="M16" s="258"/>
      <c r="N16" s="260"/>
    </row>
    <row r="17" spans="1:15" ht="17.25" customHeight="1" x14ac:dyDescent="0.25">
      <c r="A17" s="259">
        <v>44076</v>
      </c>
      <c r="B17" s="260" t="s">
        <v>148</v>
      </c>
      <c r="C17" s="260" t="s">
        <v>53</v>
      </c>
      <c r="D17" s="371" t="s">
        <v>99</v>
      </c>
      <c r="E17" s="270"/>
      <c r="F17" s="273">
        <v>82000</v>
      </c>
      <c r="G17" s="273">
        <f t="shared" si="0"/>
        <v>0</v>
      </c>
      <c r="H17" s="412" t="s">
        <v>74</v>
      </c>
      <c r="I17" s="258" t="s">
        <v>19</v>
      </c>
      <c r="J17" s="544" t="s">
        <v>149</v>
      </c>
      <c r="K17" s="665" t="s">
        <v>78</v>
      </c>
      <c r="L17" s="665" t="s">
        <v>65</v>
      </c>
      <c r="M17" s="258"/>
      <c r="N17" s="260"/>
    </row>
    <row r="18" spans="1:15" x14ac:dyDescent="0.25">
      <c r="A18" s="345">
        <v>44086</v>
      </c>
      <c r="B18" s="346" t="s">
        <v>207</v>
      </c>
      <c r="C18" s="346" t="s">
        <v>53</v>
      </c>
      <c r="D18" s="346" t="s">
        <v>99</v>
      </c>
      <c r="E18" s="827"/>
      <c r="F18" s="820">
        <v>63000</v>
      </c>
      <c r="G18" s="820">
        <f>G17-E18+F18</f>
        <v>63000</v>
      </c>
      <c r="H18" s="828" t="s">
        <v>74</v>
      </c>
      <c r="I18" s="347" t="s">
        <v>19</v>
      </c>
      <c r="J18" s="834" t="s">
        <v>236</v>
      </c>
      <c r="K18" s="829" t="s">
        <v>78</v>
      </c>
      <c r="L18" s="829" t="s">
        <v>65</v>
      </c>
      <c r="M18" s="347"/>
      <c r="N18" s="346"/>
    </row>
    <row r="19" spans="1:15" x14ac:dyDescent="0.25">
      <c r="A19" s="259">
        <v>44086</v>
      </c>
      <c r="B19" s="260" t="s">
        <v>72</v>
      </c>
      <c r="C19" s="260" t="s">
        <v>70</v>
      </c>
      <c r="D19" s="371" t="s">
        <v>99</v>
      </c>
      <c r="E19" s="243">
        <v>12000</v>
      </c>
      <c r="F19" s="237"/>
      <c r="G19" s="243">
        <f>G18-E19+F19</f>
        <v>51000</v>
      </c>
      <c r="H19" s="552" t="s">
        <v>74</v>
      </c>
      <c r="I19" s="258" t="s">
        <v>19</v>
      </c>
      <c r="J19" s="544" t="s">
        <v>236</v>
      </c>
      <c r="K19" s="543" t="s">
        <v>78</v>
      </c>
      <c r="L19" s="543" t="s">
        <v>65</v>
      </c>
      <c r="M19" s="258"/>
      <c r="N19" s="260" t="s">
        <v>100</v>
      </c>
    </row>
    <row r="20" spans="1:15" x14ac:dyDescent="0.25">
      <c r="A20" s="259">
        <v>44086</v>
      </c>
      <c r="B20" s="260" t="s">
        <v>72</v>
      </c>
      <c r="C20" s="260" t="s">
        <v>70</v>
      </c>
      <c r="D20" s="371" t="s">
        <v>99</v>
      </c>
      <c r="E20" s="281">
        <v>14000</v>
      </c>
      <c r="F20" s="281"/>
      <c r="G20" s="243">
        <f t="shared" ref="G20:G64" si="1">G19-E20+F20</f>
        <v>37000</v>
      </c>
      <c r="H20" s="343" t="s">
        <v>74</v>
      </c>
      <c r="I20" s="258" t="s">
        <v>19</v>
      </c>
      <c r="J20" s="544" t="s">
        <v>236</v>
      </c>
      <c r="K20" s="543" t="s">
        <v>78</v>
      </c>
      <c r="L20" s="543" t="s">
        <v>65</v>
      </c>
      <c r="M20" s="258"/>
      <c r="N20" s="260" t="s">
        <v>237</v>
      </c>
    </row>
    <row r="21" spans="1:15" ht="15.75" customHeight="1" x14ac:dyDescent="0.25">
      <c r="A21" s="259">
        <v>44086</v>
      </c>
      <c r="B21" s="260" t="s">
        <v>72</v>
      </c>
      <c r="C21" s="260" t="s">
        <v>70</v>
      </c>
      <c r="D21" s="371" t="s">
        <v>99</v>
      </c>
      <c r="E21" s="270">
        <v>11000</v>
      </c>
      <c r="F21" s="270"/>
      <c r="G21" s="243">
        <f t="shared" si="1"/>
        <v>26000</v>
      </c>
      <c r="H21" s="545" t="s">
        <v>74</v>
      </c>
      <c r="I21" s="378" t="s">
        <v>19</v>
      </c>
      <c r="J21" s="544" t="s">
        <v>236</v>
      </c>
      <c r="K21" s="543" t="s">
        <v>78</v>
      </c>
      <c r="L21" s="543" t="s">
        <v>65</v>
      </c>
      <c r="M21" s="258"/>
      <c r="N21" s="260" t="s">
        <v>238</v>
      </c>
    </row>
    <row r="22" spans="1:15" x14ac:dyDescent="0.25">
      <c r="A22" s="259">
        <v>44086</v>
      </c>
      <c r="B22" s="260" t="s">
        <v>72</v>
      </c>
      <c r="C22" s="260" t="s">
        <v>70</v>
      </c>
      <c r="D22" s="371" t="s">
        <v>99</v>
      </c>
      <c r="E22" s="352">
        <v>6000</v>
      </c>
      <c r="F22" s="273"/>
      <c r="G22" s="243">
        <f t="shared" si="1"/>
        <v>20000</v>
      </c>
      <c r="H22" s="343" t="s">
        <v>74</v>
      </c>
      <c r="I22" s="258" t="s">
        <v>19</v>
      </c>
      <c r="J22" s="544" t="s">
        <v>236</v>
      </c>
      <c r="K22" s="543" t="s">
        <v>78</v>
      </c>
      <c r="L22" s="543" t="s">
        <v>65</v>
      </c>
      <c r="M22" s="258"/>
      <c r="N22" s="260" t="s">
        <v>239</v>
      </c>
    </row>
    <row r="23" spans="1:15" ht="15" customHeight="1" x14ac:dyDescent="0.25">
      <c r="A23" s="259">
        <v>44086</v>
      </c>
      <c r="B23" s="260" t="s">
        <v>191</v>
      </c>
      <c r="C23" s="260" t="s">
        <v>191</v>
      </c>
      <c r="D23" s="371" t="s">
        <v>99</v>
      </c>
      <c r="E23" s="271">
        <v>4000</v>
      </c>
      <c r="F23" s="271"/>
      <c r="G23" s="243">
        <f t="shared" si="1"/>
        <v>16000</v>
      </c>
      <c r="H23" s="583" t="s">
        <v>74</v>
      </c>
      <c r="I23" s="378" t="s">
        <v>19</v>
      </c>
      <c r="J23" s="544" t="s">
        <v>236</v>
      </c>
      <c r="K23" s="543" t="s">
        <v>78</v>
      </c>
      <c r="L23" s="543" t="s">
        <v>65</v>
      </c>
      <c r="M23" s="378"/>
      <c r="N23" s="315"/>
      <c r="O23" s="580"/>
    </row>
    <row r="24" spans="1:15" x14ac:dyDescent="0.25">
      <c r="A24" s="259">
        <v>44086</v>
      </c>
      <c r="B24" s="260" t="s">
        <v>191</v>
      </c>
      <c r="C24" s="260" t="s">
        <v>191</v>
      </c>
      <c r="D24" s="371" t="s">
        <v>99</v>
      </c>
      <c r="E24" s="281">
        <v>1000</v>
      </c>
      <c r="F24" s="300"/>
      <c r="G24" s="243">
        <f t="shared" si="1"/>
        <v>15000</v>
      </c>
      <c r="H24" s="343" t="s">
        <v>74</v>
      </c>
      <c r="I24" s="272" t="s">
        <v>19</v>
      </c>
      <c r="J24" s="544" t="s">
        <v>236</v>
      </c>
      <c r="K24" s="543" t="s">
        <v>78</v>
      </c>
      <c r="L24" s="543" t="s">
        <v>65</v>
      </c>
      <c r="M24" s="272"/>
      <c r="N24" s="284"/>
      <c r="O24" s="580"/>
    </row>
    <row r="25" spans="1:15" ht="14.25" customHeight="1" x14ac:dyDescent="0.25">
      <c r="A25" s="259">
        <v>44088</v>
      </c>
      <c r="B25" s="315" t="s">
        <v>72</v>
      </c>
      <c r="C25" s="315" t="s">
        <v>70</v>
      </c>
      <c r="D25" s="440" t="s">
        <v>99</v>
      </c>
      <c r="E25" s="271">
        <v>12000</v>
      </c>
      <c r="F25" s="271"/>
      <c r="G25" s="243">
        <f t="shared" si="1"/>
        <v>3000</v>
      </c>
      <c r="H25" s="545" t="s">
        <v>74</v>
      </c>
      <c r="I25" s="378" t="s">
        <v>19</v>
      </c>
      <c r="J25" s="544" t="s">
        <v>236</v>
      </c>
      <c r="K25" s="543" t="s">
        <v>78</v>
      </c>
      <c r="L25" s="543" t="s">
        <v>65</v>
      </c>
      <c r="M25" s="258"/>
      <c r="N25" s="260" t="s">
        <v>100</v>
      </c>
      <c r="O25" s="580"/>
    </row>
    <row r="26" spans="1:15" ht="15" customHeight="1" x14ac:dyDescent="0.25">
      <c r="A26" s="314">
        <v>44088</v>
      </c>
      <c r="B26" s="315" t="s">
        <v>77</v>
      </c>
      <c r="C26" s="315" t="s">
        <v>53</v>
      </c>
      <c r="D26" s="440" t="s">
        <v>99</v>
      </c>
      <c r="E26" s="330"/>
      <c r="F26" s="330">
        <v>-3000</v>
      </c>
      <c r="G26" s="271">
        <f t="shared" si="1"/>
        <v>0</v>
      </c>
      <c r="H26" s="545" t="s">
        <v>74</v>
      </c>
      <c r="I26" s="582" t="s">
        <v>19</v>
      </c>
      <c r="J26" s="546" t="s">
        <v>236</v>
      </c>
      <c r="K26" s="837" t="s">
        <v>78</v>
      </c>
      <c r="L26" s="837" t="s">
        <v>65</v>
      </c>
      <c r="M26" s="582"/>
      <c r="N26" s="674"/>
      <c r="O26" s="580"/>
    </row>
    <row r="27" spans="1:15" x14ac:dyDescent="0.25">
      <c r="A27" s="345">
        <v>44088</v>
      </c>
      <c r="B27" s="346" t="s">
        <v>207</v>
      </c>
      <c r="C27" s="346" t="s">
        <v>53</v>
      </c>
      <c r="D27" s="346" t="s">
        <v>99</v>
      </c>
      <c r="E27" s="840"/>
      <c r="F27" s="831">
        <v>66000</v>
      </c>
      <c r="G27" s="350">
        <f t="shared" si="1"/>
        <v>66000</v>
      </c>
      <c r="H27" s="832" t="s">
        <v>74</v>
      </c>
      <c r="I27" s="833" t="s">
        <v>19</v>
      </c>
      <c r="J27" s="379" t="s">
        <v>294</v>
      </c>
      <c r="K27" s="835" t="s">
        <v>78</v>
      </c>
      <c r="L27" s="835" t="s">
        <v>65</v>
      </c>
      <c r="M27" s="833"/>
      <c r="N27" s="836"/>
      <c r="O27" s="580"/>
    </row>
    <row r="28" spans="1:15" x14ac:dyDescent="0.25">
      <c r="A28" s="314">
        <v>44088</v>
      </c>
      <c r="B28" s="260" t="s">
        <v>72</v>
      </c>
      <c r="C28" s="260" t="s">
        <v>70</v>
      </c>
      <c r="D28" s="260" t="s">
        <v>99</v>
      </c>
      <c r="E28" s="271">
        <v>13000</v>
      </c>
      <c r="F28" s="281"/>
      <c r="G28" s="243">
        <f t="shared" si="1"/>
        <v>53000</v>
      </c>
      <c r="H28" s="343" t="s">
        <v>74</v>
      </c>
      <c r="I28" s="267" t="s">
        <v>19</v>
      </c>
      <c r="J28" s="546" t="s">
        <v>294</v>
      </c>
      <c r="K28" s="837" t="s">
        <v>78</v>
      </c>
      <c r="L28" s="837" t="s">
        <v>65</v>
      </c>
      <c r="M28" s="267"/>
      <c r="N28" s="268" t="s">
        <v>249</v>
      </c>
      <c r="O28" s="580"/>
    </row>
    <row r="29" spans="1:15" ht="13.5" customHeight="1" x14ac:dyDescent="0.25">
      <c r="A29" s="314">
        <v>44088</v>
      </c>
      <c r="B29" s="260" t="s">
        <v>72</v>
      </c>
      <c r="C29" s="260" t="s">
        <v>70</v>
      </c>
      <c r="D29" s="260" t="s">
        <v>99</v>
      </c>
      <c r="E29" s="330">
        <v>12000</v>
      </c>
      <c r="F29" s="330"/>
      <c r="G29" s="243">
        <f t="shared" si="1"/>
        <v>41000</v>
      </c>
      <c r="H29" s="545" t="s">
        <v>74</v>
      </c>
      <c r="I29" s="582" t="s">
        <v>19</v>
      </c>
      <c r="J29" s="546" t="s">
        <v>294</v>
      </c>
      <c r="K29" s="837" t="s">
        <v>78</v>
      </c>
      <c r="L29" s="837" t="s">
        <v>65</v>
      </c>
      <c r="M29" s="267"/>
      <c r="N29" s="268" t="s">
        <v>250</v>
      </c>
      <c r="O29" s="580"/>
    </row>
    <row r="30" spans="1:15" x14ac:dyDescent="0.25">
      <c r="A30" s="314">
        <v>44088</v>
      </c>
      <c r="B30" s="260" t="s">
        <v>72</v>
      </c>
      <c r="C30" s="260" t="s">
        <v>70</v>
      </c>
      <c r="D30" s="260" t="s">
        <v>99</v>
      </c>
      <c r="E30" s="281">
        <v>9000</v>
      </c>
      <c r="F30" s="281"/>
      <c r="G30" s="243">
        <f t="shared" si="1"/>
        <v>32000</v>
      </c>
      <c r="H30" s="343" t="s">
        <v>74</v>
      </c>
      <c r="I30" s="267" t="s">
        <v>19</v>
      </c>
      <c r="J30" s="546" t="s">
        <v>294</v>
      </c>
      <c r="K30" s="837" t="s">
        <v>78</v>
      </c>
      <c r="L30" s="837" t="s">
        <v>65</v>
      </c>
      <c r="M30" s="267"/>
      <c r="N30" s="268" t="s">
        <v>251</v>
      </c>
      <c r="O30" s="580"/>
    </row>
    <row r="31" spans="1:15" x14ac:dyDescent="0.25">
      <c r="A31" s="314">
        <v>44088</v>
      </c>
      <c r="B31" s="260" t="s">
        <v>72</v>
      </c>
      <c r="C31" s="260" t="s">
        <v>70</v>
      </c>
      <c r="D31" s="260" t="s">
        <v>99</v>
      </c>
      <c r="E31" s="273">
        <v>10000</v>
      </c>
      <c r="F31" s="300"/>
      <c r="G31" s="243">
        <f t="shared" si="1"/>
        <v>22000</v>
      </c>
      <c r="H31" s="343" t="s">
        <v>74</v>
      </c>
      <c r="I31" s="267" t="s">
        <v>19</v>
      </c>
      <c r="J31" s="546" t="s">
        <v>294</v>
      </c>
      <c r="K31" s="837" t="s">
        <v>78</v>
      </c>
      <c r="L31" s="837" t="s">
        <v>65</v>
      </c>
      <c r="M31" s="267"/>
      <c r="N31" s="268" t="s">
        <v>252</v>
      </c>
      <c r="O31" s="580"/>
    </row>
    <row r="32" spans="1:15" x14ac:dyDescent="0.25">
      <c r="A32" s="314">
        <v>44088</v>
      </c>
      <c r="B32" s="260" t="s">
        <v>191</v>
      </c>
      <c r="C32" s="260" t="s">
        <v>191</v>
      </c>
      <c r="D32" s="260" t="s">
        <v>99</v>
      </c>
      <c r="E32" s="243">
        <v>6000</v>
      </c>
      <c r="F32" s="243"/>
      <c r="G32" s="243">
        <f t="shared" si="1"/>
        <v>16000</v>
      </c>
      <c r="H32" s="552" t="s">
        <v>74</v>
      </c>
      <c r="I32" s="258" t="s">
        <v>19</v>
      </c>
      <c r="J32" s="546" t="s">
        <v>294</v>
      </c>
      <c r="K32" s="837" t="s">
        <v>78</v>
      </c>
      <c r="L32" s="837" t="s">
        <v>65</v>
      </c>
      <c r="M32" s="258"/>
      <c r="N32" s="260"/>
      <c r="O32" s="580"/>
    </row>
    <row r="33" spans="1:15" x14ac:dyDescent="0.25">
      <c r="A33" s="314">
        <v>44088</v>
      </c>
      <c r="B33" s="260" t="s">
        <v>191</v>
      </c>
      <c r="C33" s="260" t="s">
        <v>191</v>
      </c>
      <c r="D33" s="260" t="s">
        <v>99</v>
      </c>
      <c r="E33" s="281">
        <v>3000</v>
      </c>
      <c r="F33" s="281"/>
      <c r="G33" s="243">
        <f t="shared" si="1"/>
        <v>13000</v>
      </c>
      <c r="H33" s="343" t="s">
        <v>74</v>
      </c>
      <c r="I33" s="258" t="s">
        <v>19</v>
      </c>
      <c r="J33" s="546" t="s">
        <v>294</v>
      </c>
      <c r="K33" s="837" t="s">
        <v>78</v>
      </c>
      <c r="L33" s="837" t="s">
        <v>65</v>
      </c>
      <c r="M33" s="258"/>
      <c r="N33" s="260"/>
      <c r="O33" s="580"/>
    </row>
    <row r="34" spans="1:15" x14ac:dyDescent="0.25">
      <c r="A34" s="314">
        <v>44089</v>
      </c>
      <c r="B34" s="315" t="s">
        <v>72</v>
      </c>
      <c r="C34" s="315" t="s">
        <v>70</v>
      </c>
      <c r="D34" s="440" t="s">
        <v>99</v>
      </c>
      <c r="E34" s="271">
        <v>11000</v>
      </c>
      <c r="F34" s="281"/>
      <c r="G34" s="243">
        <f t="shared" si="1"/>
        <v>2000</v>
      </c>
      <c r="H34" s="343" t="s">
        <v>74</v>
      </c>
      <c r="I34" s="258" t="s">
        <v>19</v>
      </c>
      <c r="J34" s="546" t="s">
        <v>294</v>
      </c>
      <c r="K34" s="837" t="s">
        <v>78</v>
      </c>
      <c r="L34" s="837" t="s">
        <v>65</v>
      </c>
      <c r="M34" s="258"/>
      <c r="N34" s="260" t="s">
        <v>100</v>
      </c>
      <c r="O34" s="580"/>
    </row>
    <row r="35" spans="1:15" ht="15.75" customHeight="1" x14ac:dyDescent="0.25">
      <c r="A35" s="314">
        <v>44089</v>
      </c>
      <c r="B35" s="315" t="s">
        <v>77</v>
      </c>
      <c r="C35" s="315" t="s">
        <v>53</v>
      </c>
      <c r="D35" s="440" t="s">
        <v>99</v>
      </c>
      <c r="E35" s="270"/>
      <c r="F35" s="270">
        <v>-2000</v>
      </c>
      <c r="G35" s="243">
        <f t="shared" si="1"/>
        <v>0</v>
      </c>
      <c r="H35" s="545" t="s">
        <v>74</v>
      </c>
      <c r="I35" s="378" t="s">
        <v>19</v>
      </c>
      <c r="J35" s="546" t="s">
        <v>294</v>
      </c>
      <c r="K35" s="837" t="s">
        <v>78</v>
      </c>
      <c r="L35" s="837" t="s">
        <v>65</v>
      </c>
      <c r="M35" s="378"/>
      <c r="N35" s="315"/>
      <c r="O35" s="580"/>
    </row>
    <row r="36" spans="1:15" x14ac:dyDescent="0.25">
      <c r="A36" s="830">
        <v>44089</v>
      </c>
      <c r="B36" s="822" t="s">
        <v>207</v>
      </c>
      <c r="C36" s="346" t="s">
        <v>53</v>
      </c>
      <c r="D36" s="346" t="s">
        <v>99</v>
      </c>
      <c r="E36" s="810"/>
      <c r="F36" s="350">
        <v>67000</v>
      </c>
      <c r="G36" s="350">
        <f t="shared" si="1"/>
        <v>67000</v>
      </c>
      <c r="H36" s="832" t="s">
        <v>74</v>
      </c>
      <c r="I36" s="347" t="s">
        <v>19</v>
      </c>
      <c r="J36" s="379" t="s">
        <v>302</v>
      </c>
      <c r="K36" s="347" t="s">
        <v>78</v>
      </c>
      <c r="L36" s="347" t="s">
        <v>65</v>
      </c>
      <c r="M36" s="347"/>
      <c r="N36" s="346"/>
      <c r="O36" s="580"/>
    </row>
    <row r="37" spans="1:15" x14ac:dyDescent="0.25">
      <c r="A37" s="259">
        <v>44089</v>
      </c>
      <c r="B37" s="315" t="s">
        <v>72</v>
      </c>
      <c r="C37" s="315" t="s">
        <v>70</v>
      </c>
      <c r="D37" s="440" t="s">
        <v>99</v>
      </c>
      <c r="E37" s="352">
        <v>14000</v>
      </c>
      <c r="F37" s="281"/>
      <c r="G37" s="243">
        <f t="shared" si="1"/>
        <v>53000</v>
      </c>
      <c r="H37" s="343" t="s">
        <v>74</v>
      </c>
      <c r="I37" s="258" t="s">
        <v>19</v>
      </c>
      <c r="J37" s="546" t="s">
        <v>302</v>
      </c>
      <c r="K37" s="258" t="s">
        <v>78</v>
      </c>
      <c r="L37" s="258" t="s">
        <v>65</v>
      </c>
      <c r="M37" s="258"/>
      <c r="N37" s="260" t="s">
        <v>289</v>
      </c>
      <c r="O37" s="580"/>
    </row>
    <row r="38" spans="1:15" ht="16.5" customHeight="1" x14ac:dyDescent="0.25">
      <c r="A38" s="259">
        <v>44089</v>
      </c>
      <c r="B38" s="315" t="s">
        <v>72</v>
      </c>
      <c r="C38" s="315" t="s">
        <v>70</v>
      </c>
      <c r="D38" s="440" t="s">
        <v>99</v>
      </c>
      <c r="E38" s="271">
        <v>12000</v>
      </c>
      <c r="F38" s="330"/>
      <c r="G38" s="243">
        <f t="shared" si="1"/>
        <v>41000</v>
      </c>
      <c r="H38" s="545" t="s">
        <v>74</v>
      </c>
      <c r="I38" s="378" t="s">
        <v>19</v>
      </c>
      <c r="J38" s="546" t="s">
        <v>302</v>
      </c>
      <c r="K38" s="258" t="s">
        <v>78</v>
      </c>
      <c r="L38" s="258" t="s">
        <v>65</v>
      </c>
      <c r="M38" s="258"/>
      <c r="N38" s="260" t="s">
        <v>290</v>
      </c>
      <c r="O38" s="580"/>
    </row>
    <row r="39" spans="1:15" x14ac:dyDescent="0.25">
      <c r="A39" s="259">
        <v>44089</v>
      </c>
      <c r="B39" s="315" t="s">
        <v>72</v>
      </c>
      <c r="C39" s="315" t="s">
        <v>70</v>
      </c>
      <c r="D39" s="440" t="s">
        <v>99</v>
      </c>
      <c r="E39" s="243">
        <v>10000</v>
      </c>
      <c r="F39" s="243"/>
      <c r="G39" s="243">
        <f t="shared" si="1"/>
        <v>31000</v>
      </c>
      <c r="H39" s="343" t="s">
        <v>74</v>
      </c>
      <c r="I39" s="258" t="s">
        <v>19</v>
      </c>
      <c r="J39" s="546" t="s">
        <v>302</v>
      </c>
      <c r="K39" s="258" t="s">
        <v>78</v>
      </c>
      <c r="L39" s="258" t="s">
        <v>65</v>
      </c>
      <c r="M39" s="258"/>
      <c r="N39" s="260" t="s">
        <v>291</v>
      </c>
      <c r="O39" s="580"/>
    </row>
    <row r="40" spans="1:15" x14ac:dyDescent="0.25">
      <c r="A40" s="259">
        <v>44089</v>
      </c>
      <c r="B40" s="315" t="s">
        <v>72</v>
      </c>
      <c r="C40" s="315" t="s">
        <v>70</v>
      </c>
      <c r="D40" s="440" t="s">
        <v>99</v>
      </c>
      <c r="E40" s="243">
        <v>8000</v>
      </c>
      <c r="F40" s="243"/>
      <c r="G40" s="243">
        <f t="shared" si="1"/>
        <v>23000</v>
      </c>
      <c r="H40" s="343" t="s">
        <v>74</v>
      </c>
      <c r="I40" s="258" t="s">
        <v>19</v>
      </c>
      <c r="J40" s="546" t="s">
        <v>302</v>
      </c>
      <c r="K40" s="258" t="s">
        <v>78</v>
      </c>
      <c r="L40" s="258" t="s">
        <v>65</v>
      </c>
      <c r="M40" s="258"/>
      <c r="N40" s="260" t="s">
        <v>292</v>
      </c>
      <c r="O40" s="580"/>
    </row>
    <row r="41" spans="1:15" x14ac:dyDescent="0.25">
      <c r="A41" s="259">
        <v>44089</v>
      </c>
      <c r="B41" s="315" t="s">
        <v>191</v>
      </c>
      <c r="C41" s="315" t="s">
        <v>191</v>
      </c>
      <c r="D41" s="440" t="s">
        <v>99</v>
      </c>
      <c r="E41" s="243">
        <v>7000</v>
      </c>
      <c r="F41" s="243"/>
      <c r="G41" s="243">
        <f t="shared" si="1"/>
        <v>16000</v>
      </c>
      <c r="H41" s="343" t="s">
        <v>74</v>
      </c>
      <c r="I41" s="258" t="s">
        <v>19</v>
      </c>
      <c r="J41" s="546" t="s">
        <v>302</v>
      </c>
      <c r="K41" s="258" t="s">
        <v>78</v>
      </c>
      <c r="L41" s="258" t="s">
        <v>65</v>
      </c>
      <c r="M41" s="258"/>
      <c r="N41" s="260"/>
      <c r="O41" s="580"/>
    </row>
    <row r="42" spans="1:15" ht="15" customHeight="1" x14ac:dyDescent="0.25">
      <c r="A42" s="259">
        <v>44089</v>
      </c>
      <c r="B42" s="315" t="s">
        <v>191</v>
      </c>
      <c r="C42" s="315" t="s">
        <v>191</v>
      </c>
      <c r="D42" s="440" t="s">
        <v>99</v>
      </c>
      <c r="E42" s="271">
        <v>3000</v>
      </c>
      <c r="F42" s="271"/>
      <c r="G42" s="243">
        <f t="shared" si="1"/>
        <v>13000</v>
      </c>
      <c r="H42" s="343" t="s">
        <v>74</v>
      </c>
      <c r="I42" s="258" t="s">
        <v>19</v>
      </c>
      <c r="J42" s="546" t="s">
        <v>302</v>
      </c>
      <c r="K42" s="258" t="s">
        <v>78</v>
      </c>
      <c r="L42" s="258" t="s">
        <v>65</v>
      </c>
      <c r="M42" s="258"/>
      <c r="N42" s="260"/>
      <c r="O42" s="580"/>
    </row>
    <row r="43" spans="1:15" x14ac:dyDescent="0.25">
      <c r="A43" s="259">
        <v>44090</v>
      </c>
      <c r="B43" s="315" t="s">
        <v>72</v>
      </c>
      <c r="C43" s="315" t="s">
        <v>70</v>
      </c>
      <c r="D43" s="315" t="s">
        <v>99</v>
      </c>
      <c r="E43" s="243">
        <v>12000</v>
      </c>
      <c r="F43" s="243"/>
      <c r="G43" s="243">
        <f t="shared" si="1"/>
        <v>1000</v>
      </c>
      <c r="H43" s="343" t="s">
        <v>74</v>
      </c>
      <c r="I43" s="258" t="s">
        <v>19</v>
      </c>
      <c r="J43" s="546" t="s">
        <v>302</v>
      </c>
      <c r="K43" s="258" t="s">
        <v>78</v>
      </c>
      <c r="L43" s="258" t="s">
        <v>65</v>
      </c>
      <c r="M43" s="258"/>
      <c r="N43" s="260" t="s">
        <v>293</v>
      </c>
      <c r="O43" s="580"/>
    </row>
    <row r="44" spans="1:15" ht="16.5" customHeight="1" x14ac:dyDescent="0.25">
      <c r="A44" s="314">
        <v>44090</v>
      </c>
      <c r="B44" s="315" t="s">
        <v>77</v>
      </c>
      <c r="C44" s="315" t="s">
        <v>53</v>
      </c>
      <c r="D44" s="315" t="s">
        <v>99</v>
      </c>
      <c r="E44" s="354"/>
      <c r="F44" s="271">
        <v>-1000</v>
      </c>
      <c r="G44" s="271">
        <f t="shared" si="1"/>
        <v>0</v>
      </c>
      <c r="H44" s="545" t="s">
        <v>74</v>
      </c>
      <c r="I44" s="378" t="s">
        <v>19</v>
      </c>
      <c r="J44" s="546" t="s">
        <v>302</v>
      </c>
      <c r="K44" s="258" t="s">
        <v>78</v>
      </c>
      <c r="L44" s="258" t="s">
        <v>65</v>
      </c>
      <c r="M44" s="258"/>
      <c r="N44" s="260"/>
      <c r="O44" s="580"/>
    </row>
    <row r="45" spans="1:15" ht="15" customHeight="1" x14ac:dyDescent="0.25">
      <c r="A45" s="830">
        <v>44090</v>
      </c>
      <c r="B45" s="822" t="s">
        <v>207</v>
      </c>
      <c r="C45" s="346" t="s">
        <v>53</v>
      </c>
      <c r="D45" s="346" t="s">
        <v>99</v>
      </c>
      <c r="E45" s="350"/>
      <c r="F45" s="350">
        <v>66000</v>
      </c>
      <c r="G45" s="350">
        <f t="shared" si="1"/>
        <v>66000</v>
      </c>
      <c r="H45" s="832" t="s">
        <v>74</v>
      </c>
      <c r="I45" s="347" t="s">
        <v>19</v>
      </c>
      <c r="J45" s="379" t="s">
        <v>327</v>
      </c>
      <c r="K45" s="347" t="s">
        <v>78</v>
      </c>
      <c r="L45" s="347" t="s">
        <v>65</v>
      </c>
      <c r="M45" s="347"/>
      <c r="N45" s="346"/>
      <c r="O45" s="580"/>
    </row>
    <row r="46" spans="1:15" x14ac:dyDescent="0.25">
      <c r="A46" s="314">
        <v>44090</v>
      </c>
      <c r="B46" s="260" t="s">
        <v>72</v>
      </c>
      <c r="C46" s="260" t="s">
        <v>70</v>
      </c>
      <c r="D46" s="371" t="s">
        <v>99</v>
      </c>
      <c r="E46" s="338">
        <v>9000</v>
      </c>
      <c r="F46" s="243"/>
      <c r="G46" s="243">
        <f t="shared" si="1"/>
        <v>57000</v>
      </c>
      <c r="H46" s="343" t="s">
        <v>74</v>
      </c>
      <c r="I46" s="258" t="s">
        <v>19</v>
      </c>
      <c r="J46" s="546" t="s">
        <v>327</v>
      </c>
      <c r="K46" s="258" t="s">
        <v>78</v>
      </c>
      <c r="L46" s="258" t="s">
        <v>65</v>
      </c>
      <c r="M46" s="258"/>
      <c r="N46" s="260" t="s">
        <v>303</v>
      </c>
      <c r="O46" s="580"/>
    </row>
    <row r="47" spans="1:15" x14ac:dyDescent="0.25">
      <c r="A47" s="314">
        <v>44090</v>
      </c>
      <c r="B47" s="260" t="s">
        <v>72</v>
      </c>
      <c r="C47" s="260" t="s">
        <v>70</v>
      </c>
      <c r="D47" s="371" t="s">
        <v>99</v>
      </c>
      <c r="E47" s="243">
        <v>12000</v>
      </c>
      <c r="F47" s="243"/>
      <c r="G47" s="243">
        <f t="shared" si="1"/>
        <v>45000</v>
      </c>
      <c r="H47" s="343" t="s">
        <v>74</v>
      </c>
      <c r="I47" s="258" t="s">
        <v>19</v>
      </c>
      <c r="J47" s="546" t="s">
        <v>327</v>
      </c>
      <c r="K47" s="258" t="s">
        <v>78</v>
      </c>
      <c r="L47" s="258" t="s">
        <v>65</v>
      </c>
      <c r="M47" s="258"/>
      <c r="N47" s="260" t="s">
        <v>304</v>
      </c>
      <c r="O47" s="580"/>
    </row>
    <row r="48" spans="1:15" x14ac:dyDescent="0.25">
      <c r="A48" s="314">
        <v>44090</v>
      </c>
      <c r="B48" s="260" t="s">
        <v>72</v>
      </c>
      <c r="C48" s="260" t="s">
        <v>70</v>
      </c>
      <c r="D48" s="371" t="s">
        <v>99</v>
      </c>
      <c r="E48" s="243">
        <v>11000</v>
      </c>
      <c r="F48" s="243"/>
      <c r="G48" s="243">
        <f t="shared" si="1"/>
        <v>34000</v>
      </c>
      <c r="H48" s="343" t="s">
        <v>74</v>
      </c>
      <c r="I48" s="258" t="s">
        <v>19</v>
      </c>
      <c r="J48" s="546" t="s">
        <v>327</v>
      </c>
      <c r="K48" s="258" t="s">
        <v>78</v>
      </c>
      <c r="L48" s="258" t="s">
        <v>65</v>
      </c>
      <c r="M48" s="258"/>
      <c r="N48" s="260" t="s">
        <v>305</v>
      </c>
      <c r="O48" s="580"/>
    </row>
    <row r="49" spans="1:15" x14ac:dyDescent="0.25">
      <c r="A49" s="314">
        <v>44090</v>
      </c>
      <c r="B49" s="260" t="s">
        <v>72</v>
      </c>
      <c r="C49" s="260" t="s">
        <v>70</v>
      </c>
      <c r="D49" s="371" t="s">
        <v>99</v>
      </c>
      <c r="E49" s="243">
        <v>9000</v>
      </c>
      <c r="F49" s="243"/>
      <c r="G49" s="243">
        <f t="shared" si="1"/>
        <v>25000</v>
      </c>
      <c r="H49" s="343" t="s">
        <v>74</v>
      </c>
      <c r="I49" s="258" t="s">
        <v>19</v>
      </c>
      <c r="J49" s="546" t="s">
        <v>327</v>
      </c>
      <c r="K49" s="258" t="s">
        <v>78</v>
      </c>
      <c r="L49" s="258" t="s">
        <v>65</v>
      </c>
      <c r="M49" s="258"/>
      <c r="N49" s="260" t="s">
        <v>306</v>
      </c>
      <c r="O49" s="580"/>
    </row>
    <row r="50" spans="1:15" x14ac:dyDescent="0.25">
      <c r="A50" s="314">
        <v>44090</v>
      </c>
      <c r="B50" s="315" t="s">
        <v>191</v>
      </c>
      <c r="C50" s="315" t="s">
        <v>191</v>
      </c>
      <c r="D50" s="315" t="s">
        <v>99</v>
      </c>
      <c r="E50" s="243">
        <v>8000</v>
      </c>
      <c r="F50" s="243"/>
      <c r="G50" s="243">
        <f t="shared" si="1"/>
        <v>17000</v>
      </c>
      <c r="H50" s="343" t="s">
        <v>74</v>
      </c>
      <c r="I50" s="258" t="s">
        <v>19</v>
      </c>
      <c r="J50" s="546" t="s">
        <v>327</v>
      </c>
      <c r="K50" s="258" t="s">
        <v>78</v>
      </c>
      <c r="L50" s="258" t="s">
        <v>65</v>
      </c>
      <c r="M50" s="258"/>
      <c r="N50" s="260"/>
      <c r="O50" s="580"/>
    </row>
    <row r="51" spans="1:15" ht="15" customHeight="1" x14ac:dyDescent="0.25">
      <c r="A51" s="314">
        <v>44090</v>
      </c>
      <c r="B51" s="315" t="s">
        <v>191</v>
      </c>
      <c r="C51" s="315" t="s">
        <v>191</v>
      </c>
      <c r="D51" s="315" t="s">
        <v>99</v>
      </c>
      <c r="E51" s="271">
        <v>2000</v>
      </c>
      <c r="F51" s="271"/>
      <c r="G51" s="243">
        <f t="shared" si="1"/>
        <v>15000</v>
      </c>
      <c r="H51" s="343" t="s">
        <v>74</v>
      </c>
      <c r="I51" s="258" t="s">
        <v>19</v>
      </c>
      <c r="J51" s="546" t="s">
        <v>327</v>
      </c>
      <c r="K51" s="258" t="s">
        <v>78</v>
      </c>
      <c r="L51" s="258" t="s">
        <v>65</v>
      </c>
      <c r="M51" s="378"/>
      <c r="N51" s="315"/>
      <c r="O51" s="580"/>
    </row>
    <row r="52" spans="1:15" x14ac:dyDescent="0.25">
      <c r="A52" s="314">
        <v>44091</v>
      </c>
      <c r="B52" s="315" t="s">
        <v>72</v>
      </c>
      <c r="C52" s="315" t="s">
        <v>70</v>
      </c>
      <c r="D52" s="315" t="s">
        <v>99</v>
      </c>
      <c r="E52" s="271">
        <v>12000</v>
      </c>
      <c r="F52" s="281"/>
      <c r="G52" s="243">
        <f t="shared" si="1"/>
        <v>3000</v>
      </c>
      <c r="H52" s="343" t="s">
        <v>74</v>
      </c>
      <c r="I52" s="258" t="s">
        <v>19</v>
      </c>
      <c r="J52" s="546" t="s">
        <v>327</v>
      </c>
      <c r="K52" s="258" t="s">
        <v>78</v>
      </c>
      <c r="L52" s="258" t="s">
        <v>65</v>
      </c>
      <c r="M52" s="267"/>
      <c r="N52" s="268" t="s">
        <v>100</v>
      </c>
      <c r="O52" s="580"/>
    </row>
    <row r="53" spans="1:15" ht="15.75" customHeight="1" x14ac:dyDescent="0.25">
      <c r="A53" s="314">
        <v>44091</v>
      </c>
      <c r="B53" s="315" t="s">
        <v>77</v>
      </c>
      <c r="C53" s="315" t="s">
        <v>53</v>
      </c>
      <c r="D53" s="315" t="s">
        <v>99</v>
      </c>
      <c r="E53" s="712"/>
      <c r="F53" s="271">
        <v>-3000</v>
      </c>
      <c r="G53" s="271">
        <f t="shared" si="1"/>
        <v>0</v>
      </c>
      <c r="H53" s="545" t="s">
        <v>74</v>
      </c>
      <c r="I53" s="378" t="s">
        <v>19</v>
      </c>
      <c r="J53" s="546" t="s">
        <v>327</v>
      </c>
      <c r="K53" s="378" t="s">
        <v>78</v>
      </c>
      <c r="L53" s="378" t="s">
        <v>65</v>
      </c>
      <c r="M53" s="378"/>
      <c r="N53" s="315"/>
      <c r="O53" s="580"/>
    </row>
    <row r="54" spans="1:15" x14ac:dyDescent="0.25">
      <c r="A54" s="830">
        <v>44091</v>
      </c>
      <c r="B54" s="346" t="s">
        <v>207</v>
      </c>
      <c r="C54" s="346" t="s">
        <v>53</v>
      </c>
      <c r="D54" s="346" t="s">
        <v>55</v>
      </c>
      <c r="E54" s="827"/>
      <c r="F54" s="350">
        <v>82000</v>
      </c>
      <c r="G54" s="350">
        <f t="shared" si="1"/>
        <v>82000</v>
      </c>
      <c r="H54" s="832" t="s">
        <v>74</v>
      </c>
      <c r="I54" s="347" t="s">
        <v>19</v>
      </c>
      <c r="J54" s="379" t="s">
        <v>335</v>
      </c>
      <c r="K54" s="347" t="s">
        <v>78</v>
      </c>
      <c r="L54" s="347" t="s">
        <v>65</v>
      </c>
      <c r="M54" s="347"/>
      <c r="N54" s="346"/>
      <c r="O54" s="580"/>
    </row>
    <row r="55" spans="1:15" ht="15" customHeight="1" x14ac:dyDescent="0.25">
      <c r="A55" s="314">
        <v>44091</v>
      </c>
      <c r="B55" s="315" t="s">
        <v>72</v>
      </c>
      <c r="C55" s="315" t="s">
        <v>70</v>
      </c>
      <c r="D55" s="440" t="s">
        <v>99</v>
      </c>
      <c r="E55" s="270">
        <v>17000</v>
      </c>
      <c r="F55" s="270"/>
      <c r="G55" s="243">
        <f t="shared" si="1"/>
        <v>65000</v>
      </c>
      <c r="H55" s="545" t="s">
        <v>74</v>
      </c>
      <c r="I55" s="378" t="s">
        <v>19</v>
      </c>
      <c r="J55" s="546" t="s">
        <v>335</v>
      </c>
      <c r="K55" s="378" t="s">
        <v>78</v>
      </c>
      <c r="L55" s="378" t="s">
        <v>65</v>
      </c>
      <c r="M55" s="378"/>
      <c r="N55" s="315" t="s">
        <v>323</v>
      </c>
      <c r="O55" s="580"/>
    </row>
    <row r="56" spans="1:15" x14ac:dyDescent="0.25">
      <c r="A56" s="314">
        <v>44091</v>
      </c>
      <c r="B56" s="315" t="s">
        <v>72</v>
      </c>
      <c r="C56" s="315" t="s">
        <v>70</v>
      </c>
      <c r="D56" s="440" t="s">
        <v>99</v>
      </c>
      <c r="E56" s="273">
        <v>16000</v>
      </c>
      <c r="F56" s="273"/>
      <c r="G56" s="243">
        <f t="shared" si="1"/>
        <v>49000</v>
      </c>
      <c r="H56" s="343" t="s">
        <v>74</v>
      </c>
      <c r="I56" s="378" t="s">
        <v>19</v>
      </c>
      <c r="J56" s="546" t="s">
        <v>335</v>
      </c>
      <c r="K56" s="378" t="s">
        <v>78</v>
      </c>
      <c r="L56" s="378" t="s">
        <v>65</v>
      </c>
      <c r="M56" s="258"/>
      <c r="N56" s="260" t="s">
        <v>324</v>
      </c>
      <c r="O56" s="580"/>
    </row>
    <row r="57" spans="1:15" x14ac:dyDescent="0.25">
      <c r="A57" s="314">
        <v>44091</v>
      </c>
      <c r="B57" s="315" t="s">
        <v>72</v>
      </c>
      <c r="C57" s="315" t="s">
        <v>70</v>
      </c>
      <c r="D57" s="440" t="s">
        <v>99</v>
      </c>
      <c r="E57" s="243">
        <v>9000</v>
      </c>
      <c r="F57" s="243"/>
      <c r="G57" s="243">
        <f t="shared" si="1"/>
        <v>40000</v>
      </c>
      <c r="H57" s="552" t="s">
        <v>74</v>
      </c>
      <c r="I57" s="378" t="s">
        <v>19</v>
      </c>
      <c r="J57" s="546" t="s">
        <v>335</v>
      </c>
      <c r="K57" s="378" t="s">
        <v>78</v>
      </c>
      <c r="L57" s="378" t="s">
        <v>65</v>
      </c>
      <c r="M57" s="258"/>
      <c r="N57" s="260" t="s">
        <v>325</v>
      </c>
      <c r="O57" s="580"/>
    </row>
    <row r="58" spans="1:15" x14ac:dyDescent="0.25">
      <c r="A58" s="314">
        <v>44091</v>
      </c>
      <c r="B58" s="315" t="s">
        <v>72</v>
      </c>
      <c r="C58" s="315" t="s">
        <v>70</v>
      </c>
      <c r="D58" s="440" t="s">
        <v>99</v>
      </c>
      <c r="E58" s="281">
        <v>11000</v>
      </c>
      <c r="F58" s="300"/>
      <c r="G58" s="243">
        <f t="shared" si="1"/>
        <v>29000</v>
      </c>
      <c r="H58" s="343" t="s">
        <v>74</v>
      </c>
      <c r="I58" s="378" t="s">
        <v>19</v>
      </c>
      <c r="J58" s="546" t="s">
        <v>335</v>
      </c>
      <c r="K58" s="378" t="s">
        <v>78</v>
      </c>
      <c r="L58" s="378" t="s">
        <v>65</v>
      </c>
      <c r="M58" s="258"/>
      <c r="N58" s="260" t="s">
        <v>252</v>
      </c>
      <c r="O58" s="580"/>
    </row>
    <row r="59" spans="1:15" ht="16.5" customHeight="1" x14ac:dyDescent="0.25">
      <c r="A59" s="314">
        <v>44091</v>
      </c>
      <c r="B59" s="315" t="s">
        <v>191</v>
      </c>
      <c r="C59" s="315" t="s">
        <v>191</v>
      </c>
      <c r="D59" s="371" t="s">
        <v>99</v>
      </c>
      <c r="E59" s="330">
        <v>6000</v>
      </c>
      <c r="F59" s="271"/>
      <c r="G59" s="243">
        <f t="shared" si="1"/>
        <v>23000</v>
      </c>
      <c r="H59" s="545" t="s">
        <v>74</v>
      </c>
      <c r="I59" s="378" t="s">
        <v>19</v>
      </c>
      <c r="J59" s="546" t="s">
        <v>335</v>
      </c>
      <c r="K59" s="378" t="s">
        <v>78</v>
      </c>
      <c r="L59" s="378" t="s">
        <v>65</v>
      </c>
      <c r="M59" s="378"/>
      <c r="N59" s="315"/>
      <c r="O59" s="580"/>
    </row>
    <row r="60" spans="1:15" x14ac:dyDescent="0.25">
      <c r="A60" s="314">
        <v>44091</v>
      </c>
      <c r="B60" s="260" t="s">
        <v>191</v>
      </c>
      <c r="C60" s="260" t="s">
        <v>191</v>
      </c>
      <c r="D60" s="260" t="s">
        <v>99</v>
      </c>
      <c r="E60" s="273">
        <v>2000</v>
      </c>
      <c r="F60" s="281"/>
      <c r="G60" s="243">
        <f t="shared" si="1"/>
        <v>21000</v>
      </c>
      <c r="H60" s="343" t="s">
        <v>74</v>
      </c>
      <c r="I60" s="378" t="s">
        <v>19</v>
      </c>
      <c r="J60" s="546" t="s">
        <v>335</v>
      </c>
      <c r="K60" s="378" t="s">
        <v>78</v>
      </c>
      <c r="L60" s="378" t="s">
        <v>65</v>
      </c>
      <c r="M60" s="258"/>
      <c r="N60" s="260"/>
      <c r="O60" s="580"/>
    </row>
    <row r="61" spans="1:15" x14ac:dyDescent="0.25">
      <c r="A61" s="314">
        <v>44091</v>
      </c>
      <c r="B61" s="260" t="s">
        <v>329</v>
      </c>
      <c r="C61" s="260" t="s">
        <v>191</v>
      </c>
      <c r="D61" s="260" t="s">
        <v>99</v>
      </c>
      <c r="E61" s="243">
        <v>10000</v>
      </c>
      <c r="F61" s="243"/>
      <c r="G61" s="243">
        <f t="shared" si="1"/>
        <v>11000</v>
      </c>
      <c r="H61" s="343" t="s">
        <v>74</v>
      </c>
      <c r="I61" s="378" t="s">
        <v>19</v>
      </c>
      <c r="J61" s="546" t="s">
        <v>335</v>
      </c>
      <c r="K61" s="378" t="s">
        <v>78</v>
      </c>
      <c r="L61" s="378" t="s">
        <v>65</v>
      </c>
      <c r="M61" s="258"/>
      <c r="N61" s="260" t="s">
        <v>326</v>
      </c>
      <c r="O61" s="580"/>
    </row>
    <row r="62" spans="1:15" x14ac:dyDescent="0.25">
      <c r="A62" s="314">
        <v>44092</v>
      </c>
      <c r="B62" s="260" t="s">
        <v>72</v>
      </c>
      <c r="C62" s="260" t="s">
        <v>70</v>
      </c>
      <c r="D62" s="260" t="s">
        <v>99</v>
      </c>
      <c r="E62" s="243">
        <v>12000</v>
      </c>
      <c r="F62" s="243"/>
      <c r="G62" s="243">
        <f t="shared" si="1"/>
        <v>-1000</v>
      </c>
      <c r="H62" s="343" t="s">
        <v>74</v>
      </c>
      <c r="I62" s="378" t="s">
        <v>19</v>
      </c>
      <c r="J62" s="546" t="s">
        <v>335</v>
      </c>
      <c r="K62" s="378" t="s">
        <v>78</v>
      </c>
      <c r="L62" s="378" t="s">
        <v>65</v>
      </c>
      <c r="M62" s="258"/>
      <c r="N62" s="260" t="s">
        <v>100</v>
      </c>
      <c r="O62" s="580"/>
    </row>
    <row r="63" spans="1:15" ht="15" customHeight="1" x14ac:dyDescent="0.25">
      <c r="A63" s="314">
        <v>44092</v>
      </c>
      <c r="B63" s="315" t="s">
        <v>148</v>
      </c>
      <c r="C63" s="315" t="s">
        <v>53</v>
      </c>
      <c r="D63" s="315" t="s">
        <v>99</v>
      </c>
      <c r="E63" s="271"/>
      <c r="F63" s="271">
        <v>1000</v>
      </c>
      <c r="G63" s="271">
        <f t="shared" si="1"/>
        <v>0</v>
      </c>
      <c r="H63" s="545" t="s">
        <v>74</v>
      </c>
      <c r="I63" s="378" t="s">
        <v>19</v>
      </c>
      <c r="J63" s="546" t="s">
        <v>335</v>
      </c>
      <c r="K63" s="378" t="s">
        <v>78</v>
      </c>
      <c r="L63" s="378" t="s">
        <v>65</v>
      </c>
      <c r="M63" s="258"/>
      <c r="N63" s="260"/>
      <c r="O63" s="580"/>
    </row>
    <row r="64" spans="1:15" x14ac:dyDescent="0.25">
      <c r="A64" s="830">
        <v>44092</v>
      </c>
      <c r="B64" s="346" t="s">
        <v>207</v>
      </c>
      <c r="C64" s="346" t="s">
        <v>53</v>
      </c>
      <c r="D64" s="346" t="s">
        <v>99</v>
      </c>
      <c r="E64" s="827"/>
      <c r="F64" s="820">
        <v>46000</v>
      </c>
      <c r="G64" s="820">
        <f t="shared" si="1"/>
        <v>46000</v>
      </c>
      <c r="H64" s="832" t="s">
        <v>74</v>
      </c>
      <c r="I64" s="347" t="s">
        <v>19</v>
      </c>
      <c r="J64" s="379" t="s">
        <v>370</v>
      </c>
      <c r="K64" s="347" t="s">
        <v>78</v>
      </c>
      <c r="L64" s="347" t="s">
        <v>65</v>
      </c>
      <c r="M64" s="347"/>
      <c r="N64" s="346"/>
      <c r="O64" s="580"/>
    </row>
    <row r="65" spans="1:15" x14ac:dyDescent="0.25">
      <c r="A65" s="314">
        <v>44092</v>
      </c>
      <c r="B65" s="260" t="s">
        <v>72</v>
      </c>
      <c r="C65" s="260" t="s">
        <v>70</v>
      </c>
      <c r="D65" s="371" t="s">
        <v>99</v>
      </c>
      <c r="E65" s="243">
        <v>10000</v>
      </c>
      <c r="F65" s="243"/>
      <c r="G65" s="243">
        <f>G64-E65+F65</f>
        <v>36000</v>
      </c>
      <c r="H65" s="552" t="s">
        <v>74</v>
      </c>
      <c r="I65" s="258" t="s">
        <v>19</v>
      </c>
      <c r="J65" s="546" t="s">
        <v>370</v>
      </c>
      <c r="K65" s="258" t="s">
        <v>78</v>
      </c>
      <c r="L65" s="258" t="s">
        <v>65</v>
      </c>
      <c r="M65" s="258"/>
      <c r="N65" s="260" t="s">
        <v>350</v>
      </c>
      <c r="O65" s="580"/>
    </row>
    <row r="66" spans="1:15" x14ac:dyDescent="0.25">
      <c r="A66" s="314">
        <v>44092</v>
      </c>
      <c r="B66" s="260" t="s">
        <v>72</v>
      </c>
      <c r="C66" s="260" t="s">
        <v>70</v>
      </c>
      <c r="D66" s="371" t="s">
        <v>99</v>
      </c>
      <c r="E66" s="281">
        <v>11000</v>
      </c>
      <c r="F66" s="281"/>
      <c r="G66" s="243">
        <f t="shared" ref="G66:G82" si="2">G65-E66+F66</f>
        <v>25000</v>
      </c>
      <c r="H66" s="343" t="s">
        <v>74</v>
      </c>
      <c r="I66" s="258" t="s">
        <v>19</v>
      </c>
      <c r="J66" s="546" t="s">
        <v>370</v>
      </c>
      <c r="K66" s="258" t="s">
        <v>78</v>
      </c>
      <c r="L66" s="258" t="s">
        <v>65</v>
      </c>
      <c r="M66" s="258"/>
      <c r="N66" s="260" t="s">
        <v>351</v>
      </c>
      <c r="O66" s="580"/>
    </row>
    <row r="67" spans="1:15" ht="18" customHeight="1" x14ac:dyDescent="0.25">
      <c r="A67" s="314">
        <v>44092</v>
      </c>
      <c r="B67" s="260" t="s">
        <v>72</v>
      </c>
      <c r="C67" s="260" t="s">
        <v>70</v>
      </c>
      <c r="D67" s="371" t="s">
        <v>99</v>
      </c>
      <c r="E67" s="271">
        <v>12000</v>
      </c>
      <c r="F67" s="271"/>
      <c r="G67" s="243">
        <f t="shared" si="2"/>
        <v>13000</v>
      </c>
      <c r="H67" s="545" t="s">
        <v>74</v>
      </c>
      <c r="I67" s="378" t="s">
        <v>19</v>
      </c>
      <c r="J67" s="546" t="s">
        <v>370</v>
      </c>
      <c r="K67" s="258" t="s">
        <v>78</v>
      </c>
      <c r="L67" s="258" t="s">
        <v>65</v>
      </c>
      <c r="M67" s="378"/>
      <c r="N67" s="315" t="s">
        <v>352</v>
      </c>
      <c r="O67" s="580"/>
    </row>
    <row r="68" spans="1:15" ht="16.5" customHeight="1" x14ac:dyDescent="0.25">
      <c r="A68" s="314">
        <v>44092</v>
      </c>
      <c r="B68" s="315" t="s">
        <v>191</v>
      </c>
      <c r="C68" s="315" t="s">
        <v>191</v>
      </c>
      <c r="D68" s="440" t="s">
        <v>99</v>
      </c>
      <c r="E68" s="354">
        <v>6000</v>
      </c>
      <c r="F68" s="271"/>
      <c r="G68" s="243">
        <f t="shared" si="2"/>
        <v>7000</v>
      </c>
      <c r="H68" s="545" t="s">
        <v>74</v>
      </c>
      <c r="I68" s="378" t="s">
        <v>19</v>
      </c>
      <c r="J68" s="546" t="s">
        <v>370</v>
      </c>
      <c r="K68" s="258" t="s">
        <v>78</v>
      </c>
      <c r="L68" s="258" t="s">
        <v>65</v>
      </c>
      <c r="M68" s="258"/>
      <c r="N68" s="260"/>
      <c r="O68" s="580"/>
    </row>
    <row r="69" spans="1:15" x14ac:dyDescent="0.25">
      <c r="A69" s="314">
        <v>44092</v>
      </c>
      <c r="B69" s="315" t="s">
        <v>191</v>
      </c>
      <c r="C69" s="315" t="s">
        <v>191</v>
      </c>
      <c r="D69" s="440" t="s">
        <v>99</v>
      </c>
      <c r="E69" s="270">
        <v>2000</v>
      </c>
      <c r="F69" s="243"/>
      <c r="G69" s="243">
        <f t="shared" si="2"/>
        <v>5000</v>
      </c>
      <c r="H69" s="343" t="s">
        <v>74</v>
      </c>
      <c r="I69" s="258" t="s">
        <v>19</v>
      </c>
      <c r="J69" s="546" t="s">
        <v>370</v>
      </c>
      <c r="K69" s="258" t="s">
        <v>78</v>
      </c>
      <c r="L69" s="258" t="s">
        <v>65</v>
      </c>
      <c r="M69" s="258"/>
      <c r="N69" s="260"/>
      <c r="O69" s="580"/>
    </row>
    <row r="70" spans="1:15" x14ac:dyDescent="0.25">
      <c r="A70" s="314">
        <v>44092</v>
      </c>
      <c r="B70" s="315" t="s">
        <v>191</v>
      </c>
      <c r="C70" s="315" t="s">
        <v>191</v>
      </c>
      <c r="D70" s="440" t="s">
        <v>99</v>
      </c>
      <c r="E70" s="243">
        <v>2000</v>
      </c>
      <c r="F70" s="243"/>
      <c r="G70" s="243">
        <f t="shared" si="2"/>
        <v>3000</v>
      </c>
      <c r="H70" s="343" t="s">
        <v>74</v>
      </c>
      <c r="I70" s="258" t="s">
        <v>19</v>
      </c>
      <c r="J70" s="546" t="s">
        <v>370</v>
      </c>
      <c r="K70" s="258" t="s">
        <v>78</v>
      </c>
      <c r="L70" s="258" t="s">
        <v>65</v>
      </c>
      <c r="M70" s="258"/>
      <c r="N70" s="260"/>
      <c r="O70" s="580"/>
    </row>
    <row r="71" spans="1:15" x14ac:dyDescent="0.25">
      <c r="A71" s="266">
        <v>44095</v>
      </c>
      <c r="B71" s="258" t="s">
        <v>77</v>
      </c>
      <c r="C71" s="258" t="s">
        <v>53</v>
      </c>
      <c r="D71" s="258" t="s">
        <v>99</v>
      </c>
      <c r="E71" s="243"/>
      <c r="F71" s="243">
        <v>-3000</v>
      </c>
      <c r="G71" s="243">
        <f t="shared" si="2"/>
        <v>0</v>
      </c>
      <c r="H71" s="343" t="s">
        <v>74</v>
      </c>
      <c r="I71" s="258" t="s">
        <v>19</v>
      </c>
      <c r="J71" s="546" t="s">
        <v>370</v>
      </c>
      <c r="K71" s="258" t="s">
        <v>78</v>
      </c>
      <c r="L71" s="258" t="s">
        <v>65</v>
      </c>
      <c r="M71" s="258"/>
      <c r="N71" s="260"/>
      <c r="O71" s="580"/>
    </row>
    <row r="72" spans="1:15" x14ac:dyDescent="0.25">
      <c r="A72" s="830">
        <v>44095</v>
      </c>
      <c r="B72" s="346" t="s">
        <v>207</v>
      </c>
      <c r="C72" s="346" t="s">
        <v>53</v>
      </c>
      <c r="D72" s="813" t="s">
        <v>99</v>
      </c>
      <c r="E72" s="350"/>
      <c r="F72" s="350">
        <v>54000</v>
      </c>
      <c r="G72" s="350">
        <f t="shared" si="2"/>
        <v>54000</v>
      </c>
      <c r="H72" s="832" t="s">
        <v>74</v>
      </c>
      <c r="I72" s="347" t="s">
        <v>19</v>
      </c>
      <c r="J72" s="379" t="s">
        <v>378</v>
      </c>
      <c r="K72" s="347" t="s">
        <v>78</v>
      </c>
      <c r="L72" s="347" t="s">
        <v>65</v>
      </c>
      <c r="M72" s="347"/>
      <c r="N72" s="346"/>
      <c r="O72" s="580"/>
    </row>
    <row r="73" spans="1:15" x14ac:dyDescent="0.25">
      <c r="A73" s="266">
        <v>44095</v>
      </c>
      <c r="B73" s="258" t="s">
        <v>72</v>
      </c>
      <c r="C73" s="258" t="s">
        <v>70</v>
      </c>
      <c r="D73" s="258" t="s">
        <v>99</v>
      </c>
      <c r="E73" s="300">
        <v>14000</v>
      </c>
      <c r="F73" s="243"/>
      <c r="G73" s="243">
        <f t="shared" si="2"/>
        <v>40000</v>
      </c>
      <c r="H73" s="343" t="s">
        <v>74</v>
      </c>
      <c r="I73" s="258" t="s">
        <v>19</v>
      </c>
      <c r="J73" s="546" t="s">
        <v>378</v>
      </c>
      <c r="K73" s="258" t="s">
        <v>78</v>
      </c>
      <c r="L73" s="258" t="s">
        <v>65</v>
      </c>
      <c r="M73" s="258"/>
      <c r="N73" s="260" t="s">
        <v>366</v>
      </c>
      <c r="O73" s="580"/>
    </row>
    <row r="74" spans="1:15" x14ac:dyDescent="0.25">
      <c r="A74" s="266">
        <v>44095</v>
      </c>
      <c r="B74" s="258" t="s">
        <v>72</v>
      </c>
      <c r="C74" s="258" t="s">
        <v>70</v>
      </c>
      <c r="D74" s="258" t="s">
        <v>99</v>
      </c>
      <c r="E74" s="342">
        <v>13000</v>
      </c>
      <c r="F74" s="243"/>
      <c r="G74" s="243">
        <f t="shared" si="2"/>
        <v>27000</v>
      </c>
      <c r="H74" s="343" t="s">
        <v>74</v>
      </c>
      <c r="I74" s="258" t="s">
        <v>19</v>
      </c>
      <c r="J74" s="546" t="s">
        <v>378</v>
      </c>
      <c r="K74" s="258" t="s">
        <v>78</v>
      </c>
      <c r="L74" s="258" t="s">
        <v>65</v>
      </c>
      <c r="M74" s="258"/>
      <c r="N74" s="260" t="s">
        <v>367</v>
      </c>
      <c r="O74" s="580"/>
    </row>
    <row r="75" spans="1:15" x14ac:dyDescent="0.25">
      <c r="A75" s="266">
        <v>44095</v>
      </c>
      <c r="B75" s="258" t="s">
        <v>72</v>
      </c>
      <c r="C75" s="258" t="s">
        <v>70</v>
      </c>
      <c r="D75" s="258" t="s">
        <v>99</v>
      </c>
      <c r="E75" s="243">
        <v>11000</v>
      </c>
      <c r="F75" s="243"/>
      <c r="G75" s="243">
        <f t="shared" si="2"/>
        <v>16000</v>
      </c>
      <c r="H75" s="343" t="s">
        <v>74</v>
      </c>
      <c r="I75" s="258" t="s">
        <v>19</v>
      </c>
      <c r="J75" s="546" t="s">
        <v>378</v>
      </c>
      <c r="K75" s="258" t="s">
        <v>78</v>
      </c>
      <c r="L75" s="258" t="s">
        <v>65</v>
      </c>
      <c r="M75" s="258"/>
      <c r="N75" s="260" t="s">
        <v>368</v>
      </c>
      <c r="O75" s="580"/>
    </row>
    <row r="76" spans="1:15" x14ac:dyDescent="0.25">
      <c r="A76" s="266">
        <v>44095</v>
      </c>
      <c r="B76" s="258" t="s">
        <v>72</v>
      </c>
      <c r="C76" s="258" t="s">
        <v>70</v>
      </c>
      <c r="D76" s="258" t="s">
        <v>99</v>
      </c>
      <c r="E76" s="300">
        <v>5000</v>
      </c>
      <c r="F76" s="273"/>
      <c r="G76" s="243">
        <f t="shared" si="2"/>
        <v>11000</v>
      </c>
      <c r="H76" s="343" t="s">
        <v>74</v>
      </c>
      <c r="I76" s="258" t="s">
        <v>19</v>
      </c>
      <c r="J76" s="546" t="s">
        <v>378</v>
      </c>
      <c r="K76" s="258" t="s">
        <v>78</v>
      </c>
      <c r="L76" s="258" t="s">
        <v>65</v>
      </c>
      <c r="M76" s="258"/>
      <c r="N76" s="260" t="s">
        <v>369</v>
      </c>
      <c r="O76" s="580"/>
    </row>
    <row r="77" spans="1:15" x14ac:dyDescent="0.25">
      <c r="A77" s="266">
        <v>44095</v>
      </c>
      <c r="B77" s="258" t="s">
        <v>191</v>
      </c>
      <c r="C77" s="258" t="s">
        <v>191</v>
      </c>
      <c r="D77" s="280" t="s">
        <v>99</v>
      </c>
      <c r="E77" s="243">
        <v>4000</v>
      </c>
      <c r="F77" s="243"/>
      <c r="G77" s="243">
        <f t="shared" si="2"/>
        <v>7000</v>
      </c>
      <c r="H77" s="343" t="s">
        <v>74</v>
      </c>
      <c r="I77" s="258" t="s">
        <v>19</v>
      </c>
      <c r="J77" s="546" t="s">
        <v>378</v>
      </c>
      <c r="K77" s="258" t="s">
        <v>78</v>
      </c>
      <c r="L77" s="258" t="s">
        <v>65</v>
      </c>
      <c r="M77" s="258"/>
      <c r="N77" s="260"/>
      <c r="O77" s="580"/>
    </row>
    <row r="78" spans="1:15" x14ac:dyDescent="0.25">
      <c r="A78" s="266">
        <v>44095</v>
      </c>
      <c r="B78" s="258" t="s">
        <v>191</v>
      </c>
      <c r="C78" s="258" t="s">
        <v>191</v>
      </c>
      <c r="D78" s="280" t="s">
        <v>99</v>
      </c>
      <c r="E78" s="243">
        <v>2000</v>
      </c>
      <c r="F78" s="281"/>
      <c r="G78" s="243">
        <f t="shared" si="2"/>
        <v>5000</v>
      </c>
      <c r="H78" s="343" t="s">
        <v>74</v>
      </c>
      <c r="I78" s="258" t="s">
        <v>19</v>
      </c>
      <c r="J78" s="546" t="s">
        <v>378</v>
      </c>
      <c r="K78" s="258" t="s">
        <v>78</v>
      </c>
      <c r="L78" s="258" t="s">
        <v>65</v>
      </c>
      <c r="M78" s="258"/>
      <c r="N78" s="260"/>
      <c r="O78" s="580"/>
    </row>
    <row r="79" spans="1:15" x14ac:dyDescent="0.25">
      <c r="A79" s="266">
        <v>44095</v>
      </c>
      <c r="B79" s="258" t="s">
        <v>191</v>
      </c>
      <c r="C79" s="258" t="s">
        <v>191</v>
      </c>
      <c r="D79" s="280" t="s">
        <v>99</v>
      </c>
      <c r="E79" s="243">
        <v>3000</v>
      </c>
      <c r="F79" s="243"/>
      <c r="G79" s="243">
        <f t="shared" si="2"/>
        <v>2000</v>
      </c>
      <c r="H79" s="343" t="s">
        <v>74</v>
      </c>
      <c r="I79" s="258" t="s">
        <v>19</v>
      </c>
      <c r="J79" s="546" t="s">
        <v>378</v>
      </c>
      <c r="K79" s="258" t="s">
        <v>78</v>
      </c>
      <c r="L79" s="258" t="s">
        <v>65</v>
      </c>
      <c r="M79" s="258"/>
      <c r="N79" s="260"/>
      <c r="O79" s="580"/>
    </row>
    <row r="80" spans="1:15" x14ac:dyDescent="0.25">
      <c r="A80" s="266">
        <v>44096</v>
      </c>
      <c r="B80" s="258" t="s">
        <v>77</v>
      </c>
      <c r="C80" s="258" t="s">
        <v>53</v>
      </c>
      <c r="D80" s="280" t="s">
        <v>99</v>
      </c>
      <c r="E80" s="243"/>
      <c r="F80" s="243">
        <v>-2000</v>
      </c>
      <c r="G80" s="243">
        <f t="shared" si="2"/>
        <v>0</v>
      </c>
      <c r="H80" s="343" t="s">
        <v>74</v>
      </c>
      <c r="I80" s="258" t="s">
        <v>19</v>
      </c>
      <c r="J80" s="546" t="s">
        <v>378</v>
      </c>
      <c r="K80" s="258" t="s">
        <v>78</v>
      </c>
      <c r="L80" s="258" t="s">
        <v>65</v>
      </c>
      <c r="M80" s="258"/>
      <c r="N80" s="260"/>
      <c r="O80" s="580"/>
    </row>
    <row r="81" spans="1:15" x14ac:dyDescent="0.25">
      <c r="A81" s="345">
        <v>44096</v>
      </c>
      <c r="B81" s="346" t="s">
        <v>207</v>
      </c>
      <c r="C81" s="346" t="s">
        <v>53</v>
      </c>
      <c r="D81" s="346" t="s">
        <v>99</v>
      </c>
      <c r="E81" s="820"/>
      <c r="F81" s="350">
        <v>50000</v>
      </c>
      <c r="G81" s="350">
        <f t="shared" si="2"/>
        <v>50000</v>
      </c>
      <c r="H81" s="832" t="s">
        <v>74</v>
      </c>
      <c r="I81" s="347" t="s">
        <v>19</v>
      </c>
      <c r="J81" s="379" t="s">
        <v>389</v>
      </c>
      <c r="K81" s="347" t="s">
        <v>78</v>
      </c>
      <c r="L81" s="347"/>
      <c r="M81" s="347"/>
      <c r="N81" s="346"/>
      <c r="O81" s="580"/>
    </row>
    <row r="82" spans="1:15" x14ac:dyDescent="0.25">
      <c r="A82" s="266">
        <v>44096</v>
      </c>
      <c r="B82" s="258" t="s">
        <v>72</v>
      </c>
      <c r="C82" s="258" t="s">
        <v>70</v>
      </c>
      <c r="D82" s="280" t="s">
        <v>99</v>
      </c>
      <c r="E82" s="243">
        <v>8000</v>
      </c>
      <c r="F82" s="243"/>
      <c r="G82" s="243">
        <f t="shared" si="2"/>
        <v>42000</v>
      </c>
      <c r="H82" s="343" t="s">
        <v>74</v>
      </c>
      <c r="I82" s="258" t="s">
        <v>19</v>
      </c>
      <c r="J82" s="546" t="s">
        <v>389</v>
      </c>
      <c r="K82" s="258" t="s">
        <v>78</v>
      </c>
      <c r="L82" s="258" t="s">
        <v>65</v>
      </c>
      <c r="M82" s="258"/>
      <c r="N82" s="260" t="s">
        <v>303</v>
      </c>
      <c r="O82" s="580"/>
    </row>
    <row r="83" spans="1:15" hidden="1" x14ac:dyDescent="0.25">
      <c r="A83" s="550"/>
      <c r="B83" s="346"/>
      <c r="C83" s="346"/>
      <c r="D83" s="346"/>
      <c r="E83" s="350"/>
      <c r="F83" s="350"/>
      <c r="G83" s="350">
        <f t="shared" ref="G83:G117" si="3">G82-E83+F83</f>
        <v>42000</v>
      </c>
      <c r="H83" s="538" t="s">
        <v>74</v>
      </c>
      <c r="I83" s="347" t="s">
        <v>19</v>
      </c>
      <c r="J83" s="379" t="s">
        <v>113</v>
      </c>
      <c r="K83" s="347" t="s">
        <v>78</v>
      </c>
      <c r="L83" s="347" t="s">
        <v>65</v>
      </c>
      <c r="M83" s="347"/>
      <c r="N83" s="346"/>
      <c r="O83" s="580"/>
    </row>
    <row r="84" spans="1:15" x14ac:dyDescent="0.25">
      <c r="A84" s="266">
        <v>44096</v>
      </c>
      <c r="B84" s="258" t="s">
        <v>72</v>
      </c>
      <c r="C84" s="258" t="s">
        <v>70</v>
      </c>
      <c r="D84" s="280" t="s">
        <v>99</v>
      </c>
      <c r="E84" s="243">
        <v>11000</v>
      </c>
      <c r="F84" s="243"/>
      <c r="G84" s="243">
        <f t="shared" si="3"/>
        <v>31000</v>
      </c>
      <c r="H84" s="343" t="s">
        <v>74</v>
      </c>
      <c r="I84" s="258" t="s">
        <v>19</v>
      </c>
      <c r="J84" s="546" t="s">
        <v>389</v>
      </c>
      <c r="K84" s="258" t="s">
        <v>78</v>
      </c>
      <c r="L84" s="258" t="s">
        <v>65</v>
      </c>
      <c r="M84" s="258"/>
      <c r="N84" s="260" t="s">
        <v>383</v>
      </c>
      <c r="O84" s="580"/>
    </row>
    <row r="85" spans="1:15" x14ac:dyDescent="0.25">
      <c r="A85" s="266">
        <v>44096</v>
      </c>
      <c r="B85" s="258" t="s">
        <v>72</v>
      </c>
      <c r="C85" s="258" t="s">
        <v>70</v>
      </c>
      <c r="D85" s="280" t="s">
        <v>99</v>
      </c>
      <c r="E85" s="243">
        <v>13000</v>
      </c>
      <c r="F85" s="243"/>
      <c r="G85" s="243">
        <f t="shared" si="3"/>
        <v>18000</v>
      </c>
      <c r="H85" s="343" t="s">
        <v>74</v>
      </c>
      <c r="I85" s="258" t="s">
        <v>19</v>
      </c>
      <c r="J85" s="546" t="s">
        <v>389</v>
      </c>
      <c r="K85" s="258" t="s">
        <v>78</v>
      </c>
      <c r="L85" s="258" t="s">
        <v>65</v>
      </c>
      <c r="M85" s="258"/>
      <c r="N85" s="260" t="s">
        <v>384</v>
      </c>
      <c r="O85" s="580"/>
    </row>
    <row r="86" spans="1:15" x14ac:dyDescent="0.25">
      <c r="A86" s="266">
        <v>44096</v>
      </c>
      <c r="B86" s="258" t="s">
        <v>72</v>
      </c>
      <c r="C86" s="258" t="s">
        <v>70</v>
      </c>
      <c r="D86" s="280" t="s">
        <v>99</v>
      </c>
      <c r="E86" s="243">
        <v>6000</v>
      </c>
      <c r="F86" s="243"/>
      <c r="G86" s="243">
        <f t="shared" si="3"/>
        <v>12000</v>
      </c>
      <c r="H86" s="343" t="s">
        <v>74</v>
      </c>
      <c r="I86" s="258" t="s">
        <v>19</v>
      </c>
      <c r="J86" s="546" t="s">
        <v>389</v>
      </c>
      <c r="K86" s="258" t="s">
        <v>78</v>
      </c>
      <c r="L86" s="258" t="s">
        <v>65</v>
      </c>
      <c r="M86" s="258"/>
      <c r="N86" s="260" t="s">
        <v>385</v>
      </c>
      <c r="O86" s="580"/>
    </row>
    <row r="87" spans="1:15" x14ac:dyDescent="0.25">
      <c r="A87" s="266">
        <v>44096</v>
      </c>
      <c r="B87" s="260" t="s">
        <v>191</v>
      </c>
      <c r="C87" s="260" t="s">
        <v>191</v>
      </c>
      <c r="D87" s="260" t="s">
        <v>99</v>
      </c>
      <c r="E87" s="243">
        <v>6000</v>
      </c>
      <c r="F87" s="243"/>
      <c r="G87" s="243">
        <f t="shared" si="3"/>
        <v>6000</v>
      </c>
      <c r="H87" s="343" t="s">
        <v>74</v>
      </c>
      <c r="I87" s="258" t="s">
        <v>19</v>
      </c>
      <c r="J87" s="546" t="s">
        <v>389</v>
      </c>
      <c r="K87" s="258" t="s">
        <v>78</v>
      </c>
      <c r="L87" s="258" t="s">
        <v>65</v>
      </c>
      <c r="M87" s="258"/>
      <c r="N87" s="260"/>
      <c r="O87" s="580"/>
    </row>
    <row r="88" spans="1:15" ht="15" customHeight="1" x14ac:dyDescent="0.25">
      <c r="A88" s="266">
        <v>44096</v>
      </c>
      <c r="B88" s="260" t="s">
        <v>191</v>
      </c>
      <c r="C88" s="260" t="s">
        <v>191</v>
      </c>
      <c r="D88" s="260" t="s">
        <v>99</v>
      </c>
      <c r="E88" s="281">
        <v>2000</v>
      </c>
      <c r="F88" s="281"/>
      <c r="G88" s="243">
        <f t="shared" si="3"/>
        <v>4000</v>
      </c>
      <c r="H88" s="343" t="s">
        <v>74</v>
      </c>
      <c r="I88" s="258" t="s">
        <v>19</v>
      </c>
      <c r="J88" s="546" t="s">
        <v>389</v>
      </c>
      <c r="K88" s="258" t="s">
        <v>78</v>
      </c>
      <c r="L88" s="258" t="s">
        <v>65</v>
      </c>
      <c r="M88" s="258"/>
      <c r="N88" s="260"/>
      <c r="O88" s="580"/>
    </row>
    <row r="89" spans="1:15" ht="15" customHeight="1" x14ac:dyDescent="0.25">
      <c r="A89" s="266">
        <v>44096</v>
      </c>
      <c r="B89" s="260" t="s">
        <v>191</v>
      </c>
      <c r="C89" s="260" t="s">
        <v>191</v>
      </c>
      <c r="D89" s="260" t="s">
        <v>99</v>
      </c>
      <c r="E89" s="300">
        <v>2000</v>
      </c>
      <c r="F89" s="300"/>
      <c r="G89" s="243">
        <f t="shared" si="3"/>
        <v>2000</v>
      </c>
      <c r="H89" s="343" t="s">
        <v>74</v>
      </c>
      <c r="I89" s="258" t="s">
        <v>19</v>
      </c>
      <c r="J89" s="546" t="s">
        <v>389</v>
      </c>
      <c r="K89" s="258" t="s">
        <v>78</v>
      </c>
      <c r="L89" s="258" t="s">
        <v>65</v>
      </c>
      <c r="M89" s="258"/>
      <c r="N89" s="260"/>
      <c r="O89" s="580"/>
    </row>
    <row r="90" spans="1:15" ht="16.5" customHeight="1" x14ac:dyDescent="0.25">
      <c r="A90" s="413">
        <v>44097</v>
      </c>
      <c r="B90" s="315" t="s">
        <v>77</v>
      </c>
      <c r="C90" s="315" t="s">
        <v>53</v>
      </c>
      <c r="D90" s="440" t="s">
        <v>99</v>
      </c>
      <c r="E90" s="352"/>
      <c r="F90" s="270">
        <v>-2000</v>
      </c>
      <c r="G90" s="271">
        <f t="shared" si="3"/>
        <v>0</v>
      </c>
      <c r="H90" s="545" t="s">
        <v>74</v>
      </c>
      <c r="I90" s="378" t="s">
        <v>19</v>
      </c>
      <c r="J90" s="546" t="s">
        <v>389</v>
      </c>
      <c r="K90" s="258" t="s">
        <v>78</v>
      </c>
      <c r="L90" s="258" t="s">
        <v>65</v>
      </c>
      <c r="M90" s="258"/>
      <c r="N90" s="260"/>
      <c r="O90" s="580"/>
    </row>
    <row r="91" spans="1:15" x14ac:dyDescent="0.25">
      <c r="A91" s="830">
        <v>44097</v>
      </c>
      <c r="B91" s="346" t="s">
        <v>207</v>
      </c>
      <c r="C91" s="346" t="s">
        <v>53</v>
      </c>
      <c r="D91" s="346" t="s">
        <v>99</v>
      </c>
      <c r="E91" s="810"/>
      <c r="F91" s="350">
        <v>51000</v>
      </c>
      <c r="G91" s="350">
        <f t="shared" si="3"/>
        <v>51000</v>
      </c>
      <c r="H91" s="828" t="s">
        <v>74</v>
      </c>
      <c r="I91" s="347" t="s">
        <v>19</v>
      </c>
      <c r="J91" s="379" t="s">
        <v>409</v>
      </c>
      <c r="K91" s="347" t="s">
        <v>78</v>
      </c>
      <c r="L91" s="347" t="s">
        <v>65</v>
      </c>
      <c r="M91" s="347"/>
      <c r="N91" s="346"/>
      <c r="O91" s="580"/>
    </row>
    <row r="92" spans="1:15" x14ac:dyDescent="0.25">
      <c r="A92" s="266">
        <v>44097</v>
      </c>
      <c r="B92" s="258" t="s">
        <v>72</v>
      </c>
      <c r="C92" s="258" t="s">
        <v>70</v>
      </c>
      <c r="D92" s="280" t="s">
        <v>99</v>
      </c>
      <c r="E92" s="300">
        <v>11000</v>
      </c>
      <c r="F92" s="300"/>
      <c r="G92" s="243">
        <f t="shared" si="3"/>
        <v>40000</v>
      </c>
      <c r="H92" s="343" t="s">
        <v>74</v>
      </c>
      <c r="I92" s="258" t="s">
        <v>19</v>
      </c>
      <c r="J92" s="546" t="s">
        <v>409</v>
      </c>
      <c r="K92" s="258" t="s">
        <v>78</v>
      </c>
      <c r="L92" s="258" t="s">
        <v>65</v>
      </c>
      <c r="M92" s="258"/>
      <c r="N92" s="260" t="s">
        <v>390</v>
      </c>
      <c r="O92" s="580"/>
    </row>
    <row r="93" spans="1:15" x14ac:dyDescent="0.25">
      <c r="A93" s="266">
        <v>44097</v>
      </c>
      <c r="B93" s="258" t="s">
        <v>72</v>
      </c>
      <c r="C93" s="258" t="s">
        <v>70</v>
      </c>
      <c r="D93" s="280" t="s">
        <v>99</v>
      </c>
      <c r="E93" s="243">
        <v>6000</v>
      </c>
      <c r="F93" s="243"/>
      <c r="G93" s="243">
        <f t="shared" si="3"/>
        <v>34000</v>
      </c>
      <c r="H93" s="552" t="s">
        <v>74</v>
      </c>
      <c r="I93" s="258" t="s">
        <v>19</v>
      </c>
      <c r="J93" s="546" t="s">
        <v>409</v>
      </c>
      <c r="K93" s="258" t="s">
        <v>78</v>
      </c>
      <c r="L93" s="258" t="s">
        <v>65</v>
      </c>
      <c r="M93" s="258"/>
      <c r="N93" s="260" t="s">
        <v>391</v>
      </c>
      <c r="O93" s="580"/>
    </row>
    <row r="94" spans="1:15" ht="15.75" customHeight="1" x14ac:dyDescent="0.25">
      <c r="A94" s="266">
        <v>44097</v>
      </c>
      <c r="B94" s="258" t="s">
        <v>72</v>
      </c>
      <c r="C94" s="258" t="s">
        <v>70</v>
      </c>
      <c r="D94" s="280" t="s">
        <v>99</v>
      </c>
      <c r="E94" s="270">
        <v>12000</v>
      </c>
      <c r="F94" s="354"/>
      <c r="G94" s="243">
        <f t="shared" si="3"/>
        <v>22000</v>
      </c>
      <c r="H94" s="583" t="s">
        <v>74</v>
      </c>
      <c r="I94" s="258" t="s">
        <v>19</v>
      </c>
      <c r="J94" s="546" t="s">
        <v>409</v>
      </c>
      <c r="K94" s="258" t="s">
        <v>78</v>
      </c>
      <c r="L94" s="258" t="s">
        <v>65</v>
      </c>
      <c r="M94" s="378"/>
      <c r="N94" s="260" t="s">
        <v>392</v>
      </c>
      <c r="O94" s="580"/>
    </row>
    <row r="95" spans="1:15" x14ac:dyDescent="0.25">
      <c r="A95" s="266">
        <v>44097</v>
      </c>
      <c r="B95" s="258" t="s">
        <v>72</v>
      </c>
      <c r="C95" s="258" t="s">
        <v>70</v>
      </c>
      <c r="D95" s="280" t="s">
        <v>99</v>
      </c>
      <c r="E95" s="243">
        <v>8000</v>
      </c>
      <c r="F95" s="243"/>
      <c r="G95" s="243">
        <f t="shared" si="3"/>
        <v>14000</v>
      </c>
      <c r="H95" s="552" t="s">
        <v>74</v>
      </c>
      <c r="I95" s="258" t="s">
        <v>19</v>
      </c>
      <c r="J95" s="546" t="s">
        <v>409</v>
      </c>
      <c r="K95" s="258" t="s">
        <v>78</v>
      </c>
      <c r="L95" s="258" t="s">
        <v>65</v>
      </c>
      <c r="M95" s="258"/>
      <c r="N95" s="315" t="s">
        <v>393</v>
      </c>
      <c r="O95" s="580"/>
    </row>
    <row r="96" spans="1:15" x14ac:dyDescent="0.25">
      <c r="A96" s="266">
        <v>44097</v>
      </c>
      <c r="B96" s="258" t="s">
        <v>191</v>
      </c>
      <c r="C96" s="258" t="s">
        <v>191</v>
      </c>
      <c r="D96" s="280" t="s">
        <v>99</v>
      </c>
      <c r="E96" s="281">
        <v>2000</v>
      </c>
      <c r="F96" s="281"/>
      <c r="G96" s="243">
        <f t="shared" si="3"/>
        <v>12000</v>
      </c>
      <c r="H96" s="552" t="s">
        <v>74</v>
      </c>
      <c r="I96" s="258" t="s">
        <v>19</v>
      </c>
      <c r="J96" s="546" t="s">
        <v>409</v>
      </c>
      <c r="K96" s="258" t="s">
        <v>78</v>
      </c>
      <c r="L96" s="258" t="s">
        <v>65</v>
      </c>
      <c r="M96" s="258"/>
      <c r="N96" s="260"/>
      <c r="O96" s="580"/>
    </row>
    <row r="97" spans="1:15" x14ac:dyDescent="0.25">
      <c r="A97" s="266">
        <v>44097</v>
      </c>
      <c r="B97" s="258" t="s">
        <v>191</v>
      </c>
      <c r="C97" s="258" t="s">
        <v>191</v>
      </c>
      <c r="D97" s="280" t="s">
        <v>99</v>
      </c>
      <c r="E97" s="273">
        <v>6000</v>
      </c>
      <c r="F97" s="273"/>
      <c r="G97" s="243">
        <f t="shared" si="3"/>
        <v>6000</v>
      </c>
      <c r="H97" s="552" t="s">
        <v>74</v>
      </c>
      <c r="I97" s="258" t="s">
        <v>19</v>
      </c>
      <c r="J97" s="546" t="s">
        <v>409</v>
      </c>
      <c r="K97" s="258" t="s">
        <v>78</v>
      </c>
      <c r="L97" s="258" t="s">
        <v>65</v>
      </c>
      <c r="M97" s="258"/>
      <c r="N97" s="260"/>
      <c r="O97" s="580"/>
    </row>
    <row r="98" spans="1:15" x14ac:dyDescent="0.25">
      <c r="A98" s="266">
        <v>44097</v>
      </c>
      <c r="B98" s="258" t="s">
        <v>191</v>
      </c>
      <c r="C98" s="258" t="s">
        <v>191</v>
      </c>
      <c r="D98" s="280" t="s">
        <v>99</v>
      </c>
      <c r="E98" s="243">
        <v>2000</v>
      </c>
      <c r="F98" s="243"/>
      <c r="G98" s="243">
        <f t="shared" si="3"/>
        <v>4000</v>
      </c>
      <c r="H98" s="552" t="s">
        <v>74</v>
      </c>
      <c r="I98" s="258" t="s">
        <v>19</v>
      </c>
      <c r="J98" s="546" t="s">
        <v>409</v>
      </c>
      <c r="K98" s="258" t="s">
        <v>78</v>
      </c>
      <c r="L98" s="258" t="s">
        <v>65</v>
      </c>
      <c r="M98" s="258"/>
      <c r="N98" s="260"/>
      <c r="O98" s="580"/>
    </row>
    <row r="99" spans="1:15" ht="14.25" customHeight="1" x14ac:dyDescent="0.25">
      <c r="A99" s="413">
        <v>44098</v>
      </c>
      <c r="B99" s="315" t="s">
        <v>77</v>
      </c>
      <c r="C99" s="315" t="s">
        <v>53</v>
      </c>
      <c r="D99" s="315" t="s">
        <v>99</v>
      </c>
      <c r="E99" s="585"/>
      <c r="F99" s="865">
        <v>-4000</v>
      </c>
      <c r="G99" s="271">
        <f t="shared" si="3"/>
        <v>0</v>
      </c>
      <c r="H99" s="866" t="s">
        <v>74</v>
      </c>
      <c r="I99" s="867" t="s">
        <v>19</v>
      </c>
      <c r="J99" s="546" t="s">
        <v>409</v>
      </c>
      <c r="K99" s="258" t="s">
        <v>78</v>
      </c>
      <c r="L99" s="258" t="s">
        <v>65</v>
      </c>
      <c r="M99" s="867"/>
      <c r="N99" s="868"/>
      <c r="O99" s="580"/>
    </row>
    <row r="100" spans="1:15" x14ac:dyDescent="0.25">
      <c r="A100" s="830">
        <v>44098</v>
      </c>
      <c r="B100" s="346" t="s">
        <v>207</v>
      </c>
      <c r="C100" s="346" t="s">
        <v>53</v>
      </c>
      <c r="D100" s="346" t="s">
        <v>99</v>
      </c>
      <c r="E100" s="350"/>
      <c r="F100" s="831">
        <v>57000</v>
      </c>
      <c r="G100" s="350">
        <f t="shared" si="3"/>
        <v>57000</v>
      </c>
      <c r="H100" s="828" t="s">
        <v>74</v>
      </c>
      <c r="I100" s="347" t="s">
        <v>19</v>
      </c>
      <c r="J100" s="379" t="s">
        <v>426</v>
      </c>
      <c r="K100" s="347" t="s">
        <v>78</v>
      </c>
      <c r="L100" s="347" t="s">
        <v>65</v>
      </c>
      <c r="M100" s="347"/>
      <c r="N100" s="346"/>
      <c r="O100" s="580"/>
    </row>
    <row r="101" spans="1:15" x14ac:dyDescent="0.25">
      <c r="A101" s="266">
        <v>44098</v>
      </c>
      <c r="B101" s="258" t="s">
        <v>72</v>
      </c>
      <c r="C101" s="258" t="s">
        <v>70</v>
      </c>
      <c r="D101" s="280" t="s">
        <v>99</v>
      </c>
      <c r="E101" s="243">
        <v>14000</v>
      </c>
      <c r="F101" s="243"/>
      <c r="G101" s="243">
        <f t="shared" si="3"/>
        <v>43000</v>
      </c>
      <c r="H101" s="552" t="s">
        <v>74</v>
      </c>
      <c r="I101" s="258" t="s">
        <v>19</v>
      </c>
      <c r="J101" s="546" t="s">
        <v>426</v>
      </c>
      <c r="K101" s="258" t="s">
        <v>78</v>
      </c>
      <c r="L101" s="258" t="s">
        <v>65</v>
      </c>
      <c r="M101" s="258"/>
      <c r="N101" s="260" t="s">
        <v>237</v>
      </c>
      <c r="O101" s="580"/>
    </row>
    <row r="102" spans="1:15" x14ac:dyDescent="0.25">
      <c r="A102" s="266">
        <v>44098</v>
      </c>
      <c r="B102" s="258" t="s">
        <v>72</v>
      </c>
      <c r="C102" s="258" t="s">
        <v>70</v>
      </c>
      <c r="D102" s="280" t="s">
        <v>99</v>
      </c>
      <c r="E102" s="243">
        <v>11000</v>
      </c>
      <c r="F102" s="243"/>
      <c r="G102" s="243">
        <f t="shared" si="3"/>
        <v>32000</v>
      </c>
      <c r="H102" s="552" t="s">
        <v>74</v>
      </c>
      <c r="I102" s="258" t="s">
        <v>19</v>
      </c>
      <c r="J102" s="546" t="s">
        <v>426</v>
      </c>
      <c r="K102" s="258" t="s">
        <v>78</v>
      </c>
      <c r="L102" s="258" t="s">
        <v>65</v>
      </c>
      <c r="M102" s="258"/>
      <c r="N102" s="260" t="s">
        <v>410</v>
      </c>
      <c r="O102" s="580"/>
    </row>
    <row r="103" spans="1:15" ht="17.25" customHeight="1" x14ac:dyDescent="0.25">
      <c r="A103" s="266">
        <v>44098</v>
      </c>
      <c r="B103" s="258" t="s">
        <v>72</v>
      </c>
      <c r="C103" s="258" t="s">
        <v>70</v>
      </c>
      <c r="D103" s="280" t="s">
        <v>99</v>
      </c>
      <c r="E103" s="243">
        <v>9000</v>
      </c>
      <c r="F103" s="243"/>
      <c r="G103" s="243">
        <f t="shared" si="3"/>
        <v>23000</v>
      </c>
      <c r="H103" s="552" t="s">
        <v>74</v>
      </c>
      <c r="I103" s="258" t="s">
        <v>19</v>
      </c>
      <c r="J103" s="546" t="s">
        <v>426</v>
      </c>
      <c r="K103" s="258" t="s">
        <v>78</v>
      </c>
      <c r="L103" s="258" t="s">
        <v>65</v>
      </c>
      <c r="M103" s="258"/>
      <c r="N103" s="260" t="s">
        <v>411</v>
      </c>
      <c r="O103" s="580"/>
    </row>
    <row r="104" spans="1:15" x14ac:dyDescent="0.25">
      <c r="A104" s="266">
        <v>44098</v>
      </c>
      <c r="B104" s="258" t="s">
        <v>72</v>
      </c>
      <c r="C104" s="258" t="s">
        <v>70</v>
      </c>
      <c r="D104" s="280" t="s">
        <v>99</v>
      </c>
      <c r="E104" s="243">
        <v>10000</v>
      </c>
      <c r="F104" s="243"/>
      <c r="G104" s="243">
        <f t="shared" si="3"/>
        <v>13000</v>
      </c>
      <c r="H104" s="552" t="s">
        <v>74</v>
      </c>
      <c r="I104" s="258" t="s">
        <v>19</v>
      </c>
      <c r="J104" s="546" t="s">
        <v>426</v>
      </c>
      <c r="K104" s="258" t="s">
        <v>78</v>
      </c>
      <c r="L104" s="258" t="s">
        <v>65</v>
      </c>
      <c r="M104" s="258"/>
      <c r="N104" s="260" t="s">
        <v>412</v>
      </c>
      <c r="O104" s="580"/>
    </row>
    <row r="105" spans="1:15" x14ac:dyDescent="0.25">
      <c r="A105" s="266">
        <v>44098</v>
      </c>
      <c r="B105" s="260" t="s">
        <v>191</v>
      </c>
      <c r="C105" s="260" t="s">
        <v>191</v>
      </c>
      <c r="D105" s="260" t="s">
        <v>99</v>
      </c>
      <c r="E105" s="243">
        <v>3000</v>
      </c>
      <c r="F105" s="243"/>
      <c r="G105" s="243">
        <f t="shared" si="3"/>
        <v>10000</v>
      </c>
      <c r="H105" s="552" t="s">
        <v>74</v>
      </c>
      <c r="I105" s="258" t="s">
        <v>19</v>
      </c>
      <c r="J105" s="546" t="s">
        <v>426</v>
      </c>
      <c r="K105" s="258" t="s">
        <v>78</v>
      </c>
      <c r="L105" s="258" t="s">
        <v>65</v>
      </c>
      <c r="M105" s="258"/>
      <c r="N105" s="260"/>
      <c r="O105" s="580"/>
    </row>
    <row r="106" spans="1:15" x14ac:dyDescent="0.25">
      <c r="A106" s="266">
        <v>44098</v>
      </c>
      <c r="B106" s="260" t="s">
        <v>191</v>
      </c>
      <c r="C106" s="260" t="s">
        <v>191</v>
      </c>
      <c r="D106" s="260" t="s">
        <v>99</v>
      </c>
      <c r="E106" s="243">
        <v>6000</v>
      </c>
      <c r="F106" s="243"/>
      <c r="G106" s="243">
        <f t="shared" si="3"/>
        <v>4000</v>
      </c>
      <c r="H106" s="552" t="s">
        <v>74</v>
      </c>
      <c r="I106" s="258" t="s">
        <v>19</v>
      </c>
      <c r="J106" s="546" t="s">
        <v>426</v>
      </c>
      <c r="K106" s="258" t="s">
        <v>78</v>
      </c>
      <c r="L106" s="258" t="s">
        <v>65</v>
      </c>
      <c r="M106" s="258"/>
      <c r="N106" s="260"/>
      <c r="O106" s="580"/>
    </row>
    <row r="107" spans="1:15" ht="14.25" customHeight="1" x14ac:dyDescent="0.25">
      <c r="A107" s="266">
        <v>44098</v>
      </c>
      <c r="B107" s="260" t="s">
        <v>191</v>
      </c>
      <c r="C107" s="260" t="s">
        <v>191</v>
      </c>
      <c r="D107" s="260" t="s">
        <v>99</v>
      </c>
      <c r="E107" s="585">
        <v>1000</v>
      </c>
      <c r="F107" s="271"/>
      <c r="G107" s="243">
        <f t="shared" si="3"/>
        <v>3000</v>
      </c>
      <c r="H107" s="552" t="s">
        <v>74</v>
      </c>
      <c r="I107" s="258" t="s">
        <v>19</v>
      </c>
      <c r="J107" s="546" t="s">
        <v>426</v>
      </c>
      <c r="K107" s="258" t="s">
        <v>78</v>
      </c>
      <c r="L107" s="258" t="s">
        <v>65</v>
      </c>
      <c r="M107" s="378"/>
      <c r="N107" s="315"/>
      <c r="O107" s="580"/>
    </row>
    <row r="108" spans="1:15" ht="15" customHeight="1" x14ac:dyDescent="0.25">
      <c r="A108" s="413">
        <v>44099</v>
      </c>
      <c r="B108" s="315" t="s">
        <v>77</v>
      </c>
      <c r="C108" s="315" t="s">
        <v>53</v>
      </c>
      <c r="D108" s="315" t="s">
        <v>99</v>
      </c>
      <c r="E108" s="585"/>
      <c r="F108" s="271">
        <v>-3000</v>
      </c>
      <c r="G108" s="271">
        <f t="shared" si="3"/>
        <v>0</v>
      </c>
      <c r="H108" s="552" t="s">
        <v>74</v>
      </c>
      <c r="I108" s="258" t="s">
        <v>19</v>
      </c>
      <c r="J108" s="546" t="s">
        <v>426</v>
      </c>
      <c r="K108" s="258" t="s">
        <v>78</v>
      </c>
      <c r="L108" s="258" t="s">
        <v>65</v>
      </c>
      <c r="M108" s="378"/>
      <c r="N108" s="315"/>
      <c r="O108" s="580"/>
    </row>
    <row r="109" spans="1:15" x14ac:dyDescent="0.25">
      <c r="A109" s="830">
        <v>44099</v>
      </c>
      <c r="B109" s="346" t="s">
        <v>207</v>
      </c>
      <c r="C109" s="346" t="s">
        <v>53</v>
      </c>
      <c r="D109" s="813" t="s">
        <v>99</v>
      </c>
      <c r="E109" s="350"/>
      <c r="F109" s="350">
        <v>55000</v>
      </c>
      <c r="G109" s="350">
        <f t="shared" si="3"/>
        <v>55000</v>
      </c>
      <c r="H109" s="828" t="s">
        <v>74</v>
      </c>
      <c r="I109" s="347" t="s">
        <v>19</v>
      </c>
      <c r="J109" s="379" t="s">
        <v>445</v>
      </c>
      <c r="K109" s="347" t="s">
        <v>78</v>
      </c>
      <c r="L109" s="347" t="s">
        <v>65</v>
      </c>
      <c r="M109" s="347"/>
      <c r="N109" s="346"/>
      <c r="O109" s="580"/>
    </row>
    <row r="110" spans="1:15" x14ac:dyDescent="0.25">
      <c r="A110" s="259">
        <v>44099</v>
      </c>
      <c r="B110" s="258" t="s">
        <v>72</v>
      </c>
      <c r="C110" s="258" t="s">
        <v>70</v>
      </c>
      <c r="D110" s="258" t="s">
        <v>99</v>
      </c>
      <c r="E110" s="243">
        <v>9000</v>
      </c>
      <c r="F110" s="243"/>
      <c r="G110" s="243">
        <f t="shared" si="3"/>
        <v>46000</v>
      </c>
      <c r="H110" s="552" t="s">
        <v>74</v>
      </c>
      <c r="I110" s="258" t="s">
        <v>19</v>
      </c>
      <c r="J110" s="546" t="s">
        <v>445</v>
      </c>
      <c r="K110" s="258" t="s">
        <v>78</v>
      </c>
      <c r="L110" s="258" t="s">
        <v>65</v>
      </c>
      <c r="M110" s="258"/>
      <c r="N110" s="260" t="s">
        <v>427</v>
      </c>
      <c r="O110" s="580"/>
    </row>
    <row r="111" spans="1:15" x14ac:dyDescent="0.25">
      <c r="A111" s="259">
        <v>44099</v>
      </c>
      <c r="B111" s="258" t="s">
        <v>72</v>
      </c>
      <c r="C111" s="258" t="s">
        <v>70</v>
      </c>
      <c r="D111" s="258" t="s">
        <v>99</v>
      </c>
      <c r="E111" s="338">
        <v>15000</v>
      </c>
      <c r="F111" s="243"/>
      <c r="G111" s="243">
        <f t="shared" si="3"/>
        <v>31000</v>
      </c>
      <c r="H111" s="552" t="s">
        <v>74</v>
      </c>
      <c r="I111" s="258" t="s">
        <v>19</v>
      </c>
      <c r="J111" s="546" t="s">
        <v>445</v>
      </c>
      <c r="K111" s="258" t="s">
        <v>78</v>
      </c>
      <c r="L111" s="258" t="s">
        <v>65</v>
      </c>
      <c r="M111" s="258"/>
      <c r="N111" s="260" t="s">
        <v>428</v>
      </c>
      <c r="O111" s="580"/>
    </row>
    <row r="112" spans="1:15" x14ac:dyDescent="0.25">
      <c r="A112" s="259">
        <v>44099</v>
      </c>
      <c r="B112" s="258" t="s">
        <v>72</v>
      </c>
      <c r="C112" s="258" t="s">
        <v>70</v>
      </c>
      <c r="D112" s="258" t="s">
        <v>99</v>
      </c>
      <c r="E112" s="243">
        <v>8000</v>
      </c>
      <c r="F112" s="243"/>
      <c r="G112" s="243">
        <f t="shared" si="3"/>
        <v>23000</v>
      </c>
      <c r="H112" s="552" t="s">
        <v>74</v>
      </c>
      <c r="I112" s="258" t="s">
        <v>19</v>
      </c>
      <c r="J112" s="546" t="s">
        <v>445</v>
      </c>
      <c r="K112" s="258" t="s">
        <v>78</v>
      </c>
      <c r="L112" s="258" t="s">
        <v>65</v>
      </c>
      <c r="M112" s="258"/>
      <c r="N112" s="260" t="s">
        <v>429</v>
      </c>
      <c r="O112" s="580"/>
    </row>
    <row r="113" spans="1:15" x14ac:dyDescent="0.25">
      <c r="A113" s="259">
        <v>44099</v>
      </c>
      <c r="B113" s="258" t="s">
        <v>72</v>
      </c>
      <c r="C113" s="258" t="s">
        <v>70</v>
      </c>
      <c r="D113" s="258" t="s">
        <v>99</v>
      </c>
      <c r="E113" s="243">
        <v>12000</v>
      </c>
      <c r="F113" s="243"/>
      <c r="G113" s="243">
        <f t="shared" si="3"/>
        <v>11000</v>
      </c>
      <c r="H113" s="552" t="s">
        <v>74</v>
      </c>
      <c r="I113" s="258" t="s">
        <v>19</v>
      </c>
      <c r="J113" s="546" t="s">
        <v>445</v>
      </c>
      <c r="K113" s="258" t="s">
        <v>78</v>
      </c>
      <c r="L113" s="258" t="s">
        <v>65</v>
      </c>
      <c r="M113" s="258"/>
      <c r="N113" s="260" t="s">
        <v>430</v>
      </c>
      <c r="O113" s="580"/>
    </row>
    <row r="114" spans="1:15" x14ac:dyDescent="0.25">
      <c r="A114" s="259">
        <v>44099</v>
      </c>
      <c r="B114" s="258" t="s">
        <v>191</v>
      </c>
      <c r="C114" s="258" t="s">
        <v>191</v>
      </c>
      <c r="D114" s="258" t="s">
        <v>99</v>
      </c>
      <c r="E114" s="338">
        <v>4000</v>
      </c>
      <c r="F114" s="243"/>
      <c r="G114" s="243">
        <f t="shared" si="3"/>
        <v>7000</v>
      </c>
      <c r="H114" s="552" t="s">
        <v>74</v>
      </c>
      <c r="I114" s="258" t="s">
        <v>19</v>
      </c>
      <c r="J114" s="546" t="s">
        <v>445</v>
      </c>
      <c r="K114" s="258" t="s">
        <v>78</v>
      </c>
      <c r="L114" s="258" t="s">
        <v>65</v>
      </c>
      <c r="M114" s="258"/>
      <c r="N114" s="260"/>
      <c r="O114" s="580"/>
    </row>
    <row r="115" spans="1:15" x14ac:dyDescent="0.25">
      <c r="A115" s="259">
        <v>44099</v>
      </c>
      <c r="B115" s="258" t="s">
        <v>191</v>
      </c>
      <c r="C115" s="258" t="s">
        <v>191</v>
      </c>
      <c r="D115" s="258" t="s">
        <v>99</v>
      </c>
      <c r="E115" s="273">
        <v>6000</v>
      </c>
      <c r="F115" s="273"/>
      <c r="G115" s="243">
        <f t="shared" si="3"/>
        <v>1000</v>
      </c>
      <c r="H115" s="552" t="s">
        <v>74</v>
      </c>
      <c r="I115" s="258" t="s">
        <v>19</v>
      </c>
      <c r="J115" s="546" t="s">
        <v>445</v>
      </c>
      <c r="K115" s="258" t="s">
        <v>78</v>
      </c>
      <c r="L115" s="258" t="s">
        <v>65</v>
      </c>
      <c r="M115" s="258"/>
      <c r="N115" s="260"/>
      <c r="O115" s="580"/>
    </row>
    <row r="116" spans="1:15" x14ac:dyDescent="0.25">
      <c r="A116" s="259">
        <v>44100</v>
      </c>
      <c r="B116" s="258" t="s">
        <v>77</v>
      </c>
      <c r="C116" s="258" t="s">
        <v>53</v>
      </c>
      <c r="D116" s="258" t="s">
        <v>99</v>
      </c>
      <c r="E116" s="243"/>
      <c r="F116" s="243">
        <v>-1000</v>
      </c>
      <c r="G116" s="243">
        <f t="shared" si="3"/>
        <v>0</v>
      </c>
      <c r="H116" s="552" t="s">
        <v>74</v>
      </c>
      <c r="I116" s="258" t="s">
        <v>19</v>
      </c>
      <c r="J116" s="546" t="s">
        <v>445</v>
      </c>
      <c r="K116" s="258" t="s">
        <v>78</v>
      </c>
      <c r="L116" s="258" t="s">
        <v>65</v>
      </c>
      <c r="M116" s="258"/>
      <c r="N116" s="260"/>
      <c r="O116" s="580"/>
    </row>
    <row r="117" spans="1:15" x14ac:dyDescent="0.25">
      <c r="A117" s="830">
        <v>44100</v>
      </c>
      <c r="B117" s="822" t="s">
        <v>207</v>
      </c>
      <c r="C117" s="346" t="s">
        <v>53</v>
      </c>
      <c r="D117" s="813" t="s">
        <v>99</v>
      </c>
      <c r="E117" s="827"/>
      <c r="F117" s="871">
        <v>18000</v>
      </c>
      <c r="G117" s="820">
        <f t="shared" si="3"/>
        <v>18000</v>
      </c>
      <c r="H117" s="828" t="s">
        <v>74</v>
      </c>
      <c r="I117" s="347" t="s">
        <v>19</v>
      </c>
      <c r="J117" s="379" t="s">
        <v>465</v>
      </c>
      <c r="K117" s="347" t="s">
        <v>78</v>
      </c>
      <c r="L117" s="347" t="s">
        <v>65</v>
      </c>
      <c r="M117" s="347"/>
      <c r="N117" s="346"/>
      <c r="O117" s="580"/>
    </row>
    <row r="118" spans="1:15" x14ac:dyDescent="0.25">
      <c r="A118" s="259">
        <v>44100</v>
      </c>
      <c r="B118" s="260" t="s">
        <v>72</v>
      </c>
      <c r="C118" s="260" t="s">
        <v>70</v>
      </c>
      <c r="D118" s="371" t="s">
        <v>99</v>
      </c>
      <c r="E118" s="287">
        <v>13000</v>
      </c>
      <c r="F118" s="287"/>
      <c r="G118" s="243">
        <f>G117-E118+F118</f>
        <v>5000</v>
      </c>
      <c r="H118" s="552" t="s">
        <v>74</v>
      </c>
      <c r="I118" s="258" t="s">
        <v>19</v>
      </c>
      <c r="J118" s="546" t="s">
        <v>465</v>
      </c>
      <c r="K118" s="258" t="s">
        <v>78</v>
      </c>
      <c r="L118" s="258" t="s">
        <v>65</v>
      </c>
      <c r="M118" s="258"/>
      <c r="N118" s="260" t="s">
        <v>289</v>
      </c>
      <c r="O118" s="580"/>
    </row>
    <row r="119" spans="1:15" x14ac:dyDescent="0.25">
      <c r="A119" s="259">
        <v>44100</v>
      </c>
      <c r="B119" s="258" t="s">
        <v>191</v>
      </c>
      <c r="C119" s="258" t="s">
        <v>191</v>
      </c>
      <c r="D119" s="280" t="s">
        <v>99</v>
      </c>
      <c r="E119" s="281">
        <v>5000</v>
      </c>
      <c r="F119" s="281"/>
      <c r="G119" s="243">
        <f t="shared" ref="G119:G145" si="4">G118-E119+F119</f>
        <v>0</v>
      </c>
      <c r="H119" s="552" t="s">
        <v>74</v>
      </c>
      <c r="I119" s="258" t="s">
        <v>19</v>
      </c>
      <c r="J119" s="546" t="s">
        <v>465</v>
      </c>
      <c r="K119" s="258" t="s">
        <v>78</v>
      </c>
      <c r="L119" s="258" t="s">
        <v>65</v>
      </c>
      <c r="M119" s="258"/>
      <c r="N119" s="260"/>
      <c r="O119" s="580"/>
    </row>
    <row r="120" spans="1:15" x14ac:dyDescent="0.25">
      <c r="A120" s="550">
        <v>44102</v>
      </c>
      <c r="B120" s="347" t="s">
        <v>207</v>
      </c>
      <c r="C120" s="347" t="s">
        <v>53</v>
      </c>
      <c r="D120" s="879" t="s">
        <v>99</v>
      </c>
      <c r="E120" s="350"/>
      <c r="F120" s="350">
        <v>52000</v>
      </c>
      <c r="G120" s="350">
        <f t="shared" si="4"/>
        <v>52000</v>
      </c>
      <c r="H120" s="828" t="s">
        <v>74</v>
      </c>
      <c r="I120" s="347" t="s">
        <v>19</v>
      </c>
      <c r="J120" s="379" t="s">
        <v>476</v>
      </c>
      <c r="K120" s="347" t="s">
        <v>78</v>
      </c>
      <c r="L120" s="347" t="s">
        <v>65</v>
      </c>
      <c r="M120" s="347"/>
      <c r="N120" s="346"/>
      <c r="O120" s="580"/>
    </row>
    <row r="121" spans="1:15" x14ac:dyDescent="0.25">
      <c r="A121" s="266">
        <v>44102</v>
      </c>
      <c r="B121" s="258" t="s">
        <v>72</v>
      </c>
      <c r="C121" s="258" t="s">
        <v>70</v>
      </c>
      <c r="D121" s="280" t="s">
        <v>99</v>
      </c>
      <c r="E121" s="243">
        <v>13000</v>
      </c>
      <c r="F121" s="243"/>
      <c r="G121" s="243">
        <f t="shared" si="4"/>
        <v>39000</v>
      </c>
      <c r="H121" s="552" t="s">
        <v>74</v>
      </c>
      <c r="I121" s="258" t="s">
        <v>19</v>
      </c>
      <c r="J121" s="546" t="s">
        <v>476</v>
      </c>
      <c r="K121" s="258" t="s">
        <v>78</v>
      </c>
      <c r="L121" s="258" t="s">
        <v>65</v>
      </c>
      <c r="M121" s="258"/>
      <c r="N121" s="260" t="s">
        <v>210</v>
      </c>
      <c r="O121" s="580"/>
    </row>
    <row r="122" spans="1:15" x14ac:dyDescent="0.25">
      <c r="A122" s="266">
        <v>44102</v>
      </c>
      <c r="B122" s="258" t="s">
        <v>72</v>
      </c>
      <c r="C122" s="258" t="s">
        <v>70</v>
      </c>
      <c r="D122" s="280" t="s">
        <v>99</v>
      </c>
      <c r="E122" s="243">
        <v>8000</v>
      </c>
      <c r="F122" s="243"/>
      <c r="G122" s="243">
        <f t="shared" si="4"/>
        <v>31000</v>
      </c>
      <c r="H122" s="552" t="s">
        <v>74</v>
      </c>
      <c r="I122" s="258" t="s">
        <v>19</v>
      </c>
      <c r="J122" s="546" t="s">
        <v>476</v>
      </c>
      <c r="K122" s="258" t="s">
        <v>78</v>
      </c>
      <c r="L122" s="258" t="s">
        <v>65</v>
      </c>
      <c r="M122" s="258"/>
      <c r="N122" s="260" t="s">
        <v>466</v>
      </c>
      <c r="O122" s="580"/>
    </row>
    <row r="123" spans="1:15" x14ac:dyDescent="0.25">
      <c r="A123" s="266">
        <v>44102</v>
      </c>
      <c r="B123" s="258" t="s">
        <v>72</v>
      </c>
      <c r="C123" s="258" t="s">
        <v>70</v>
      </c>
      <c r="D123" s="280" t="s">
        <v>99</v>
      </c>
      <c r="E123" s="287">
        <v>10000</v>
      </c>
      <c r="F123" s="243"/>
      <c r="G123" s="243">
        <f t="shared" si="4"/>
        <v>21000</v>
      </c>
      <c r="H123" s="552" t="s">
        <v>74</v>
      </c>
      <c r="I123" s="258" t="s">
        <v>19</v>
      </c>
      <c r="J123" s="546" t="s">
        <v>476</v>
      </c>
      <c r="K123" s="258" t="s">
        <v>78</v>
      </c>
      <c r="L123" s="258" t="s">
        <v>65</v>
      </c>
      <c r="M123" s="258"/>
      <c r="N123" s="260" t="s">
        <v>467</v>
      </c>
      <c r="O123" s="580"/>
    </row>
    <row r="124" spans="1:15" x14ac:dyDescent="0.25">
      <c r="A124" s="266">
        <v>44102</v>
      </c>
      <c r="B124" s="258" t="s">
        <v>72</v>
      </c>
      <c r="C124" s="258" t="s">
        <v>70</v>
      </c>
      <c r="D124" s="280" t="s">
        <v>99</v>
      </c>
      <c r="E124" s="243">
        <v>7000</v>
      </c>
      <c r="F124" s="243"/>
      <c r="G124" s="243">
        <f t="shared" si="4"/>
        <v>14000</v>
      </c>
      <c r="H124" s="552" t="s">
        <v>74</v>
      </c>
      <c r="I124" s="258" t="s">
        <v>19</v>
      </c>
      <c r="J124" s="546" t="s">
        <v>476</v>
      </c>
      <c r="K124" s="258" t="s">
        <v>78</v>
      </c>
      <c r="L124" s="258" t="s">
        <v>65</v>
      </c>
      <c r="M124" s="258"/>
      <c r="N124" s="260" t="s">
        <v>468</v>
      </c>
      <c r="O124" s="580"/>
    </row>
    <row r="125" spans="1:15" x14ac:dyDescent="0.25">
      <c r="A125" s="266">
        <v>44102</v>
      </c>
      <c r="B125" s="258" t="s">
        <v>191</v>
      </c>
      <c r="C125" s="258" t="s">
        <v>191</v>
      </c>
      <c r="D125" s="258" t="s">
        <v>99</v>
      </c>
      <c r="E125" s="243">
        <v>5000</v>
      </c>
      <c r="F125" s="243"/>
      <c r="G125" s="243">
        <f t="shared" si="4"/>
        <v>9000</v>
      </c>
      <c r="H125" s="552" t="s">
        <v>74</v>
      </c>
      <c r="I125" s="258" t="s">
        <v>19</v>
      </c>
      <c r="J125" s="546" t="s">
        <v>476</v>
      </c>
      <c r="K125" s="258" t="s">
        <v>78</v>
      </c>
      <c r="L125" s="258" t="s">
        <v>65</v>
      </c>
      <c r="M125" s="258"/>
      <c r="N125" s="260"/>
      <c r="O125" s="580"/>
    </row>
    <row r="126" spans="1:15" x14ac:dyDescent="0.25">
      <c r="A126" s="266">
        <v>44102</v>
      </c>
      <c r="B126" s="258" t="s">
        <v>191</v>
      </c>
      <c r="C126" s="258" t="s">
        <v>191</v>
      </c>
      <c r="D126" s="258" t="s">
        <v>99</v>
      </c>
      <c r="E126" s="243">
        <v>2000</v>
      </c>
      <c r="F126" s="243"/>
      <c r="G126" s="243">
        <f t="shared" si="4"/>
        <v>7000</v>
      </c>
      <c r="H126" s="552" t="s">
        <v>74</v>
      </c>
      <c r="I126" s="258" t="s">
        <v>19</v>
      </c>
      <c r="J126" s="546" t="s">
        <v>476</v>
      </c>
      <c r="K126" s="258" t="s">
        <v>78</v>
      </c>
      <c r="L126" s="258" t="s">
        <v>65</v>
      </c>
      <c r="M126" s="258"/>
      <c r="N126" s="260"/>
      <c r="O126" s="580"/>
    </row>
    <row r="127" spans="1:15" x14ac:dyDescent="0.25">
      <c r="A127" s="266">
        <v>44102</v>
      </c>
      <c r="B127" s="258" t="s">
        <v>191</v>
      </c>
      <c r="C127" s="258" t="s">
        <v>191</v>
      </c>
      <c r="D127" s="258" t="s">
        <v>99</v>
      </c>
      <c r="E127" s="273">
        <v>3000</v>
      </c>
      <c r="F127" s="273"/>
      <c r="G127" s="243">
        <f t="shared" si="4"/>
        <v>4000</v>
      </c>
      <c r="H127" s="552" t="s">
        <v>74</v>
      </c>
      <c r="I127" s="258" t="s">
        <v>19</v>
      </c>
      <c r="J127" s="546" t="s">
        <v>476</v>
      </c>
      <c r="K127" s="258" t="s">
        <v>78</v>
      </c>
      <c r="L127" s="258" t="s">
        <v>65</v>
      </c>
      <c r="M127" s="258"/>
      <c r="N127" s="260"/>
      <c r="O127" s="580"/>
    </row>
    <row r="128" spans="1:15" ht="15.75" customHeight="1" x14ac:dyDescent="0.25">
      <c r="A128" s="314">
        <v>44103</v>
      </c>
      <c r="B128" s="315" t="s">
        <v>77</v>
      </c>
      <c r="C128" s="315" t="s">
        <v>53</v>
      </c>
      <c r="D128" s="315" t="s">
        <v>99</v>
      </c>
      <c r="E128" s="271"/>
      <c r="F128" s="271">
        <v>-4000</v>
      </c>
      <c r="G128" s="271">
        <f t="shared" si="4"/>
        <v>0</v>
      </c>
      <c r="H128" s="583" t="s">
        <v>74</v>
      </c>
      <c r="I128" s="378" t="s">
        <v>19</v>
      </c>
      <c r="J128" s="546" t="s">
        <v>476</v>
      </c>
      <c r="K128" s="258" t="s">
        <v>78</v>
      </c>
      <c r="L128" s="258" t="s">
        <v>65</v>
      </c>
      <c r="M128" s="258"/>
      <c r="N128" s="260"/>
      <c r="O128" s="580"/>
    </row>
    <row r="129" spans="1:15" x14ac:dyDescent="0.25">
      <c r="A129" s="830">
        <v>44103</v>
      </c>
      <c r="B129" s="346" t="s">
        <v>207</v>
      </c>
      <c r="C129" s="346" t="s">
        <v>53</v>
      </c>
      <c r="D129" s="346" t="s">
        <v>99</v>
      </c>
      <c r="E129" s="880"/>
      <c r="F129" s="831">
        <v>55000</v>
      </c>
      <c r="G129" s="350">
        <f t="shared" si="4"/>
        <v>55000</v>
      </c>
      <c r="H129" s="881" t="s">
        <v>74</v>
      </c>
      <c r="I129" s="347" t="s">
        <v>19</v>
      </c>
      <c r="J129" s="379" t="s">
        <v>498</v>
      </c>
      <c r="K129" s="347" t="s">
        <v>78</v>
      </c>
      <c r="L129" s="347" t="s">
        <v>65</v>
      </c>
      <c r="M129" s="347"/>
      <c r="N129" s="346"/>
      <c r="O129" s="580"/>
    </row>
    <row r="130" spans="1:15" x14ac:dyDescent="0.25">
      <c r="A130" s="266">
        <v>44103</v>
      </c>
      <c r="B130" s="258" t="s">
        <v>72</v>
      </c>
      <c r="C130" s="258" t="s">
        <v>70</v>
      </c>
      <c r="D130" s="280" t="s">
        <v>99</v>
      </c>
      <c r="E130" s="243">
        <v>9000</v>
      </c>
      <c r="F130" s="243"/>
      <c r="G130" s="243">
        <f t="shared" si="4"/>
        <v>46000</v>
      </c>
      <c r="H130" s="869" t="s">
        <v>74</v>
      </c>
      <c r="I130" s="258" t="s">
        <v>19</v>
      </c>
      <c r="J130" s="546" t="s">
        <v>498</v>
      </c>
      <c r="K130" s="258" t="s">
        <v>78</v>
      </c>
      <c r="L130" s="258" t="s">
        <v>65</v>
      </c>
      <c r="M130" s="258"/>
      <c r="N130" s="260" t="s">
        <v>472</v>
      </c>
      <c r="O130" s="580"/>
    </row>
    <row r="131" spans="1:15" x14ac:dyDescent="0.25">
      <c r="A131" s="266">
        <v>44103</v>
      </c>
      <c r="B131" s="258" t="s">
        <v>72</v>
      </c>
      <c r="C131" s="258" t="s">
        <v>70</v>
      </c>
      <c r="D131" s="280" t="s">
        <v>99</v>
      </c>
      <c r="E131" s="287">
        <v>9000</v>
      </c>
      <c r="F131" s="243"/>
      <c r="G131" s="243">
        <f t="shared" si="4"/>
        <v>37000</v>
      </c>
      <c r="H131" s="869" t="s">
        <v>74</v>
      </c>
      <c r="I131" s="258" t="s">
        <v>19</v>
      </c>
      <c r="J131" s="546" t="s">
        <v>498</v>
      </c>
      <c r="K131" s="258" t="s">
        <v>78</v>
      </c>
      <c r="L131" s="258" t="s">
        <v>65</v>
      </c>
      <c r="M131" s="258"/>
      <c r="N131" s="260" t="s">
        <v>473</v>
      </c>
      <c r="O131" s="580"/>
    </row>
    <row r="132" spans="1:15" x14ac:dyDescent="0.25">
      <c r="A132" s="266">
        <v>44103</v>
      </c>
      <c r="B132" s="258" t="s">
        <v>72</v>
      </c>
      <c r="C132" s="258" t="s">
        <v>70</v>
      </c>
      <c r="D132" s="280" t="s">
        <v>99</v>
      </c>
      <c r="E132" s="243">
        <v>10000</v>
      </c>
      <c r="F132" s="243"/>
      <c r="G132" s="243">
        <f t="shared" si="4"/>
        <v>27000</v>
      </c>
      <c r="H132" s="869" t="s">
        <v>74</v>
      </c>
      <c r="I132" s="258" t="s">
        <v>19</v>
      </c>
      <c r="J132" s="546" t="s">
        <v>498</v>
      </c>
      <c r="K132" s="258" t="s">
        <v>78</v>
      </c>
      <c r="L132" s="258" t="s">
        <v>65</v>
      </c>
      <c r="M132" s="258"/>
      <c r="N132" s="260" t="s">
        <v>474</v>
      </c>
      <c r="O132" s="580"/>
    </row>
    <row r="133" spans="1:15" x14ac:dyDescent="0.25">
      <c r="A133" s="266">
        <v>44103</v>
      </c>
      <c r="B133" s="258" t="s">
        <v>72</v>
      </c>
      <c r="C133" s="258" t="s">
        <v>70</v>
      </c>
      <c r="D133" s="280" t="s">
        <v>99</v>
      </c>
      <c r="E133" s="243">
        <v>13000</v>
      </c>
      <c r="F133" s="243"/>
      <c r="G133" s="243">
        <f t="shared" si="4"/>
        <v>14000</v>
      </c>
      <c r="H133" s="869" t="s">
        <v>74</v>
      </c>
      <c r="I133" s="258" t="s">
        <v>19</v>
      </c>
      <c r="J133" s="546" t="s">
        <v>498</v>
      </c>
      <c r="K133" s="258" t="s">
        <v>78</v>
      </c>
      <c r="L133" s="258" t="s">
        <v>65</v>
      </c>
      <c r="M133" s="258"/>
      <c r="N133" s="260" t="s">
        <v>475</v>
      </c>
      <c r="O133" s="580"/>
    </row>
    <row r="134" spans="1:15" x14ac:dyDescent="0.25">
      <c r="A134" s="266">
        <v>44103</v>
      </c>
      <c r="B134" s="258" t="s">
        <v>191</v>
      </c>
      <c r="C134" s="258" t="s">
        <v>191</v>
      </c>
      <c r="D134" s="258" t="s">
        <v>99</v>
      </c>
      <c r="E134" s="281">
        <v>4000</v>
      </c>
      <c r="F134" s="243"/>
      <c r="G134" s="243">
        <f t="shared" si="4"/>
        <v>10000</v>
      </c>
      <c r="H134" s="869" t="s">
        <v>74</v>
      </c>
      <c r="I134" s="258" t="s">
        <v>19</v>
      </c>
      <c r="J134" s="546" t="s">
        <v>498</v>
      </c>
      <c r="K134" s="258" t="s">
        <v>78</v>
      </c>
      <c r="L134" s="258" t="s">
        <v>65</v>
      </c>
      <c r="M134" s="258"/>
      <c r="N134" s="260"/>
      <c r="O134" s="580"/>
    </row>
    <row r="135" spans="1:15" x14ac:dyDescent="0.25">
      <c r="A135" s="266">
        <v>44103</v>
      </c>
      <c r="B135" s="258" t="s">
        <v>191</v>
      </c>
      <c r="C135" s="258" t="s">
        <v>191</v>
      </c>
      <c r="D135" s="258" t="s">
        <v>99</v>
      </c>
      <c r="E135" s="243">
        <v>3000</v>
      </c>
      <c r="F135" s="243"/>
      <c r="G135" s="243">
        <f t="shared" si="4"/>
        <v>7000</v>
      </c>
      <c r="H135" s="869" t="s">
        <v>74</v>
      </c>
      <c r="I135" s="258" t="s">
        <v>19</v>
      </c>
      <c r="J135" s="546" t="s">
        <v>498</v>
      </c>
      <c r="K135" s="258" t="s">
        <v>78</v>
      </c>
      <c r="L135" s="258" t="s">
        <v>65</v>
      </c>
      <c r="M135" s="258"/>
      <c r="N135" s="260"/>
      <c r="O135" s="580"/>
    </row>
    <row r="136" spans="1:15" x14ac:dyDescent="0.25">
      <c r="A136" s="266">
        <v>44103</v>
      </c>
      <c r="B136" s="258" t="s">
        <v>191</v>
      </c>
      <c r="C136" s="258" t="s">
        <v>191</v>
      </c>
      <c r="D136" s="258" t="s">
        <v>99</v>
      </c>
      <c r="E136" s="243">
        <v>2000</v>
      </c>
      <c r="F136" s="243"/>
      <c r="G136" s="243">
        <f t="shared" si="4"/>
        <v>5000</v>
      </c>
      <c r="H136" s="869" t="s">
        <v>74</v>
      </c>
      <c r="I136" s="258" t="s">
        <v>19</v>
      </c>
      <c r="J136" s="546" t="s">
        <v>498</v>
      </c>
      <c r="K136" s="258" t="s">
        <v>78</v>
      </c>
      <c r="L136" s="258" t="s">
        <v>65</v>
      </c>
      <c r="M136" s="258"/>
      <c r="N136" s="260"/>
      <c r="O136" s="580"/>
    </row>
    <row r="137" spans="1:15" x14ac:dyDescent="0.25">
      <c r="A137" s="266">
        <v>44104</v>
      </c>
      <c r="B137" s="258" t="s">
        <v>77</v>
      </c>
      <c r="C137" s="258" t="s">
        <v>53</v>
      </c>
      <c r="D137" s="258" t="s">
        <v>99</v>
      </c>
      <c r="E137" s="243"/>
      <c r="F137" s="243">
        <v>-5000</v>
      </c>
      <c r="G137" s="243">
        <f t="shared" si="4"/>
        <v>0</v>
      </c>
      <c r="H137" s="869" t="s">
        <v>74</v>
      </c>
      <c r="I137" s="258" t="s">
        <v>19</v>
      </c>
      <c r="J137" s="546" t="s">
        <v>498</v>
      </c>
      <c r="K137" s="258" t="s">
        <v>78</v>
      </c>
      <c r="L137" s="258" t="s">
        <v>65</v>
      </c>
      <c r="M137" s="258"/>
      <c r="N137" s="260"/>
      <c r="O137" s="580"/>
    </row>
    <row r="138" spans="1:15" x14ac:dyDescent="0.25">
      <c r="A138" s="550">
        <v>44104</v>
      </c>
      <c r="B138" s="347" t="s">
        <v>207</v>
      </c>
      <c r="C138" s="347" t="s">
        <v>53</v>
      </c>
      <c r="D138" s="347" t="s">
        <v>99</v>
      </c>
      <c r="E138" s="350"/>
      <c r="F138" s="350">
        <v>53000</v>
      </c>
      <c r="G138" s="350">
        <f t="shared" si="4"/>
        <v>53000</v>
      </c>
      <c r="H138" s="881" t="s">
        <v>74</v>
      </c>
      <c r="I138" s="347" t="s">
        <v>19</v>
      </c>
      <c r="J138" s="379" t="s">
        <v>538</v>
      </c>
      <c r="K138" s="347" t="s">
        <v>78</v>
      </c>
      <c r="L138" s="347" t="s">
        <v>65</v>
      </c>
      <c r="M138" s="347"/>
      <c r="N138" s="346"/>
      <c r="O138" s="580"/>
    </row>
    <row r="139" spans="1:15" x14ac:dyDescent="0.25">
      <c r="A139" s="259">
        <v>44104</v>
      </c>
      <c r="B139" s="260" t="s">
        <v>72</v>
      </c>
      <c r="C139" s="260" t="s">
        <v>70</v>
      </c>
      <c r="D139" s="260" t="s">
        <v>99</v>
      </c>
      <c r="E139" s="668">
        <v>9000</v>
      </c>
      <c r="F139" s="273"/>
      <c r="G139" s="243">
        <f t="shared" si="4"/>
        <v>44000</v>
      </c>
      <c r="H139" s="869" t="s">
        <v>74</v>
      </c>
      <c r="I139" s="258" t="s">
        <v>19</v>
      </c>
      <c r="J139" s="546" t="s">
        <v>538</v>
      </c>
      <c r="K139" s="258" t="s">
        <v>78</v>
      </c>
      <c r="L139" s="258" t="s">
        <v>65</v>
      </c>
      <c r="M139" s="258"/>
      <c r="N139" s="260" t="s">
        <v>499</v>
      </c>
      <c r="O139" s="580"/>
    </row>
    <row r="140" spans="1:15" x14ac:dyDescent="0.25">
      <c r="A140" s="259">
        <v>44104</v>
      </c>
      <c r="B140" s="260" t="s">
        <v>72</v>
      </c>
      <c r="C140" s="260" t="s">
        <v>70</v>
      </c>
      <c r="D140" s="260" t="s">
        <v>99</v>
      </c>
      <c r="E140" s="243">
        <v>9000</v>
      </c>
      <c r="F140" s="243"/>
      <c r="G140" s="243">
        <f t="shared" si="4"/>
        <v>35000</v>
      </c>
      <c r="H140" s="869" t="s">
        <v>74</v>
      </c>
      <c r="I140" s="258" t="s">
        <v>19</v>
      </c>
      <c r="J140" s="546" t="s">
        <v>538</v>
      </c>
      <c r="K140" s="258" t="s">
        <v>78</v>
      </c>
      <c r="L140" s="258" t="s">
        <v>65</v>
      </c>
      <c r="M140" s="258"/>
      <c r="N140" s="260" t="s">
        <v>500</v>
      </c>
      <c r="O140" s="580"/>
    </row>
    <row r="141" spans="1:15" x14ac:dyDescent="0.25">
      <c r="A141" s="259">
        <v>44104</v>
      </c>
      <c r="B141" s="260" t="s">
        <v>72</v>
      </c>
      <c r="C141" s="260" t="s">
        <v>70</v>
      </c>
      <c r="D141" s="260" t="s">
        <v>99</v>
      </c>
      <c r="E141" s="281">
        <v>13000</v>
      </c>
      <c r="F141" s="281"/>
      <c r="G141" s="243">
        <f t="shared" si="4"/>
        <v>22000</v>
      </c>
      <c r="H141" s="869" t="s">
        <v>74</v>
      </c>
      <c r="I141" s="258" t="s">
        <v>19</v>
      </c>
      <c r="J141" s="546" t="s">
        <v>538</v>
      </c>
      <c r="K141" s="258" t="s">
        <v>78</v>
      </c>
      <c r="L141" s="258" t="s">
        <v>65</v>
      </c>
      <c r="M141" s="258"/>
      <c r="N141" s="260" t="s">
        <v>501</v>
      </c>
      <c r="O141" s="580"/>
    </row>
    <row r="142" spans="1:15" x14ac:dyDescent="0.25">
      <c r="A142" s="259">
        <v>44104</v>
      </c>
      <c r="B142" s="260" t="s">
        <v>72</v>
      </c>
      <c r="C142" s="260" t="s">
        <v>70</v>
      </c>
      <c r="D142" s="260" t="s">
        <v>99</v>
      </c>
      <c r="E142" s="680">
        <v>10000</v>
      </c>
      <c r="F142" s="243"/>
      <c r="G142" s="243">
        <f t="shared" si="4"/>
        <v>12000</v>
      </c>
      <c r="H142" s="869" t="s">
        <v>74</v>
      </c>
      <c r="I142" s="258" t="s">
        <v>19</v>
      </c>
      <c r="J142" s="546" t="s">
        <v>538</v>
      </c>
      <c r="K142" s="258" t="s">
        <v>78</v>
      </c>
      <c r="L142" s="258" t="s">
        <v>65</v>
      </c>
      <c r="M142" s="258"/>
      <c r="N142" s="260" t="s">
        <v>502</v>
      </c>
      <c r="O142" s="580"/>
    </row>
    <row r="143" spans="1:15" x14ac:dyDescent="0.25">
      <c r="A143" s="259">
        <v>44104</v>
      </c>
      <c r="B143" s="258" t="s">
        <v>191</v>
      </c>
      <c r="C143" s="258" t="s">
        <v>191</v>
      </c>
      <c r="D143" s="258" t="s">
        <v>99</v>
      </c>
      <c r="E143" s="243">
        <v>6000</v>
      </c>
      <c r="F143" s="243"/>
      <c r="G143" s="243">
        <f t="shared" si="4"/>
        <v>6000</v>
      </c>
      <c r="H143" s="869" t="s">
        <v>74</v>
      </c>
      <c r="I143" s="258" t="s">
        <v>19</v>
      </c>
      <c r="J143" s="546" t="s">
        <v>538</v>
      </c>
      <c r="K143" s="258" t="s">
        <v>78</v>
      </c>
      <c r="L143" s="258" t="s">
        <v>65</v>
      </c>
      <c r="M143" s="258"/>
      <c r="N143" s="260"/>
      <c r="O143" s="580"/>
    </row>
    <row r="144" spans="1:15" x14ac:dyDescent="0.25">
      <c r="A144" s="259">
        <v>44104</v>
      </c>
      <c r="B144" s="258" t="s">
        <v>191</v>
      </c>
      <c r="C144" s="258" t="s">
        <v>191</v>
      </c>
      <c r="D144" s="258" t="s">
        <v>99</v>
      </c>
      <c r="E144" s="342">
        <v>4000</v>
      </c>
      <c r="F144" s="243"/>
      <c r="G144" s="243">
        <f t="shared" si="4"/>
        <v>2000</v>
      </c>
      <c r="H144" s="869" t="s">
        <v>74</v>
      </c>
      <c r="I144" s="258" t="s">
        <v>19</v>
      </c>
      <c r="J144" s="546" t="s">
        <v>538</v>
      </c>
      <c r="K144" s="258" t="s">
        <v>78</v>
      </c>
      <c r="L144" s="258" t="s">
        <v>65</v>
      </c>
      <c r="M144" s="258"/>
      <c r="N144" s="260"/>
      <c r="O144" s="580"/>
    </row>
    <row r="145" spans="1:15" ht="15.75" thickBot="1" x14ac:dyDescent="0.3">
      <c r="A145" s="67">
        <v>44104</v>
      </c>
      <c r="B145" s="238" t="s">
        <v>487</v>
      </c>
      <c r="C145" s="238" t="s">
        <v>121</v>
      </c>
      <c r="D145" s="238" t="s">
        <v>99</v>
      </c>
      <c r="E145" s="883">
        <v>310700</v>
      </c>
      <c r="F145" s="273">
        <v>310700</v>
      </c>
      <c r="G145" s="243">
        <f t="shared" si="4"/>
        <v>2000</v>
      </c>
      <c r="H145" s="869" t="s">
        <v>74</v>
      </c>
      <c r="I145" s="258" t="s">
        <v>19</v>
      </c>
      <c r="J145" s="546" t="s">
        <v>553</v>
      </c>
      <c r="K145" s="258" t="s">
        <v>78</v>
      </c>
      <c r="L145" s="258" t="s">
        <v>65</v>
      </c>
      <c r="M145" s="258"/>
      <c r="N145" s="260"/>
      <c r="O145" s="580"/>
    </row>
    <row r="146" spans="1:15" ht="15.75" thickBot="1" x14ac:dyDescent="0.3">
      <c r="A146" s="266"/>
      <c r="B146" s="258"/>
      <c r="C146" s="258"/>
      <c r="D146" s="280"/>
      <c r="E146" s="605">
        <f>SUM(E5:E145)</f>
        <v>1525600</v>
      </c>
      <c r="F146" s="605">
        <f>SUM(F5:F145)+G5</f>
        <v>1527600</v>
      </c>
      <c r="G146" s="613">
        <f>F146-E146</f>
        <v>2000</v>
      </c>
      <c r="H146" s="439"/>
      <c r="I146" s="258"/>
      <c r="J146" s="682"/>
      <c r="K146" s="258"/>
      <c r="L146" s="258"/>
      <c r="M146" s="258"/>
      <c r="N146" s="260"/>
      <c r="O146" s="580"/>
    </row>
    <row r="147" spans="1:15" x14ac:dyDescent="0.25">
      <c r="A147" s="266"/>
      <c r="B147" s="258"/>
      <c r="C147" s="258"/>
      <c r="D147" s="258"/>
      <c r="E147" s="281"/>
      <c r="F147" s="281"/>
      <c r="G147" s="281"/>
      <c r="H147" s="439"/>
      <c r="I147" s="258"/>
      <c r="J147" s="682"/>
      <c r="K147" s="258"/>
      <c r="L147" s="258"/>
      <c r="M147" s="258"/>
      <c r="N147" s="260"/>
      <c r="O147" s="580"/>
    </row>
    <row r="148" spans="1:15" x14ac:dyDescent="0.25">
      <c r="A148" s="266"/>
      <c r="B148" s="260"/>
      <c r="C148" s="260"/>
      <c r="D148" s="260"/>
      <c r="E148" s="287"/>
      <c r="F148" s="273"/>
      <c r="G148" s="243"/>
      <c r="H148" s="439"/>
      <c r="I148" s="258"/>
      <c r="J148" s="682"/>
      <c r="K148" s="258"/>
      <c r="L148" s="258"/>
      <c r="M148" s="258"/>
      <c r="N148" s="260"/>
      <c r="O148" s="580"/>
    </row>
    <row r="149" spans="1:15" x14ac:dyDescent="0.25">
      <c r="A149" s="259"/>
      <c r="B149" s="260"/>
      <c r="C149" s="260"/>
      <c r="D149" s="371"/>
      <c r="E149" s="243"/>
      <c r="F149" s="243"/>
      <c r="G149" s="243"/>
      <c r="H149" s="439"/>
      <c r="I149" s="258"/>
      <c r="J149" s="682"/>
      <c r="K149" s="258"/>
      <c r="L149" s="258"/>
      <c r="M149" s="258"/>
      <c r="N149" s="260"/>
      <c r="O149" s="580"/>
    </row>
    <row r="150" spans="1:15" x14ac:dyDescent="0.25">
      <c r="A150" s="259"/>
      <c r="B150" s="260"/>
      <c r="C150" s="260"/>
      <c r="D150" s="371"/>
      <c r="E150" s="281"/>
      <c r="F150" s="281"/>
      <c r="G150" s="243"/>
      <c r="H150" s="439"/>
      <c r="I150" s="258"/>
      <c r="J150" s="682"/>
      <c r="K150" s="258"/>
      <c r="L150" s="258"/>
      <c r="M150" s="258"/>
      <c r="N150" s="260"/>
      <c r="O150" s="580"/>
    </row>
    <row r="151" spans="1:15" x14ac:dyDescent="0.25">
      <c r="A151" s="259"/>
      <c r="B151" s="260"/>
      <c r="C151" s="260"/>
      <c r="D151" s="371"/>
      <c r="E151" s="243"/>
      <c r="F151" s="243"/>
      <c r="G151" s="243"/>
      <c r="H151" s="439"/>
      <c r="I151" s="258"/>
      <c r="J151" s="682"/>
      <c r="K151" s="258"/>
      <c r="L151" s="258"/>
      <c r="M151" s="258"/>
      <c r="N151" s="260"/>
      <c r="O151" s="580"/>
    </row>
    <row r="152" spans="1:15" x14ac:dyDescent="0.25">
      <c r="A152" s="259"/>
      <c r="B152" s="260"/>
      <c r="C152" s="260"/>
      <c r="D152" s="371"/>
      <c r="E152" s="243"/>
      <c r="F152" s="243"/>
      <c r="G152" s="243"/>
      <c r="H152" s="439"/>
      <c r="I152" s="258"/>
      <c r="J152" s="682"/>
      <c r="K152" s="258"/>
      <c r="L152" s="258"/>
      <c r="M152" s="258"/>
      <c r="N152" s="260"/>
      <c r="O152" s="580"/>
    </row>
    <row r="153" spans="1:15" ht="15" customHeight="1" x14ac:dyDescent="0.25">
      <c r="A153" s="314"/>
      <c r="B153" s="315"/>
      <c r="C153" s="315"/>
      <c r="D153" s="440"/>
      <c r="E153" s="557"/>
      <c r="F153" s="557"/>
      <c r="G153" s="243"/>
      <c r="H153" s="773"/>
      <c r="I153" s="378"/>
      <c r="J153" s="682"/>
      <c r="K153" s="258"/>
      <c r="L153" s="258"/>
      <c r="M153" s="258"/>
      <c r="N153" s="260"/>
      <c r="O153" s="580"/>
    </row>
    <row r="154" spans="1:15" x14ac:dyDescent="0.25">
      <c r="A154" s="259"/>
      <c r="B154" s="260"/>
      <c r="C154" s="260"/>
      <c r="D154" s="260"/>
      <c r="E154" s="287"/>
      <c r="F154" s="243"/>
      <c r="G154" s="243"/>
      <c r="H154" s="439"/>
      <c r="I154" s="258"/>
      <c r="J154" s="682"/>
      <c r="K154" s="258"/>
      <c r="L154" s="258"/>
      <c r="M154" s="258"/>
      <c r="N154" s="260"/>
      <c r="O154" s="580"/>
    </row>
    <row r="155" spans="1:15" x14ac:dyDescent="0.25">
      <c r="A155" s="259"/>
      <c r="B155" s="260"/>
      <c r="C155" s="260"/>
      <c r="D155" s="371"/>
      <c r="E155" s="243"/>
      <c r="F155" s="243"/>
      <c r="G155" s="243"/>
      <c r="H155" s="439"/>
      <c r="I155" s="258"/>
      <c r="J155" s="682"/>
      <c r="K155" s="258"/>
      <c r="L155" s="258"/>
      <c r="M155" s="258"/>
      <c r="N155" s="260"/>
      <c r="O155" s="580"/>
    </row>
    <row r="156" spans="1:15" x14ac:dyDescent="0.25">
      <c r="A156" s="259"/>
      <c r="B156" s="260"/>
      <c r="C156" s="260"/>
      <c r="D156" s="371"/>
      <c r="E156" s="273"/>
      <c r="F156" s="273"/>
      <c r="G156" s="243"/>
      <c r="H156" s="439"/>
      <c r="I156" s="258"/>
      <c r="J156" s="682"/>
      <c r="K156" s="258"/>
      <c r="L156" s="258"/>
      <c r="M156" s="258"/>
      <c r="N156" s="260"/>
      <c r="O156" s="580"/>
    </row>
    <row r="157" spans="1:15" ht="17.25" customHeight="1" x14ac:dyDescent="0.25">
      <c r="A157" s="259"/>
      <c r="B157" s="260"/>
      <c r="C157" s="260"/>
      <c r="D157" s="371"/>
      <c r="E157" s="243"/>
      <c r="F157" s="273"/>
      <c r="G157" s="243"/>
      <c r="H157" s="439"/>
      <c r="I157" s="258"/>
      <c r="J157" s="682"/>
      <c r="K157" s="258"/>
      <c r="L157" s="258"/>
      <c r="M157" s="258"/>
      <c r="N157" s="260"/>
      <c r="O157" s="580"/>
    </row>
    <row r="158" spans="1:15" x14ac:dyDescent="0.25">
      <c r="A158" s="259"/>
      <c r="B158" s="260"/>
      <c r="C158" s="260"/>
      <c r="D158" s="371"/>
      <c r="E158" s="281"/>
      <c r="F158" s="273"/>
      <c r="G158" s="243"/>
      <c r="H158" s="439"/>
      <c r="I158" s="258"/>
      <c r="J158" s="682"/>
      <c r="K158" s="258"/>
      <c r="L158" s="258"/>
      <c r="M158" s="258"/>
      <c r="N158" s="260"/>
      <c r="O158" s="580"/>
    </row>
    <row r="159" spans="1:15" ht="16.5" customHeight="1" x14ac:dyDescent="0.25">
      <c r="A159" s="259"/>
      <c r="B159" s="260"/>
      <c r="C159" s="260"/>
      <c r="D159" s="371"/>
      <c r="E159" s="270"/>
      <c r="F159" s="270"/>
      <c r="G159" s="243"/>
      <c r="H159" s="773"/>
      <c r="I159" s="378"/>
      <c r="J159" s="682"/>
      <c r="K159" s="258"/>
      <c r="L159" s="258"/>
      <c r="M159" s="378"/>
      <c r="N159" s="315"/>
      <c r="O159" s="580"/>
    </row>
    <row r="160" spans="1:15" x14ac:dyDescent="0.25">
      <c r="A160" s="259"/>
      <c r="B160" s="260"/>
      <c r="C160" s="260"/>
      <c r="D160" s="371"/>
      <c r="E160" s="273"/>
      <c r="F160" s="273"/>
      <c r="G160" s="243"/>
      <c r="H160" s="666"/>
      <c r="I160" s="272"/>
      <c r="J160" s="682"/>
      <c r="K160" s="258"/>
      <c r="L160" s="258"/>
      <c r="M160" s="272"/>
      <c r="N160" s="284"/>
      <c r="O160" s="580"/>
    </row>
    <row r="161" spans="1:14" x14ac:dyDescent="0.25">
      <c r="A161" s="259"/>
      <c r="B161" s="260"/>
      <c r="C161" s="260"/>
      <c r="D161" s="260"/>
      <c r="E161" s="243"/>
      <c r="F161" s="243"/>
      <c r="G161" s="243"/>
      <c r="H161" s="662"/>
      <c r="I161" s="258"/>
      <c r="J161" s="682"/>
      <c r="K161" s="258"/>
      <c r="L161" s="258"/>
      <c r="M161" s="258"/>
      <c r="N161" s="260"/>
    </row>
    <row r="162" spans="1:14" ht="15.75" customHeight="1" x14ac:dyDescent="0.25">
      <c r="A162" s="314"/>
      <c r="B162" s="315"/>
      <c r="C162" s="315"/>
      <c r="D162" s="440"/>
      <c r="E162" s="692"/>
      <c r="F162" s="271"/>
      <c r="G162" s="243"/>
      <c r="H162" s="774"/>
      <c r="I162" s="582"/>
      <c r="J162" s="682"/>
      <c r="K162" s="258"/>
      <c r="L162" s="258"/>
      <c r="M162" s="267"/>
      <c r="N162" s="268"/>
    </row>
    <row r="163" spans="1:14" x14ac:dyDescent="0.25">
      <c r="A163" s="259"/>
      <c r="B163" s="260"/>
      <c r="C163" s="260"/>
      <c r="D163" s="371"/>
      <c r="E163" s="287"/>
      <c r="F163" s="243"/>
      <c r="G163" s="243"/>
      <c r="H163" s="775"/>
      <c r="I163" s="267"/>
      <c r="J163" s="682"/>
      <c r="K163" s="267"/>
      <c r="L163" s="267"/>
      <c r="M163" s="267"/>
      <c r="N163" s="268"/>
    </row>
    <row r="164" spans="1:14" x14ac:dyDescent="0.25">
      <c r="A164" s="259"/>
      <c r="B164" s="260"/>
      <c r="C164" s="260"/>
      <c r="D164" s="371"/>
      <c r="E164" s="243"/>
      <c r="F164" s="243"/>
      <c r="G164" s="243"/>
      <c r="H164" s="439"/>
      <c r="I164" s="258"/>
      <c r="J164" s="682"/>
      <c r="K164" s="267"/>
      <c r="L164" s="267"/>
      <c r="M164" s="258"/>
      <c r="N164" s="260"/>
    </row>
    <row r="165" spans="1:14" x14ac:dyDescent="0.25">
      <c r="A165" s="259"/>
      <c r="B165" s="260"/>
      <c r="C165" s="260"/>
      <c r="D165" s="371"/>
      <c r="E165" s="300"/>
      <c r="F165" s="300"/>
      <c r="G165" s="243"/>
      <c r="H165" s="439"/>
      <c r="I165" s="258"/>
      <c r="J165" s="682"/>
      <c r="K165" s="267"/>
      <c r="L165" s="267"/>
      <c r="M165" s="258"/>
      <c r="N165" s="260"/>
    </row>
    <row r="166" spans="1:14" x14ac:dyDescent="0.25">
      <c r="A166" s="259"/>
      <c r="B166" s="260"/>
      <c r="C166" s="260"/>
      <c r="D166" s="371"/>
      <c r="E166" s="273"/>
      <c r="F166" s="273"/>
      <c r="G166" s="243"/>
      <c r="H166" s="439"/>
      <c r="I166" s="258"/>
      <c r="J166" s="682"/>
      <c r="K166" s="267"/>
      <c r="L166" s="267"/>
      <c r="M166" s="258"/>
      <c r="N166" s="260"/>
    </row>
    <row r="167" spans="1:14" x14ac:dyDescent="0.25">
      <c r="A167" s="259"/>
      <c r="B167" s="260"/>
      <c r="C167" s="260"/>
      <c r="D167" s="371"/>
      <c r="E167" s="243"/>
      <c r="F167" s="243"/>
      <c r="G167" s="243"/>
      <c r="H167" s="439"/>
      <c r="I167" s="258"/>
      <c r="J167" s="682"/>
      <c r="K167" s="267"/>
      <c r="L167" s="267"/>
      <c r="M167" s="258"/>
      <c r="N167" s="260"/>
    </row>
    <row r="168" spans="1:14" x14ac:dyDescent="0.25">
      <c r="A168" s="259"/>
      <c r="B168" s="260"/>
      <c r="C168" s="260"/>
      <c r="D168" s="371"/>
      <c r="E168" s="281"/>
      <c r="F168" s="281"/>
      <c r="G168" s="243"/>
      <c r="H168" s="439"/>
      <c r="I168" s="258"/>
      <c r="J168" s="682"/>
      <c r="K168" s="267"/>
      <c r="L168" s="267"/>
      <c r="M168" s="258"/>
      <c r="N168" s="260"/>
    </row>
    <row r="169" spans="1:14" x14ac:dyDescent="0.25">
      <c r="A169" s="259"/>
      <c r="B169" s="260"/>
      <c r="C169" s="260"/>
      <c r="D169" s="260"/>
      <c r="E169" s="348"/>
      <c r="F169" s="243"/>
      <c r="G169" s="243"/>
      <c r="H169" s="439"/>
      <c r="I169" s="258"/>
      <c r="J169" s="682"/>
      <c r="K169" s="267"/>
      <c r="L169" s="267"/>
      <c r="M169" s="258"/>
      <c r="N169" s="260"/>
    </row>
    <row r="170" spans="1:14" x14ac:dyDescent="0.25">
      <c r="A170" s="259"/>
      <c r="B170" s="260"/>
      <c r="C170" s="260"/>
      <c r="D170" s="260"/>
      <c r="E170" s="243"/>
      <c r="F170" s="243"/>
      <c r="G170" s="243"/>
      <c r="H170" s="439"/>
      <c r="I170" s="258"/>
      <c r="J170" s="682"/>
      <c r="K170" s="267"/>
      <c r="L170" s="267"/>
      <c r="M170" s="258"/>
      <c r="N170" s="260"/>
    </row>
    <row r="171" spans="1:14" x14ac:dyDescent="0.25">
      <c r="A171" s="266"/>
      <c r="B171" s="258"/>
      <c r="C171" s="258"/>
      <c r="D171" s="258"/>
      <c r="E171" s="243"/>
      <c r="F171" s="243"/>
      <c r="G171" s="243"/>
      <c r="H171" s="439"/>
      <c r="I171" s="258"/>
      <c r="J171" s="682"/>
      <c r="K171" s="267"/>
      <c r="L171" s="267"/>
      <c r="M171" s="258"/>
      <c r="N171" s="260"/>
    </row>
    <row r="172" spans="1:14" x14ac:dyDescent="0.25">
      <c r="A172" s="259"/>
      <c r="B172" s="260"/>
      <c r="C172" s="260"/>
      <c r="D172" s="260"/>
      <c r="E172" s="273"/>
      <c r="F172" s="243"/>
      <c r="G172" s="243"/>
      <c r="H172" s="439"/>
      <c r="I172" s="258"/>
      <c r="J172" s="682"/>
      <c r="K172" s="258"/>
      <c r="L172" s="258"/>
      <c r="M172" s="258"/>
      <c r="N172" s="260"/>
    </row>
    <row r="173" spans="1:14" x14ac:dyDescent="0.25">
      <c r="A173" s="266"/>
      <c r="B173" s="258"/>
      <c r="C173" s="258"/>
      <c r="D173" s="258"/>
      <c r="E173" s="243"/>
      <c r="F173" s="243"/>
      <c r="G173" s="243"/>
      <c r="H173" s="439"/>
      <c r="I173" s="258"/>
      <c r="J173" s="682"/>
      <c r="K173" s="258"/>
      <c r="L173" s="258"/>
      <c r="M173" s="258"/>
      <c r="N173" s="260"/>
    </row>
    <row r="174" spans="1:14" x14ac:dyDescent="0.25">
      <c r="A174" s="266"/>
      <c r="B174" s="258"/>
      <c r="C174" s="258"/>
      <c r="D174" s="258"/>
      <c r="E174" s="243"/>
      <c r="F174" s="243"/>
      <c r="G174" s="243"/>
      <c r="H174" s="439"/>
      <c r="I174" s="258"/>
      <c r="J174" s="682"/>
      <c r="K174" s="258"/>
      <c r="L174" s="258"/>
      <c r="M174" s="258"/>
      <c r="N174" s="260"/>
    </row>
    <row r="175" spans="1:14" x14ac:dyDescent="0.25">
      <c r="A175" s="266"/>
      <c r="B175" s="258"/>
      <c r="C175" s="258"/>
      <c r="D175" s="258"/>
      <c r="E175" s="243"/>
      <c r="F175" s="243"/>
      <c r="G175" s="243"/>
      <c r="H175" s="439"/>
      <c r="I175" s="258"/>
      <c r="J175" s="682"/>
      <c r="K175" s="258"/>
      <c r="L175" s="258"/>
      <c r="M175" s="258"/>
      <c r="N175" s="260"/>
    </row>
    <row r="176" spans="1:14" x14ac:dyDescent="0.25">
      <c r="A176" s="266"/>
      <c r="B176" s="258"/>
      <c r="C176" s="258"/>
      <c r="D176" s="258"/>
      <c r="E176" s="243"/>
      <c r="F176" s="243"/>
      <c r="G176" s="243"/>
      <c r="H176" s="439"/>
      <c r="I176" s="258"/>
      <c r="J176" s="682"/>
      <c r="K176" s="258"/>
      <c r="L176" s="258"/>
      <c r="M176" s="258"/>
      <c r="N176" s="260"/>
    </row>
    <row r="177" spans="1:15" x14ac:dyDescent="0.25">
      <c r="A177" s="266"/>
      <c r="B177" s="258"/>
      <c r="C177" s="258"/>
      <c r="D177" s="258"/>
      <c r="E177" s="243"/>
      <c r="F177" s="243"/>
      <c r="G177" s="243"/>
      <c r="H177" s="439"/>
      <c r="I177" s="258"/>
      <c r="J177" s="682"/>
      <c r="K177" s="258"/>
      <c r="L177" s="258"/>
      <c r="M177" s="258"/>
      <c r="N177" s="260"/>
    </row>
    <row r="178" spans="1:15" x14ac:dyDescent="0.25">
      <c r="A178" s="259"/>
      <c r="B178" s="260"/>
      <c r="C178" s="260"/>
      <c r="D178" s="260"/>
      <c r="E178" s="287"/>
      <c r="F178" s="243"/>
      <c r="G178" s="243"/>
      <c r="H178" s="439"/>
      <c r="I178" s="258"/>
      <c r="J178" s="682"/>
      <c r="K178" s="258"/>
      <c r="L178" s="258"/>
      <c r="M178" s="258"/>
      <c r="N178" s="260"/>
    </row>
    <row r="179" spans="1:15" x14ac:dyDescent="0.25">
      <c r="A179" s="266"/>
      <c r="B179" s="258"/>
      <c r="C179" s="258"/>
      <c r="D179" s="258"/>
      <c r="E179" s="243"/>
      <c r="F179" s="243"/>
      <c r="G179" s="243"/>
      <c r="H179" s="439"/>
      <c r="I179" s="258"/>
      <c r="J179" s="682"/>
      <c r="K179" s="258"/>
      <c r="L179" s="258"/>
      <c r="M179" s="258"/>
      <c r="N179" s="260"/>
    </row>
    <row r="180" spans="1:15" ht="16.5" customHeight="1" x14ac:dyDescent="0.25">
      <c r="A180" s="266"/>
      <c r="B180" s="258"/>
      <c r="C180" s="258"/>
      <c r="D180" s="258"/>
      <c r="E180" s="271"/>
      <c r="F180" s="271"/>
      <c r="G180" s="243"/>
      <c r="H180" s="773"/>
      <c r="I180" s="378"/>
      <c r="J180" s="682"/>
      <c r="K180" s="258"/>
      <c r="L180" s="258"/>
      <c r="M180" s="378"/>
      <c r="N180" s="315"/>
      <c r="O180" s="353"/>
    </row>
    <row r="181" spans="1:15" x14ac:dyDescent="0.25">
      <c r="A181" s="266"/>
      <c r="B181" s="258"/>
      <c r="C181" s="258"/>
      <c r="D181" s="258"/>
      <c r="E181" s="243"/>
      <c r="F181" s="243"/>
      <c r="G181" s="243"/>
      <c r="H181" s="439"/>
      <c r="I181" s="258"/>
      <c r="J181" s="682"/>
      <c r="K181" s="258"/>
      <c r="L181" s="258"/>
      <c r="M181" s="258"/>
      <c r="N181" s="260"/>
    </row>
    <row r="182" spans="1:15" x14ac:dyDescent="0.25">
      <c r="A182" s="266"/>
      <c r="B182" s="258"/>
      <c r="C182" s="258"/>
      <c r="D182" s="258"/>
      <c r="E182" s="243"/>
      <c r="F182" s="243"/>
      <c r="G182" s="243"/>
      <c r="H182" s="439"/>
      <c r="I182" s="258"/>
      <c r="J182" s="682"/>
      <c r="K182" s="258"/>
      <c r="L182" s="258"/>
      <c r="M182" s="258"/>
      <c r="N182" s="260"/>
    </row>
    <row r="183" spans="1:15" x14ac:dyDescent="0.25">
      <c r="A183" s="266"/>
      <c r="B183" s="258"/>
      <c r="C183" s="258"/>
      <c r="D183" s="258"/>
      <c r="E183" s="243"/>
      <c r="F183" s="243"/>
      <c r="G183" s="243"/>
      <c r="H183" s="439"/>
      <c r="I183" s="258"/>
      <c r="J183" s="682"/>
      <c r="K183" s="258"/>
      <c r="L183" s="258"/>
      <c r="M183" s="258"/>
      <c r="N183" s="260"/>
    </row>
    <row r="184" spans="1:15" x14ac:dyDescent="0.25">
      <c r="A184" s="266"/>
      <c r="B184" s="260"/>
      <c r="C184" s="260"/>
      <c r="D184" s="260"/>
      <c r="E184" s="243"/>
      <c r="F184" s="243"/>
      <c r="G184" s="243"/>
      <c r="H184" s="439"/>
      <c r="I184" s="258"/>
      <c r="J184" s="682"/>
      <c r="K184" s="258"/>
      <c r="L184" s="258"/>
      <c r="M184" s="258"/>
      <c r="N184" s="260"/>
    </row>
    <row r="185" spans="1:15" x14ac:dyDescent="0.25">
      <c r="A185" s="266"/>
      <c r="B185" s="260"/>
      <c r="C185" s="260"/>
      <c r="D185" s="260"/>
      <c r="E185" s="243"/>
      <c r="F185" s="243"/>
      <c r="G185" s="243"/>
      <c r="H185" s="439"/>
      <c r="I185" s="258"/>
      <c r="J185" s="682"/>
      <c r="K185" s="258"/>
      <c r="L185" s="258"/>
      <c r="M185" s="258"/>
      <c r="N185" s="260"/>
    </row>
    <row r="186" spans="1:15" x14ac:dyDescent="0.25">
      <c r="A186" s="266"/>
      <c r="B186" s="260"/>
      <c r="C186" s="260"/>
      <c r="D186" s="260"/>
      <c r="E186" s="243"/>
      <c r="F186" s="243"/>
      <c r="G186" s="243"/>
      <c r="H186" s="439"/>
      <c r="I186" s="258"/>
      <c r="J186" s="682"/>
      <c r="K186" s="258"/>
      <c r="L186" s="258"/>
      <c r="M186" s="258"/>
      <c r="N186" s="260"/>
    </row>
    <row r="187" spans="1:15" ht="17.25" customHeight="1" x14ac:dyDescent="0.25">
      <c r="A187" s="259"/>
      <c r="B187" s="260"/>
      <c r="C187" s="260"/>
      <c r="D187" s="260"/>
      <c r="E187" s="243"/>
      <c r="F187" s="243"/>
      <c r="G187" s="243"/>
      <c r="H187" s="439"/>
      <c r="I187" s="258"/>
      <c r="J187" s="682"/>
      <c r="K187" s="258"/>
      <c r="L187" s="258"/>
      <c r="M187" s="258"/>
      <c r="N187" s="260"/>
    </row>
    <row r="188" spans="1:15" x14ac:dyDescent="0.25">
      <c r="A188" s="259"/>
      <c r="B188" s="260"/>
      <c r="C188" s="260"/>
      <c r="D188" s="260"/>
      <c r="E188" s="585"/>
      <c r="F188" s="243"/>
      <c r="G188" s="243"/>
      <c r="H188" s="439"/>
      <c r="I188" s="258"/>
      <c r="J188" s="682"/>
      <c r="K188" s="258"/>
      <c r="L188" s="258"/>
      <c r="M188" s="258"/>
      <c r="N188" s="260"/>
    </row>
    <row r="189" spans="1:15" x14ac:dyDescent="0.25">
      <c r="A189" s="259"/>
      <c r="B189" s="258"/>
      <c r="C189" s="258"/>
      <c r="D189" s="258"/>
      <c r="E189" s="243"/>
      <c r="F189" s="243"/>
      <c r="G189" s="243"/>
      <c r="H189" s="439"/>
      <c r="I189" s="258"/>
      <c r="J189" s="682"/>
      <c r="K189" s="258"/>
      <c r="L189" s="258"/>
      <c r="M189" s="258"/>
      <c r="N189" s="260"/>
    </row>
    <row r="190" spans="1:15" x14ac:dyDescent="0.25">
      <c r="A190" s="259"/>
      <c r="B190" s="258"/>
      <c r="C190" s="258"/>
      <c r="D190" s="258"/>
      <c r="E190" s="243"/>
      <c r="F190" s="243"/>
      <c r="G190" s="243"/>
      <c r="H190" s="439"/>
      <c r="I190" s="258"/>
      <c r="J190" s="682"/>
      <c r="K190" s="258"/>
      <c r="L190" s="258"/>
      <c r="M190" s="258"/>
      <c r="N190" s="260"/>
    </row>
    <row r="191" spans="1:15" x14ac:dyDescent="0.25">
      <c r="A191" s="259"/>
      <c r="B191" s="258"/>
      <c r="C191" s="258"/>
      <c r="D191" s="258"/>
      <c r="E191" s="243"/>
      <c r="F191" s="243"/>
      <c r="G191" s="243"/>
      <c r="H191" s="439"/>
      <c r="I191" s="258"/>
      <c r="J191" s="682"/>
      <c r="K191" s="258"/>
      <c r="L191" s="258"/>
      <c r="M191" s="258"/>
      <c r="N191" s="260"/>
    </row>
    <row r="192" spans="1:15" x14ac:dyDescent="0.25">
      <c r="A192" s="259"/>
      <c r="B192" s="258"/>
      <c r="C192" s="258"/>
      <c r="D192" s="258"/>
      <c r="E192" s="243"/>
      <c r="F192" s="243"/>
      <c r="G192" s="243"/>
      <c r="H192" s="439"/>
      <c r="I192" s="258"/>
      <c r="J192" s="682"/>
      <c r="K192" s="258"/>
      <c r="L192" s="258"/>
      <c r="M192" s="258"/>
      <c r="N192" s="260"/>
    </row>
    <row r="193" spans="1:14" x14ac:dyDescent="0.25">
      <c r="A193" s="259"/>
      <c r="B193" s="258"/>
      <c r="C193" s="258"/>
      <c r="D193" s="258"/>
      <c r="E193" s="243"/>
      <c r="F193" s="243"/>
      <c r="G193" s="243"/>
      <c r="H193" s="439"/>
      <c r="I193" s="258"/>
      <c r="J193" s="682"/>
      <c r="K193" s="258"/>
      <c r="L193" s="258"/>
      <c r="M193" s="258"/>
      <c r="N193" s="260"/>
    </row>
    <row r="194" spans="1:14" x14ac:dyDescent="0.25">
      <c r="A194" s="259"/>
      <c r="B194" s="258"/>
      <c r="C194" s="258"/>
      <c r="D194" s="258"/>
      <c r="E194" s="243"/>
      <c r="F194" s="243"/>
      <c r="G194" s="243"/>
      <c r="H194" s="439"/>
      <c r="I194" s="258"/>
      <c r="J194" s="682"/>
      <c r="K194" s="258"/>
      <c r="L194" s="258"/>
      <c r="M194" s="258"/>
      <c r="N194" s="260"/>
    </row>
    <row r="195" spans="1:14" x14ac:dyDescent="0.25">
      <c r="A195" s="259"/>
      <c r="B195" s="258"/>
      <c r="C195" s="258"/>
      <c r="D195" s="258"/>
      <c r="E195" s="243"/>
      <c r="F195" s="243"/>
      <c r="G195" s="243"/>
      <c r="H195" s="439"/>
      <c r="I195" s="258"/>
      <c r="J195" s="682"/>
      <c r="K195" s="258"/>
      <c r="L195" s="258"/>
      <c r="M195" s="258"/>
      <c r="N195" s="260"/>
    </row>
    <row r="196" spans="1:14" x14ac:dyDescent="0.25">
      <c r="A196" s="266"/>
      <c r="B196" s="258"/>
      <c r="C196" s="258"/>
      <c r="D196" s="258"/>
      <c r="E196" s="243"/>
      <c r="F196" s="243"/>
      <c r="G196" s="243"/>
      <c r="H196" s="439"/>
      <c r="I196" s="258"/>
      <c r="J196" s="682"/>
      <c r="K196" s="258"/>
      <c r="L196" s="258"/>
      <c r="M196" s="258"/>
      <c r="N196" s="260"/>
    </row>
    <row r="197" spans="1:14" x14ac:dyDescent="0.25">
      <c r="A197" s="259"/>
      <c r="B197" s="260"/>
      <c r="C197" s="260"/>
      <c r="D197" s="260"/>
      <c r="E197" s="585"/>
      <c r="F197" s="243"/>
      <c r="G197" s="243"/>
      <c r="H197" s="439"/>
      <c r="I197" s="258"/>
      <c r="J197" s="682"/>
      <c r="K197" s="258"/>
      <c r="L197" s="258"/>
      <c r="M197" s="258"/>
      <c r="N197" s="260"/>
    </row>
    <row r="198" spans="1:14" x14ac:dyDescent="0.25">
      <c r="A198" s="266"/>
      <c r="B198" s="258"/>
      <c r="C198" s="258"/>
      <c r="D198" s="258"/>
      <c r="E198" s="243"/>
      <c r="F198" s="243"/>
      <c r="G198" s="243"/>
      <c r="H198" s="439"/>
      <c r="I198" s="258"/>
      <c r="J198" s="682"/>
      <c r="K198" s="258"/>
      <c r="L198" s="258"/>
      <c r="M198" s="258"/>
      <c r="N198" s="260"/>
    </row>
    <row r="199" spans="1:14" x14ac:dyDescent="0.25">
      <c r="A199" s="266"/>
      <c r="B199" s="258"/>
      <c r="C199" s="258"/>
      <c r="D199" s="258"/>
      <c r="E199" s="243"/>
      <c r="F199" s="243"/>
      <c r="G199" s="243"/>
      <c r="H199" s="439"/>
      <c r="I199" s="258"/>
      <c r="J199" s="682"/>
      <c r="K199" s="258"/>
      <c r="L199" s="258"/>
      <c r="M199" s="258"/>
      <c r="N199" s="260"/>
    </row>
    <row r="200" spans="1:14" ht="17.25" customHeight="1" x14ac:dyDescent="0.25">
      <c r="A200" s="266"/>
      <c r="B200" s="258"/>
      <c r="C200" s="258"/>
      <c r="D200" s="258"/>
      <c r="E200" s="341"/>
      <c r="F200" s="271"/>
      <c r="G200" s="243"/>
      <c r="H200" s="773"/>
      <c r="I200" s="378"/>
      <c r="J200" s="682"/>
      <c r="K200" s="258"/>
      <c r="L200" s="258"/>
      <c r="M200" s="378"/>
      <c r="N200" s="315"/>
    </row>
    <row r="201" spans="1:14" x14ac:dyDescent="0.25">
      <c r="A201" s="266"/>
      <c r="B201" s="258"/>
      <c r="C201" s="258"/>
      <c r="D201" s="258"/>
      <c r="E201" s="243"/>
      <c r="F201" s="243"/>
      <c r="G201" s="243"/>
      <c r="H201" s="662"/>
      <c r="I201" s="258"/>
      <c r="J201" s="682"/>
      <c r="K201" s="258"/>
      <c r="L201" s="258"/>
      <c r="M201" s="258"/>
      <c r="N201" s="260"/>
    </row>
    <row r="202" spans="1:14" x14ac:dyDescent="0.25">
      <c r="A202" s="266"/>
      <c r="B202" s="258"/>
      <c r="C202" s="258"/>
      <c r="D202" s="258"/>
      <c r="E202" s="300"/>
      <c r="F202" s="300"/>
      <c r="G202" s="243"/>
      <c r="H202" s="775"/>
      <c r="I202" s="258"/>
      <c r="J202" s="682"/>
      <c r="K202" s="258"/>
      <c r="L202" s="258"/>
      <c r="M202" s="258"/>
      <c r="N202" s="260"/>
    </row>
    <row r="203" spans="1:14" x14ac:dyDescent="0.25">
      <c r="A203" s="266"/>
      <c r="B203" s="260"/>
      <c r="C203" s="260"/>
      <c r="D203" s="371"/>
      <c r="E203" s="243"/>
      <c r="F203" s="243"/>
      <c r="G203" s="243"/>
      <c r="H203" s="439"/>
      <c r="I203" s="258"/>
      <c r="J203" s="682"/>
      <c r="K203" s="258"/>
      <c r="L203" s="258"/>
      <c r="M203" s="258"/>
      <c r="N203" s="260"/>
    </row>
    <row r="204" spans="1:14" x14ac:dyDescent="0.25">
      <c r="A204" s="266"/>
      <c r="B204" s="260"/>
      <c r="C204" s="260"/>
      <c r="D204" s="371"/>
      <c r="E204" s="281"/>
      <c r="F204" s="281"/>
      <c r="G204" s="243"/>
      <c r="H204" s="439"/>
      <c r="I204" s="258"/>
      <c r="J204" s="682"/>
      <c r="K204" s="258"/>
      <c r="L204" s="258"/>
      <c r="M204" s="258"/>
      <c r="N204" s="260"/>
    </row>
    <row r="205" spans="1:14" x14ac:dyDescent="0.25">
      <c r="A205" s="266"/>
      <c r="B205" s="260"/>
      <c r="C205" s="260"/>
      <c r="D205" s="371"/>
      <c r="E205" s="243"/>
      <c r="F205" s="243"/>
      <c r="G205" s="243"/>
      <c r="H205" s="439"/>
      <c r="I205" s="258"/>
      <c r="J205" s="682"/>
      <c r="K205" s="258"/>
      <c r="L205" s="258"/>
      <c r="M205" s="258"/>
      <c r="N205" s="260"/>
    </row>
    <row r="206" spans="1:14" ht="16.5" customHeight="1" x14ac:dyDescent="0.25">
      <c r="A206" s="413"/>
      <c r="B206" s="315"/>
      <c r="C206" s="315"/>
      <c r="D206" s="440"/>
      <c r="E206" s="270"/>
      <c r="F206" s="270"/>
      <c r="G206" s="243"/>
      <c r="H206" s="439"/>
      <c r="I206" s="258"/>
      <c r="J206" s="682"/>
      <c r="K206" s="258"/>
      <c r="L206" s="258"/>
      <c r="M206" s="258"/>
      <c r="N206" s="260"/>
    </row>
    <row r="207" spans="1:14" x14ac:dyDescent="0.25">
      <c r="A207" s="259"/>
      <c r="B207" s="260"/>
      <c r="C207" s="260"/>
      <c r="D207" s="260"/>
      <c r="E207" s="644"/>
      <c r="F207" s="273"/>
      <c r="G207" s="243"/>
      <c r="H207" s="439"/>
      <c r="I207" s="258"/>
      <c r="J207" s="682"/>
      <c r="K207" s="258"/>
      <c r="L207" s="258"/>
      <c r="M207" s="258"/>
      <c r="N207" s="260"/>
    </row>
    <row r="208" spans="1:14" ht="17.25" customHeight="1" x14ac:dyDescent="0.25">
      <c r="A208" s="266"/>
      <c r="B208" s="258"/>
      <c r="C208" s="258"/>
      <c r="D208" s="603"/>
      <c r="E208" s="271"/>
      <c r="F208" s="271"/>
      <c r="G208" s="243"/>
      <c r="H208" s="439"/>
      <c r="I208" s="258"/>
      <c r="J208" s="682"/>
      <c r="K208" s="258"/>
      <c r="L208" s="258"/>
      <c r="M208" s="258"/>
      <c r="N208" s="260"/>
    </row>
    <row r="209" spans="1:14" x14ac:dyDescent="0.25">
      <c r="A209" s="266"/>
      <c r="B209" s="258"/>
      <c r="C209" s="258"/>
      <c r="D209" s="603"/>
      <c r="E209" s="281"/>
      <c r="F209" s="281"/>
      <c r="G209" s="243"/>
      <c r="H209" s="439"/>
      <c r="I209" s="258"/>
      <c r="J209" s="682"/>
      <c r="K209" s="258"/>
      <c r="L209" s="258"/>
      <c r="M209" s="288"/>
      <c r="N209" s="260"/>
    </row>
    <row r="210" spans="1:14" x14ac:dyDescent="0.25">
      <c r="A210" s="266"/>
      <c r="B210" s="258"/>
      <c r="C210" s="258"/>
      <c r="D210" s="603"/>
      <c r="E210" s="281"/>
      <c r="F210" s="285"/>
      <c r="G210" s="243"/>
      <c r="H210" s="662"/>
      <c r="I210" s="258"/>
      <c r="J210" s="682"/>
      <c r="K210" s="258"/>
      <c r="L210" s="258"/>
      <c r="M210" s="288"/>
      <c r="N210" s="260"/>
    </row>
    <row r="211" spans="1:14" x14ac:dyDescent="0.25">
      <c r="A211" s="266"/>
      <c r="B211" s="258"/>
      <c r="C211" s="258"/>
      <c r="D211" s="603"/>
      <c r="E211" s="243"/>
      <c r="F211" s="286"/>
      <c r="G211" s="243"/>
      <c r="H211" s="662"/>
      <c r="I211" s="258"/>
      <c r="J211" s="682"/>
      <c r="K211" s="258"/>
      <c r="L211" s="258"/>
      <c r="M211" s="288"/>
      <c r="N211" s="260"/>
    </row>
    <row r="212" spans="1:14" x14ac:dyDescent="0.25">
      <c r="A212" s="266"/>
      <c r="B212" s="258"/>
      <c r="C212" s="258"/>
      <c r="D212" s="603"/>
      <c r="E212" s="243"/>
      <c r="F212" s="286"/>
      <c r="G212" s="271"/>
      <c r="H212" s="662"/>
      <c r="I212" s="258"/>
      <c r="J212" s="682"/>
      <c r="K212" s="258"/>
      <c r="L212" s="258"/>
      <c r="M212" s="288"/>
      <c r="N212" s="260"/>
    </row>
    <row r="213" spans="1:14" x14ac:dyDescent="0.25">
      <c r="A213" s="266"/>
      <c r="B213" s="258"/>
      <c r="C213" s="258"/>
      <c r="D213" s="258"/>
      <c r="E213" s="243"/>
      <c r="F213" s="286"/>
      <c r="G213" s="271"/>
      <c r="H213" s="439"/>
      <c r="I213" s="258"/>
      <c r="J213" s="682"/>
      <c r="K213" s="258"/>
      <c r="L213" s="258"/>
      <c r="M213" s="288"/>
      <c r="N213" s="260"/>
    </row>
    <row r="214" spans="1:14" x14ac:dyDescent="0.25">
      <c r="A214" s="266"/>
      <c r="B214" s="258"/>
      <c r="C214" s="258"/>
      <c r="D214" s="258"/>
      <c r="E214" s="243"/>
      <c r="F214" s="286"/>
      <c r="G214" s="271"/>
      <c r="H214" s="439"/>
      <c r="I214" s="258"/>
      <c r="J214" s="682"/>
      <c r="K214" s="258"/>
      <c r="L214" s="258"/>
      <c r="M214" s="288"/>
      <c r="N214" s="260"/>
    </row>
    <row r="215" spans="1:14" x14ac:dyDescent="0.25">
      <c r="A215" s="266"/>
      <c r="B215" s="258"/>
      <c r="C215" s="258"/>
      <c r="D215" s="258"/>
      <c r="E215" s="273"/>
      <c r="F215" s="593"/>
      <c r="G215" s="270"/>
      <c r="H215" s="439"/>
      <c r="I215" s="258"/>
      <c r="J215" s="682"/>
      <c r="K215" s="258"/>
      <c r="L215" s="258"/>
      <c r="M215" s="288"/>
      <c r="N215" s="260"/>
    </row>
    <row r="216" spans="1:14" x14ac:dyDescent="0.25">
      <c r="A216" s="383"/>
      <c r="B216" s="288"/>
      <c r="C216" s="288"/>
      <c r="D216" s="642"/>
      <c r="E216" s="262"/>
      <c r="F216" s="262"/>
      <c r="G216" s="271"/>
      <c r="H216" s="386"/>
      <c r="I216" s="288"/>
      <c r="J216" s="384"/>
      <c r="K216" s="288"/>
      <c r="L216" s="288"/>
      <c r="M216" s="288"/>
      <c r="N216" s="385"/>
    </row>
    <row r="217" spans="1:14" x14ac:dyDescent="0.25">
      <c r="A217" s="383"/>
      <c r="B217" s="288"/>
      <c r="C217" s="288"/>
      <c r="D217" s="288"/>
      <c r="E217" s="285"/>
      <c r="F217" s="643"/>
      <c r="G217" s="330"/>
      <c r="H217" s="386"/>
      <c r="I217" s="288"/>
      <c r="J217" s="384"/>
      <c r="K217" s="288"/>
      <c r="L217" s="288"/>
      <c r="M217" s="288"/>
      <c r="N217" s="385"/>
    </row>
    <row r="218" spans="1:14" x14ac:dyDescent="0.25">
      <c r="A218" s="383"/>
      <c r="B218" s="288"/>
      <c r="C218" s="288"/>
      <c r="D218" s="288"/>
      <c r="E218" s="286"/>
      <c r="F218" s="288"/>
      <c r="G218" s="330"/>
      <c r="H218" s="386"/>
      <c r="I218" s="288"/>
      <c r="J218" s="384"/>
      <c r="K218" s="288"/>
      <c r="L218" s="288"/>
      <c r="M218" s="288"/>
      <c r="N218" s="385"/>
    </row>
    <row r="219" spans="1:14" x14ac:dyDescent="0.25">
      <c r="A219" s="266"/>
      <c r="B219" s="258"/>
      <c r="C219" s="258"/>
      <c r="D219" s="258"/>
      <c r="E219" s="286"/>
      <c r="F219" s="258"/>
      <c r="G219" s="330"/>
      <c r="H219" s="439"/>
      <c r="I219" s="258"/>
      <c r="J219" s="323"/>
      <c r="K219" s="258"/>
      <c r="L219" s="258"/>
      <c r="M219" s="258"/>
      <c r="N219" s="260"/>
    </row>
    <row r="220" spans="1:14" x14ac:dyDescent="0.25">
      <c r="A220" s="266"/>
      <c r="B220" s="258"/>
      <c r="C220" s="258"/>
      <c r="D220" s="258"/>
      <c r="E220" s="286"/>
      <c r="F220" s="258"/>
      <c r="G220" s="330"/>
      <c r="H220" s="439"/>
      <c r="I220" s="258"/>
      <c r="J220" s="323"/>
      <c r="K220" s="258"/>
      <c r="L220" s="258"/>
      <c r="M220" s="258"/>
      <c r="N220" s="260"/>
    </row>
    <row r="221" spans="1:14" x14ac:dyDescent="0.25">
      <c r="A221" s="266"/>
      <c r="B221" s="258"/>
      <c r="C221" s="258"/>
      <c r="D221" s="258"/>
      <c r="E221" s="286"/>
      <c r="F221" s="258"/>
      <c r="G221" s="330"/>
      <c r="H221" s="439"/>
      <c r="I221" s="258"/>
      <c r="J221" s="323"/>
      <c r="K221" s="258"/>
      <c r="L221" s="258"/>
      <c r="M221" s="258"/>
      <c r="N221" s="260"/>
    </row>
    <row r="222" spans="1:14" x14ac:dyDescent="0.25">
      <c r="A222" s="266"/>
      <c r="B222" s="258"/>
      <c r="C222" s="258"/>
      <c r="D222" s="258"/>
      <c r="E222" s="286"/>
      <c r="F222" s="258"/>
      <c r="G222" s="330"/>
      <c r="H222" s="439"/>
      <c r="I222" s="258"/>
      <c r="J222" s="323"/>
      <c r="K222" s="258"/>
      <c r="L222" s="258"/>
      <c r="M222" s="258"/>
      <c r="N222" s="260"/>
    </row>
    <row r="223" spans="1:14" x14ac:dyDescent="0.25">
      <c r="A223" s="266"/>
      <c r="B223" s="258"/>
      <c r="C223" s="258"/>
      <c r="D223" s="258"/>
      <c r="E223" s="286"/>
      <c r="F223" s="258"/>
      <c r="G223" s="330"/>
      <c r="H223" s="439"/>
      <c r="I223" s="258"/>
      <c r="J223" s="323"/>
      <c r="K223" s="258"/>
      <c r="L223" s="258"/>
      <c r="M223" s="258"/>
      <c r="N223" s="260"/>
    </row>
    <row r="224" spans="1:14" x14ac:dyDescent="0.25">
      <c r="A224" s="266"/>
      <c r="B224" s="258"/>
      <c r="C224" s="258"/>
      <c r="D224" s="258"/>
      <c r="E224" s="286"/>
      <c r="F224" s="258"/>
      <c r="G224" s="330"/>
      <c r="H224" s="439"/>
      <c r="I224" s="258"/>
      <c r="J224" s="323"/>
      <c r="K224" s="258"/>
      <c r="L224" s="258"/>
      <c r="M224" s="258"/>
      <c r="N224" s="260"/>
    </row>
    <row r="225" spans="1:14" x14ac:dyDescent="0.25">
      <c r="A225" s="266"/>
      <c r="B225" s="258"/>
      <c r="C225" s="258"/>
      <c r="D225" s="258"/>
      <c r="E225" s="286"/>
      <c r="F225" s="258"/>
      <c r="G225" s="330"/>
      <c r="H225" s="439"/>
      <c r="I225" s="258"/>
      <c r="J225" s="323"/>
      <c r="K225" s="258"/>
      <c r="L225" s="258"/>
      <c r="M225" s="258"/>
      <c r="N225" s="260"/>
    </row>
    <row r="226" spans="1:14" x14ac:dyDescent="0.25">
      <c r="A226" s="266"/>
      <c r="B226" s="258"/>
      <c r="C226" s="258"/>
      <c r="D226" s="258"/>
      <c r="E226" s="258"/>
      <c r="F226" s="286"/>
      <c r="G226" s="330"/>
      <c r="H226" s="439"/>
      <c r="I226" s="258"/>
      <c r="J226" s="323"/>
      <c r="K226" s="258"/>
      <c r="L226" s="258"/>
      <c r="M226" s="258"/>
      <c r="N226" s="260"/>
    </row>
    <row r="227" spans="1:14" x14ac:dyDescent="0.25">
      <c r="A227" s="266"/>
      <c r="B227" s="258"/>
      <c r="C227" s="258"/>
      <c r="D227" s="258"/>
      <c r="E227" s="262"/>
      <c r="F227" s="262"/>
      <c r="G227" s="330"/>
      <c r="H227" s="439"/>
      <c r="I227" s="258"/>
      <c r="J227" s="323"/>
      <c r="K227" s="258"/>
      <c r="L227" s="258"/>
      <c r="M227" s="258"/>
      <c r="N227" s="260"/>
    </row>
    <row r="228" spans="1:14" x14ac:dyDescent="0.25">
      <c r="A228" s="266"/>
      <c r="B228" s="258"/>
      <c r="C228" s="258"/>
      <c r="D228" s="258"/>
      <c r="E228" s="262"/>
      <c r="F228" s="262"/>
      <c r="G228" s="330"/>
      <c r="H228" s="439"/>
      <c r="I228" s="258"/>
      <c r="J228" s="323"/>
      <c r="K228" s="258"/>
      <c r="L228" s="258"/>
      <c r="M228" s="258"/>
      <c r="N228" s="260"/>
    </row>
    <row r="229" spans="1:14" x14ac:dyDescent="0.25">
      <c r="A229" s="266"/>
      <c r="B229" s="258"/>
      <c r="C229" s="258"/>
      <c r="D229" s="258"/>
      <c r="E229" s="262"/>
      <c r="F229" s="262"/>
      <c r="G229" s="330"/>
      <c r="H229" s="439"/>
      <c r="I229" s="258"/>
      <c r="J229" s="323"/>
      <c r="K229" s="258"/>
      <c r="L229" s="258"/>
      <c r="M229" s="258"/>
      <c r="N229" s="260"/>
    </row>
    <row r="230" spans="1:14" x14ac:dyDescent="0.25">
      <c r="A230" s="266"/>
      <c r="B230" s="258"/>
      <c r="C230" s="258"/>
      <c r="D230" s="258"/>
      <c r="E230" s="262"/>
      <c r="F230" s="262"/>
      <c r="G230" s="330"/>
      <c r="H230" s="439"/>
      <c r="I230" s="258"/>
      <c r="J230" s="323"/>
      <c r="K230" s="258"/>
      <c r="L230" s="258"/>
      <c r="M230" s="258"/>
      <c r="N230" s="260"/>
    </row>
    <row r="231" spans="1:14" x14ac:dyDescent="0.25">
      <c r="A231" s="266"/>
      <c r="B231" s="258"/>
      <c r="C231" s="258"/>
      <c r="D231" s="258"/>
      <c r="E231" s="262"/>
      <c r="F231" s="262"/>
      <c r="G231" s="330"/>
      <c r="H231" s="439"/>
      <c r="I231" s="258"/>
      <c r="J231" s="323"/>
      <c r="K231" s="258"/>
      <c r="L231" s="258"/>
      <c r="M231" s="258"/>
      <c r="N231" s="260"/>
    </row>
    <row r="232" spans="1:14" x14ac:dyDescent="0.25">
      <c r="A232" s="266"/>
      <c r="B232" s="258"/>
      <c r="C232" s="258"/>
      <c r="D232" s="258"/>
      <c r="E232" s="262"/>
      <c r="F232" s="262"/>
      <c r="G232" s="330"/>
      <c r="H232" s="282"/>
      <c r="I232" s="258"/>
      <c r="J232" s="323"/>
      <c r="K232" s="258"/>
      <c r="L232" s="258"/>
      <c r="M232" s="258"/>
      <c r="N232" s="260"/>
    </row>
    <row r="233" spans="1:14" x14ac:dyDescent="0.25">
      <c r="A233" s="266"/>
      <c r="B233" s="258"/>
      <c r="C233" s="258"/>
      <c r="D233" s="258"/>
      <c r="E233" s="262"/>
      <c r="F233" s="262"/>
      <c r="G233" s="330"/>
      <c r="H233" s="282"/>
      <c r="I233" s="258"/>
      <c r="J233" s="323"/>
      <c r="K233" s="258"/>
      <c r="L233" s="258"/>
      <c r="M233" s="258"/>
      <c r="N233" s="260"/>
    </row>
    <row r="234" spans="1:14" x14ac:dyDescent="0.25">
      <c r="A234" s="266"/>
      <c r="B234" s="258"/>
      <c r="C234" s="258"/>
      <c r="D234" s="258"/>
      <c r="E234" s="262"/>
      <c r="F234" s="262"/>
      <c r="G234" s="330"/>
      <c r="H234" s="282"/>
      <c r="I234" s="258"/>
      <c r="J234" s="323"/>
      <c r="K234" s="258"/>
      <c r="L234" s="258"/>
      <c r="M234" s="258"/>
      <c r="N234" s="260"/>
    </row>
    <row r="235" spans="1:14" x14ac:dyDescent="0.25">
      <c r="A235" s="266"/>
      <c r="B235" s="258"/>
      <c r="C235" s="258"/>
      <c r="D235" s="258"/>
      <c r="E235" s="262"/>
      <c r="F235" s="262"/>
      <c r="G235" s="330"/>
      <c r="H235" s="282"/>
      <c r="I235" s="258"/>
      <c r="J235" s="323"/>
      <c r="K235" s="258"/>
      <c r="L235" s="258"/>
      <c r="M235" s="258"/>
      <c r="N235" s="260"/>
    </row>
    <row r="236" spans="1:14" x14ac:dyDescent="0.25">
      <c r="A236" s="266"/>
      <c r="B236" s="258"/>
      <c r="C236" s="258"/>
      <c r="D236" s="258"/>
      <c r="E236" s="262"/>
      <c r="F236" s="262"/>
      <c r="G236" s="330"/>
      <c r="H236" s="282"/>
      <c r="I236" s="258"/>
      <c r="J236" s="323"/>
      <c r="K236" s="258"/>
      <c r="L236" s="258"/>
      <c r="M236" s="258"/>
      <c r="N236" s="260"/>
    </row>
    <row r="237" spans="1:14" x14ac:dyDescent="0.25">
      <c r="A237" s="258"/>
      <c r="B237" s="258"/>
      <c r="C237" s="258"/>
      <c r="D237" s="258"/>
      <c r="E237" s="262"/>
      <c r="F237" s="262"/>
      <c r="G237" s="330"/>
      <c r="H237" s="282"/>
      <c r="I237" s="258"/>
      <c r="J237" s="258"/>
      <c r="K237" s="258"/>
      <c r="L237" s="258"/>
      <c r="M237" s="258"/>
      <c r="N237" s="260"/>
    </row>
    <row r="238" spans="1:14" x14ac:dyDescent="0.25">
      <c r="A238" s="258"/>
      <c r="B238" s="258"/>
      <c r="C238" s="258"/>
      <c r="D238" s="258"/>
      <c r="E238" s="258"/>
      <c r="F238" s="776"/>
      <c r="G238" s="330"/>
      <c r="H238" s="282"/>
      <c r="I238" s="258"/>
      <c r="J238" s="258"/>
      <c r="K238" s="258"/>
      <c r="L238" s="258"/>
      <c r="M238" s="258"/>
      <c r="N238" s="260"/>
    </row>
    <row r="239" spans="1:14" x14ac:dyDescent="0.25">
      <c r="A239" s="258"/>
      <c r="B239" s="258"/>
      <c r="C239" s="258"/>
      <c r="D239" s="258"/>
      <c r="E239" s="258"/>
      <c r="F239" s="258"/>
      <c r="G239" s="330"/>
      <c r="H239" s="282"/>
      <c r="I239" s="258"/>
      <c r="J239" s="258"/>
      <c r="K239" s="258"/>
      <c r="L239" s="258"/>
      <c r="M239" s="258"/>
      <c r="N239" s="260"/>
    </row>
    <row r="240" spans="1:14" x14ac:dyDescent="0.25">
      <c r="A240" s="258"/>
      <c r="B240" s="258"/>
      <c r="C240" s="258"/>
      <c r="D240" s="258"/>
      <c r="E240" s="258"/>
      <c r="F240" s="258"/>
      <c r="G240" s="330"/>
      <c r="H240" s="258"/>
      <c r="I240" s="258"/>
      <c r="J240" s="258"/>
      <c r="K240" s="258"/>
      <c r="L240" s="258"/>
      <c r="M240" s="258"/>
      <c r="N240" s="260"/>
    </row>
    <row r="241" spans="1:14" x14ac:dyDescent="0.25">
      <c r="A241" s="258"/>
      <c r="B241" s="258"/>
      <c r="C241" s="258"/>
      <c r="D241" s="258"/>
      <c r="E241" s="258"/>
      <c r="F241" s="258"/>
      <c r="G241" s="330"/>
      <c r="H241" s="258"/>
      <c r="I241" s="258"/>
      <c r="J241" s="258"/>
      <c r="K241" s="258"/>
      <c r="L241" s="258"/>
      <c r="M241" s="258"/>
      <c r="N241" s="260"/>
    </row>
    <row r="242" spans="1:14" x14ac:dyDescent="0.25">
      <c r="A242" s="258"/>
      <c r="B242" s="258"/>
      <c r="C242" s="258"/>
      <c r="D242" s="258"/>
      <c r="E242" s="258"/>
      <c r="F242" s="258"/>
      <c r="G242" s="330"/>
      <c r="H242" s="258"/>
      <c r="I242" s="258"/>
      <c r="J242" s="258"/>
      <c r="K242" s="258"/>
      <c r="L242" s="258"/>
      <c r="M242" s="258"/>
      <c r="N242" s="260"/>
    </row>
    <row r="243" spans="1:14" x14ac:dyDescent="0.25">
      <c r="A243" s="258"/>
      <c r="B243" s="258"/>
      <c r="C243" s="258"/>
      <c r="D243" s="258"/>
      <c r="E243" s="258"/>
      <c r="F243" s="258"/>
      <c r="G243" s="330"/>
      <c r="H243" s="258"/>
      <c r="I243" s="258"/>
      <c r="J243" s="258"/>
      <c r="K243" s="258"/>
      <c r="L243" s="258"/>
      <c r="M243" s="258"/>
      <c r="N243" s="260"/>
    </row>
    <row r="244" spans="1:14" x14ac:dyDescent="0.25">
      <c r="A244" s="258"/>
      <c r="B244" s="258"/>
      <c r="C244" s="258"/>
      <c r="D244" s="258"/>
      <c r="E244" s="258"/>
      <c r="F244" s="258"/>
      <c r="G244" s="330"/>
      <c r="H244" s="258"/>
      <c r="I244" s="258"/>
      <c r="J244" s="258"/>
      <c r="K244" s="258"/>
      <c r="L244" s="258"/>
      <c r="M244" s="258"/>
      <c r="N244" s="260"/>
    </row>
    <row r="245" spans="1:14" x14ac:dyDescent="0.25">
      <c r="A245" s="258"/>
      <c r="B245" s="258"/>
      <c r="C245" s="258"/>
      <c r="D245" s="258"/>
      <c r="E245" s="258"/>
      <c r="F245" s="258"/>
      <c r="G245" s="330"/>
      <c r="H245" s="258"/>
      <c r="I245" s="258"/>
      <c r="J245" s="258"/>
      <c r="K245" s="258"/>
      <c r="L245" s="258"/>
      <c r="M245" s="258"/>
      <c r="N245" s="260"/>
    </row>
    <row r="246" spans="1:14" x14ac:dyDescent="0.25">
      <c r="A246" s="258"/>
      <c r="B246" s="258"/>
      <c r="C246" s="258"/>
      <c r="D246" s="258"/>
      <c r="E246" s="258"/>
      <c r="F246" s="258"/>
      <c r="G246" s="330"/>
      <c r="H246" s="258"/>
      <c r="I246" s="258"/>
      <c r="J246" s="258"/>
      <c r="K246" s="258"/>
      <c r="L246" s="258"/>
      <c r="M246" s="258"/>
      <c r="N246" s="260"/>
    </row>
    <row r="247" spans="1:14" x14ac:dyDescent="0.25">
      <c r="A247" s="258"/>
      <c r="B247" s="258"/>
      <c r="C247" s="258"/>
      <c r="D247" s="258"/>
      <c r="E247" s="258"/>
      <c r="F247" s="258"/>
      <c r="G247" s="330"/>
      <c r="H247" s="258"/>
      <c r="I247" s="258"/>
      <c r="J247" s="258"/>
      <c r="K247" s="258"/>
      <c r="L247" s="258"/>
      <c r="M247" s="258"/>
      <c r="N247" s="260"/>
    </row>
    <row r="248" spans="1:14" x14ac:dyDescent="0.25">
      <c r="A248" s="258"/>
      <c r="B248" s="258"/>
      <c r="C248" s="258"/>
      <c r="D248" s="258"/>
      <c r="E248" s="258"/>
      <c r="F248" s="258"/>
      <c r="G248" s="330"/>
      <c r="H248" s="258"/>
      <c r="I248" s="258"/>
      <c r="J248" s="258"/>
      <c r="K248" s="258"/>
      <c r="L248" s="258"/>
      <c r="M248" s="258"/>
      <c r="N248" s="260"/>
    </row>
    <row r="249" spans="1:14" x14ac:dyDescent="0.25">
      <c r="A249" s="258"/>
      <c r="B249" s="258"/>
      <c r="C249" s="258"/>
      <c r="D249" s="258"/>
      <c r="E249" s="258"/>
      <c r="F249" s="258"/>
      <c r="G249" s="330"/>
      <c r="H249" s="258"/>
      <c r="I249" s="258"/>
      <c r="J249" s="258"/>
      <c r="K249" s="258"/>
      <c r="L249" s="258"/>
      <c r="M249" s="258"/>
      <c r="N249" s="260"/>
    </row>
    <row r="250" spans="1:14" x14ac:dyDescent="0.25">
      <c r="G250" s="330"/>
      <c r="I250" s="146"/>
      <c r="J250" s="146"/>
      <c r="K250" s="146"/>
      <c r="L250" s="146"/>
    </row>
    <row r="251" spans="1:14" x14ac:dyDescent="0.25">
      <c r="G251" s="330"/>
      <c r="I251" s="146"/>
      <c r="J251" s="146"/>
      <c r="K251" s="146"/>
      <c r="L251" s="146"/>
    </row>
    <row r="252" spans="1:14" x14ac:dyDescent="0.25">
      <c r="G252" s="330"/>
      <c r="I252" s="146"/>
      <c r="J252" s="146"/>
      <c r="K252" s="146"/>
      <c r="L252" s="146"/>
    </row>
    <row r="253" spans="1:14" x14ac:dyDescent="0.25">
      <c r="G253" s="330"/>
      <c r="I253" s="146"/>
      <c r="J253" s="146"/>
      <c r="K253" s="146"/>
      <c r="L253" s="146"/>
    </row>
    <row r="254" spans="1:14" x14ac:dyDescent="0.25">
      <c r="G254" s="330"/>
      <c r="I254" s="146"/>
      <c r="J254" s="146"/>
      <c r="K254" s="146"/>
      <c r="L254" s="146"/>
    </row>
    <row r="255" spans="1:14" x14ac:dyDescent="0.25">
      <c r="G255" s="330"/>
      <c r="I255" s="146"/>
      <c r="J255" s="146"/>
      <c r="K255" s="146"/>
      <c r="L255" s="146"/>
    </row>
    <row r="256" spans="1:14" x14ac:dyDescent="0.25">
      <c r="G256" s="330"/>
      <c r="I256" s="146"/>
      <c r="J256" s="146"/>
      <c r="K256" s="146"/>
      <c r="L256" s="146"/>
    </row>
    <row r="257" spans="7:12" x14ac:dyDescent="0.25">
      <c r="G257" s="330"/>
      <c r="I257" s="146"/>
      <c r="J257" s="146"/>
      <c r="K257" s="146"/>
      <c r="L257" s="146"/>
    </row>
    <row r="258" spans="7:12" x14ac:dyDescent="0.25">
      <c r="G258" s="330"/>
      <c r="I258" s="146"/>
      <c r="J258" s="146"/>
      <c r="K258" s="146"/>
      <c r="L258" s="146"/>
    </row>
    <row r="259" spans="7:12" x14ac:dyDescent="0.25">
      <c r="G259" s="330"/>
      <c r="I259" s="146"/>
      <c r="J259" s="146"/>
      <c r="K259" s="146"/>
      <c r="L259" s="146"/>
    </row>
    <row r="260" spans="7:12" x14ac:dyDescent="0.25">
      <c r="G260" s="330"/>
      <c r="I260" s="146"/>
      <c r="J260" s="146"/>
      <c r="K260" s="146"/>
      <c r="L260" s="146"/>
    </row>
    <row r="261" spans="7:12" x14ac:dyDescent="0.25">
      <c r="G261" s="330"/>
      <c r="I261" s="146"/>
      <c r="J261" s="146"/>
      <c r="K261" s="146"/>
      <c r="L261" s="146"/>
    </row>
    <row r="262" spans="7:12" x14ac:dyDescent="0.25">
      <c r="G262" s="330"/>
      <c r="I262" s="146"/>
      <c r="J262" s="146"/>
      <c r="K262" s="146"/>
      <c r="L262" s="146"/>
    </row>
    <row r="263" spans="7:12" x14ac:dyDescent="0.25">
      <c r="G263" s="330"/>
      <c r="I263" s="146"/>
      <c r="J263" s="146"/>
      <c r="K263" s="146"/>
      <c r="L263" s="146"/>
    </row>
    <row r="264" spans="7:12" x14ac:dyDescent="0.25">
      <c r="G264" s="330"/>
      <c r="I264" s="146"/>
      <c r="J264" s="146"/>
      <c r="K264" s="146"/>
      <c r="L264" s="146"/>
    </row>
    <row r="265" spans="7:12" x14ac:dyDescent="0.25">
      <c r="G265" s="330"/>
      <c r="I265" s="146"/>
      <c r="J265" s="146"/>
      <c r="K265" s="146"/>
      <c r="L265" s="146"/>
    </row>
    <row r="266" spans="7:12" x14ac:dyDescent="0.25">
      <c r="G266" s="330"/>
      <c r="I266" s="146"/>
      <c r="J266" s="146"/>
      <c r="K266" s="146"/>
      <c r="L266" s="146"/>
    </row>
    <row r="267" spans="7:12" x14ac:dyDescent="0.25">
      <c r="G267" s="330"/>
      <c r="I267" s="146"/>
      <c r="J267" s="146"/>
      <c r="K267" s="146"/>
      <c r="L267" s="146"/>
    </row>
    <row r="268" spans="7:12" x14ac:dyDescent="0.25">
      <c r="G268" s="330"/>
      <c r="I268" s="146"/>
      <c r="J268" s="146"/>
      <c r="K268" s="146"/>
      <c r="L268" s="146"/>
    </row>
    <row r="269" spans="7:12" x14ac:dyDescent="0.25">
      <c r="G269" s="330"/>
      <c r="I269" s="146"/>
      <c r="J269" s="146"/>
      <c r="K269" s="146"/>
      <c r="L269" s="146"/>
    </row>
    <row r="270" spans="7:12" x14ac:dyDescent="0.25">
      <c r="G270" s="330"/>
      <c r="I270" s="146"/>
      <c r="J270" s="146"/>
      <c r="K270" s="146"/>
      <c r="L270" s="146"/>
    </row>
    <row r="271" spans="7:12" x14ac:dyDescent="0.25">
      <c r="G271" s="330"/>
      <c r="I271" s="146"/>
      <c r="J271" s="146"/>
      <c r="K271" s="146"/>
      <c r="L271" s="146"/>
    </row>
    <row r="272" spans="7:12" x14ac:dyDescent="0.25">
      <c r="G272" s="330"/>
      <c r="I272" s="146"/>
      <c r="J272" s="146"/>
      <c r="K272" s="146"/>
      <c r="L272" s="146"/>
    </row>
    <row r="273" spans="7:12" x14ac:dyDescent="0.25">
      <c r="G273" s="330"/>
      <c r="I273" s="146"/>
      <c r="J273" s="146"/>
      <c r="K273" s="146"/>
      <c r="L273" s="146"/>
    </row>
    <row r="274" spans="7:12" x14ac:dyDescent="0.25">
      <c r="G274" s="330"/>
      <c r="I274" s="146"/>
      <c r="J274" s="146"/>
      <c r="K274" s="146"/>
      <c r="L274" s="146"/>
    </row>
    <row r="275" spans="7:12" x14ac:dyDescent="0.25">
      <c r="G275" s="330"/>
      <c r="I275" s="146"/>
      <c r="J275" s="146"/>
      <c r="K275" s="146"/>
      <c r="L275" s="146"/>
    </row>
    <row r="276" spans="7:12" x14ac:dyDescent="0.25">
      <c r="G276" s="330"/>
      <c r="I276" s="146"/>
      <c r="J276" s="146"/>
      <c r="K276" s="146"/>
      <c r="L276" s="146"/>
    </row>
    <row r="277" spans="7:12" x14ac:dyDescent="0.25">
      <c r="G277" s="330"/>
      <c r="I277" s="146"/>
      <c r="J277" s="146"/>
      <c r="K277" s="146"/>
      <c r="L277" s="146"/>
    </row>
    <row r="278" spans="7:12" x14ac:dyDescent="0.25">
      <c r="G278" s="330"/>
      <c r="I278" s="146"/>
      <c r="J278" s="146"/>
      <c r="K278" s="146"/>
      <c r="L278" s="146"/>
    </row>
    <row r="279" spans="7:12" x14ac:dyDescent="0.25">
      <c r="G279" s="330"/>
      <c r="I279" s="146"/>
      <c r="J279" s="146"/>
      <c r="K279" s="146"/>
      <c r="L279" s="146"/>
    </row>
    <row r="280" spans="7:12" x14ac:dyDescent="0.25">
      <c r="G280" s="330"/>
      <c r="I280" s="146"/>
      <c r="J280" s="146"/>
      <c r="K280" s="146"/>
      <c r="L280" s="146"/>
    </row>
    <row r="281" spans="7:12" x14ac:dyDescent="0.25">
      <c r="G281" s="330"/>
      <c r="I281" s="146"/>
      <c r="J281" s="146"/>
      <c r="K281" s="146"/>
      <c r="L281" s="146"/>
    </row>
    <row r="282" spans="7:12" x14ac:dyDescent="0.25">
      <c r="G282" s="330"/>
      <c r="I282" s="146"/>
      <c r="J282" s="146"/>
      <c r="K282" s="146"/>
      <c r="L282" s="146"/>
    </row>
    <row r="283" spans="7:12" x14ac:dyDescent="0.25">
      <c r="G283" s="330"/>
      <c r="I283" s="146"/>
      <c r="J283" s="146"/>
      <c r="K283" s="146"/>
      <c r="L283" s="146"/>
    </row>
    <row r="284" spans="7:12" x14ac:dyDescent="0.25">
      <c r="G284" s="330"/>
      <c r="I284" s="146"/>
      <c r="J284" s="146"/>
      <c r="K284" s="146"/>
      <c r="L284" s="146"/>
    </row>
    <row r="285" spans="7:12" x14ac:dyDescent="0.25">
      <c r="G285" s="330"/>
      <c r="I285" s="146"/>
      <c r="J285" s="146"/>
      <c r="K285" s="146"/>
      <c r="L285" s="146"/>
    </row>
    <row r="286" spans="7:12" x14ac:dyDescent="0.25">
      <c r="G286" s="330"/>
      <c r="I286" s="146"/>
      <c r="J286" s="146"/>
      <c r="K286" s="146"/>
      <c r="L286" s="146"/>
    </row>
    <row r="287" spans="7:12" x14ac:dyDescent="0.25">
      <c r="G287" s="330"/>
      <c r="I287" s="146"/>
      <c r="J287" s="146"/>
      <c r="K287" s="146"/>
      <c r="L287" s="146"/>
    </row>
    <row r="288" spans="7:12" x14ac:dyDescent="0.25">
      <c r="G288" s="330"/>
      <c r="I288" s="146"/>
      <c r="J288" s="146"/>
      <c r="K288" s="146"/>
      <c r="L288" s="146"/>
    </row>
    <row r="289" spans="7:12" x14ac:dyDescent="0.25">
      <c r="G289" s="330"/>
      <c r="I289" s="146"/>
      <c r="J289" s="146"/>
      <c r="K289" s="146"/>
      <c r="L289" s="146"/>
    </row>
    <row r="290" spans="7:12" x14ac:dyDescent="0.25">
      <c r="G290" s="330"/>
      <c r="I290" s="146"/>
      <c r="J290" s="146"/>
      <c r="K290" s="146"/>
      <c r="L290" s="146"/>
    </row>
    <row r="291" spans="7:12" x14ac:dyDescent="0.25">
      <c r="G291" s="330"/>
      <c r="I291" s="146"/>
      <c r="J291" s="146"/>
      <c r="K291" s="146"/>
      <c r="L291" s="146"/>
    </row>
    <row r="292" spans="7:12" x14ac:dyDescent="0.25">
      <c r="G292" s="330"/>
      <c r="I292" s="146"/>
      <c r="J292" s="146"/>
      <c r="K292" s="146"/>
      <c r="L292" s="146"/>
    </row>
    <row r="293" spans="7:12" x14ac:dyDescent="0.25">
      <c r="G293" s="330"/>
      <c r="I293" s="146"/>
      <c r="J293" s="146"/>
      <c r="K293" s="146"/>
      <c r="L293" s="146"/>
    </row>
    <row r="294" spans="7:12" x14ac:dyDescent="0.25">
      <c r="G294" s="330"/>
      <c r="I294" s="146"/>
      <c r="J294" s="146"/>
      <c r="K294" s="146"/>
      <c r="L294" s="146"/>
    </row>
    <row r="295" spans="7:12" x14ac:dyDescent="0.25">
      <c r="G295" s="330"/>
      <c r="I295" s="146"/>
      <c r="J295" s="146"/>
      <c r="K295" s="146"/>
      <c r="L295" s="146"/>
    </row>
    <row r="296" spans="7:12" x14ac:dyDescent="0.25">
      <c r="G296" s="330"/>
      <c r="I296" s="146"/>
      <c r="J296" s="146"/>
      <c r="K296" s="146"/>
      <c r="L296" s="146"/>
    </row>
    <row r="297" spans="7:12" x14ac:dyDescent="0.25">
      <c r="G297" s="330"/>
      <c r="I297" s="146"/>
      <c r="J297" s="146"/>
      <c r="K297" s="146"/>
      <c r="L297" s="146"/>
    </row>
    <row r="298" spans="7:12" x14ac:dyDescent="0.25">
      <c r="G298" s="330"/>
      <c r="I298" s="146"/>
      <c r="J298" s="146"/>
      <c r="K298" s="146"/>
      <c r="L298" s="146"/>
    </row>
    <row r="299" spans="7:12" x14ac:dyDescent="0.25">
      <c r="G299" s="330"/>
      <c r="I299" s="146"/>
      <c r="J299" s="146"/>
      <c r="K299" s="146"/>
      <c r="L299" s="146"/>
    </row>
    <row r="300" spans="7:12" x14ac:dyDescent="0.25">
      <c r="G300" s="330"/>
      <c r="I300" s="146"/>
      <c r="J300" s="146"/>
      <c r="K300" s="146"/>
      <c r="L300" s="146"/>
    </row>
    <row r="301" spans="7:12" x14ac:dyDescent="0.25">
      <c r="G301" s="330"/>
      <c r="I301" s="146"/>
      <c r="J301" s="146"/>
      <c r="K301" s="146"/>
      <c r="L301" s="146"/>
    </row>
    <row r="302" spans="7:12" x14ac:dyDescent="0.25">
      <c r="G302" s="330"/>
      <c r="I302" s="146"/>
      <c r="J302" s="146"/>
      <c r="K302" s="146"/>
      <c r="L302" s="146"/>
    </row>
    <row r="303" spans="7:12" x14ac:dyDescent="0.25">
      <c r="G303" s="330"/>
      <c r="I303" s="146"/>
      <c r="J303" s="146"/>
      <c r="K303" s="146"/>
      <c r="L303" s="146"/>
    </row>
    <row r="304" spans="7:12" x14ac:dyDescent="0.25">
      <c r="G304" s="330"/>
      <c r="I304" s="146"/>
      <c r="J304" s="146"/>
      <c r="K304" s="146"/>
      <c r="L304" s="146"/>
    </row>
    <row r="305" spans="7:12" x14ac:dyDescent="0.25">
      <c r="G305" s="330"/>
      <c r="I305" s="146"/>
      <c r="J305" s="146"/>
      <c r="K305" s="146"/>
      <c r="L305" s="146"/>
    </row>
    <row r="306" spans="7:12" x14ac:dyDescent="0.25">
      <c r="I306" s="146"/>
      <c r="J306" s="146"/>
      <c r="K306" s="146"/>
      <c r="L306" s="146"/>
    </row>
    <row r="307" spans="7:12" x14ac:dyDescent="0.25">
      <c r="I307" s="146"/>
      <c r="J307" s="146"/>
      <c r="K307" s="146"/>
      <c r="L307" s="146"/>
    </row>
    <row r="308" spans="7:12" x14ac:dyDescent="0.25">
      <c r="I308" s="146"/>
      <c r="J308" s="146"/>
      <c r="K308" s="146"/>
      <c r="L308" s="146"/>
    </row>
    <row r="309" spans="7:12" x14ac:dyDescent="0.25">
      <c r="I309" s="146"/>
      <c r="J309" s="146"/>
      <c r="K309" s="146"/>
      <c r="L309" s="146"/>
    </row>
    <row r="310" spans="7:12" x14ac:dyDescent="0.25">
      <c r="I310" s="146"/>
      <c r="J310" s="146"/>
      <c r="K310" s="146"/>
      <c r="L310" s="146"/>
    </row>
    <row r="311" spans="7:12" x14ac:dyDescent="0.25">
      <c r="I311" s="146"/>
      <c r="J311" s="146"/>
      <c r="K311" s="146"/>
      <c r="L311" s="146"/>
    </row>
    <row r="312" spans="7:12" x14ac:dyDescent="0.25">
      <c r="I312" s="146"/>
      <c r="J312" s="146"/>
      <c r="K312" s="146"/>
      <c r="L312" s="146"/>
    </row>
    <row r="313" spans="7:12" x14ac:dyDescent="0.25">
      <c r="I313" s="146"/>
      <c r="J313" s="146"/>
      <c r="K313" s="146"/>
      <c r="L313" s="146"/>
    </row>
    <row r="314" spans="7:12" x14ac:dyDescent="0.25">
      <c r="I314" s="146"/>
      <c r="J314" s="146"/>
      <c r="K314" s="146"/>
      <c r="L314" s="146"/>
    </row>
    <row r="315" spans="7:12" x14ac:dyDescent="0.25">
      <c r="I315" s="146"/>
      <c r="J315" s="146"/>
      <c r="K315" s="146"/>
      <c r="L315" s="146"/>
    </row>
    <row r="316" spans="7:12" x14ac:dyDescent="0.25">
      <c r="I316" s="146"/>
      <c r="J316" s="146"/>
      <c r="K316" s="146"/>
      <c r="L316" s="146"/>
    </row>
    <row r="317" spans="7:12" x14ac:dyDescent="0.25">
      <c r="I317" s="146"/>
      <c r="J317" s="146"/>
      <c r="K317" s="146"/>
      <c r="L317" s="146"/>
    </row>
    <row r="318" spans="7:12" x14ac:dyDescent="0.25">
      <c r="I318" s="146"/>
      <c r="J318" s="146"/>
      <c r="K318" s="146"/>
      <c r="L318" s="146"/>
    </row>
    <row r="319" spans="7:12" x14ac:dyDescent="0.25">
      <c r="I319" s="146"/>
      <c r="J319" s="146"/>
      <c r="K319" s="146"/>
      <c r="L319" s="146"/>
    </row>
    <row r="320" spans="7:12" x14ac:dyDescent="0.25">
      <c r="I320" s="146"/>
      <c r="J320" s="146"/>
      <c r="K320" s="146"/>
      <c r="L320" s="146"/>
    </row>
    <row r="321" spans="9:12" x14ac:dyDescent="0.25">
      <c r="I321" s="146"/>
      <c r="J321" s="146"/>
      <c r="K321" s="146"/>
      <c r="L321" s="146"/>
    </row>
    <row r="322" spans="9:12" x14ac:dyDescent="0.25">
      <c r="I322" s="146"/>
      <c r="J322" s="146"/>
      <c r="K322" s="146"/>
      <c r="L322" s="146"/>
    </row>
    <row r="323" spans="9:12" x14ac:dyDescent="0.25">
      <c r="I323" s="146"/>
      <c r="J323" s="146"/>
      <c r="K323" s="146"/>
      <c r="L323" s="146"/>
    </row>
    <row r="324" spans="9:12" x14ac:dyDescent="0.25">
      <c r="I324" s="146"/>
      <c r="J324" s="146"/>
      <c r="K324" s="146"/>
      <c r="L324" s="146"/>
    </row>
    <row r="325" spans="9:12" x14ac:dyDescent="0.25">
      <c r="I325" s="146"/>
      <c r="J325" s="146"/>
      <c r="K325" s="146"/>
      <c r="L325" s="146"/>
    </row>
    <row r="326" spans="9:12" x14ac:dyDescent="0.25">
      <c r="I326" s="146"/>
      <c r="J326" s="146"/>
      <c r="K326" s="146"/>
      <c r="L326" s="146"/>
    </row>
    <row r="327" spans="9:12" x14ac:dyDescent="0.25">
      <c r="I327" s="146"/>
      <c r="J327" s="146"/>
      <c r="K327" s="146"/>
      <c r="L327" s="146"/>
    </row>
    <row r="328" spans="9:12" x14ac:dyDescent="0.25">
      <c r="I328" s="146"/>
      <c r="J328" s="146"/>
      <c r="K328" s="146"/>
      <c r="L328" s="146"/>
    </row>
    <row r="329" spans="9:12" x14ac:dyDescent="0.25">
      <c r="I329" s="146"/>
      <c r="J329" s="146"/>
      <c r="K329" s="146"/>
      <c r="L329" s="146"/>
    </row>
    <row r="330" spans="9:12" x14ac:dyDescent="0.25">
      <c r="I330" s="146"/>
      <c r="J330" s="146"/>
      <c r="K330" s="146"/>
      <c r="L330" s="146"/>
    </row>
    <row r="331" spans="9:12" x14ac:dyDescent="0.25">
      <c r="I331" s="146"/>
      <c r="J331" s="146"/>
      <c r="K331" s="146"/>
      <c r="L331" s="146"/>
    </row>
    <row r="332" spans="9:12" x14ac:dyDescent="0.25">
      <c r="I332" s="146"/>
      <c r="J332" s="146"/>
      <c r="K332" s="146"/>
      <c r="L332" s="146"/>
    </row>
    <row r="333" spans="9:12" x14ac:dyDescent="0.25">
      <c r="I333" s="146"/>
      <c r="J333" s="146"/>
      <c r="K333" s="146"/>
      <c r="L333" s="146"/>
    </row>
    <row r="334" spans="9:12" x14ac:dyDescent="0.25">
      <c r="I334" s="146"/>
      <c r="J334" s="146"/>
      <c r="K334" s="146"/>
      <c r="L334" s="146"/>
    </row>
    <row r="335" spans="9:12" x14ac:dyDescent="0.25">
      <c r="I335" s="146"/>
      <c r="J335" s="146"/>
      <c r="K335" s="146"/>
      <c r="L335" s="146"/>
    </row>
    <row r="336" spans="9:12" x14ac:dyDescent="0.25">
      <c r="I336" s="146"/>
      <c r="J336" s="146"/>
      <c r="K336" s="146"/>
      <c r="L336" s="146"/>
    </row>
    <row r="337" spans="9:12" x14ac:dyDescent="0.25">
      <c r="I337" s="146"/>
      <c r="J337" s="146"/>
      <c r="K337" s="146"/>
      <c r="L337" s="146"/>
    </row>
    <row r="338" spans="9:12" x14ac:dyDescent="0.25">
      <c r="I338" s="146"/>
      <c r="J338" s="146"/>
      <c r="K338" s="146"/>
      <c r="L338" s="146"/>
    </row>
    <row r="339" spans="9:12" x14ac:dyDescent="0.25">
      <c r="I339" s="146"/>
      <c r="J339" s="146"/>
      <c r="K339" s="146"/>
      <c r="L339" s="146"/>
    </row>
    <row r="340" spans="9:12" x14ac:dyDescent="0.25">
      <c r="I340" s="146"/>
      <c r="J340" s="146"/>
      <c r="K340" s="146"/>
      <c r="L340" s="146"/>
    </row>
    <row r="341" spans="9:12" x14ac:dyDescent="0.25">
      <c r="I341" s="146"/>
      <c r="J341" s="146"/>
      <c r="K341" s="146"/>
      <c r="L341" s="146"/>
    </row>
    <row r="342" spans="9:12" x14ac:dyDescent="0.25">
      <c r="I342" s="146"/>
      <c r="J342" s="146"/>
      <c r="K342" s="146"/>
      <c r="L342" s="146"/>
    </row>
    <row r="343" spans="9:12" x14ac:dyDescent="0.25">
      <c r="I343" s="146"/>
      <c r="J343" s="146"/>
      <c r="K343" s="146"/>
      <c r="L343" s="146"/>
    </row>
    <row r="344" spans="9:12" x14ac:dyDescent="0.25">
      <c r="I344" s="146"/>
      <c r="J344" s="146"/>
      <c r="K344" s="146"/>
      <c r="L344" s="146"/>
    </row>
    <row r="345" spans="9:12" x14ac:dyDescent="0.25">
      <c r="I345" s="146"/>
      <c r="J345" s="146"/>
      <c r="K345" s="146"/>
      <c r="L345" s="146"/>
    </row>
    <row r="346" spans="9:12" x14ac:dyDescent="0.25">
      <c r="I346" s="146"/>
      <c r="J346" s="146"/>
      <c r="K346" s="146"/>
      <c r="L346" s="146"/>
    </row>
    <row r="347" spans="9:12" x14ac:dyDescent="0.25">
      <c r="I347" s="146"/>
      <c r="J347" s="146"/>
      <c r="K347" s="146"/>
      <c r="L347" s="146"/>
    </row>
    <row r="348" spans="9:12" x14ac:dyDescent="0.25">
      <c r="I348" s="146"/>
      <c r="J348" s="146"/>
      <c r="K348" s="146"/>
      <c r="L348" s="146"/>
    </row>
    <row r="349" spans="9:12" x14ac:dyDescent="0.25">
      <c r="I349" s="146"/>
      <c r="J349" s="146"/>
      <c r="K349" s="146"/>
      <c r="L349" s="146"/>
    </row>
    <row r="350" spans="9:12" x14ac:dyDescent="0.25">
      <c r="I350" s="146"/>
      <c r="J350" s="146"/>
      <c r="K350" s="146"/>
      <c r="L350" s="146"/>
    </row>
    <row r="351" spans="9:12" x14ac:dyDescent="0.25">
      <c r="I351" s="146"/>
      <c r="J351" s="146"/>
      <c r="K351" s="146"/>
      <c r="L351" s="146"/>
    </row>
    <row r="352" spans="9:12" x14ac:dyDescent="0.25">
      <c r="I352" s="146"/>
      <c r="J352" s="146"/>
      <c r="K352" s="146"/>
      <c r="L352" s="146"/>
    </row>
    <row r="353" spans="9:12" x14ac:dyDescent="0.25">
      <c r="I353" s="146"/>
      <c r="J353" s="146"/>
      <c r="K353" s="146"/>
      <c r="L353" s="146"/>
    </row>
    <row r="354" spans="9:12" x14ac:dyDescent="0.25">
      <c r="I354" s="146"/>
      <c r="J354" s="146"/>
      <c r="K354" s="146"/>
      <c r="L354" s="146"/>
    </row>
    <row r="355" spans="9:12" x14ac:dyDescent="0.25">
      <c r="I355" s="146"/>
      <c r="J355" s="146"/>
      <c r="K355" s="146"/>
      <c r="L355" s="146"/>
    </row>
    <row r="356" spans="9:12" x14ac:dyDescent="0.25">
      <c r="I356" s="146"/>
      <c r="J356" s="146"/>
      <c r="K356" s="146"/>
      <c r="L356" s="146"/>
    </row>
    <row r="357" spans="9:12" x14ac:dyDescent="0.25">
      <c r="I357" s="146"/>
      <c r="J357" s="146"/>
      <c r="K357" s="146"/>
      <c r="L357" s="146"/>
    </row>
    <row r="358" spans="9:12" x14ac:dyDescent="0.25">
      <c r="I358" s="146"/>
      <c r="J358" s="146"/>
      <c r="K358" s="146"/>
      <c r="L358" s="146"/>
    </row>
    <row r="359" spans="9:12" x14ac:dyDescent="0.25">
      <c r="I359" s="146"/>
      <c r="J359" s="146"/>
      <c r="K359" s="146"/>
      <c r="L359" s="146"/>
    </row>
    <row r="360" spans="9:12" x14ac:dyDescent="0.25">
      <c r="I360" s="146"/>
      <c r="J360" s="146"/>
      <c r="K360" s="146"/>
      <c r="L360" s="146"/>
    </row>
    <row r="361" spans="9:12" x14ac:dyDescent="0.25">
      <c r="I361" s="146"/>
      <c r="J361" s="146"/>
      <c r="K361" s="146"/>
      <c r="L361" s="146"/>
    </row>
    <row r="362" spans="9:12" x14ac:dyDescent="0.25">
      <c r="I362" s="146"/>
      <c r="J362" s="146"/>
      <c r="K362" s="146"/>
      <c r="L362" s="146"/>
    </row>
    <row r="363" spans="9:12" x14ac:dyDescent="0.25">
      <c r="I363" s="146"/>
      <c r="J363" s="146"/>
      <c r="K363" s="146"/>
      <c r="L363" s="146"/>
    </row>
    <row r="364" spans="9:12" x14ac:dyDescent="0.25">
      <c r="I364" s="146"/>
      <c r="J364" s="146"/>
      <c r="K364" s="146"/>
      <c r="L364" s="146"/>
    </row>
    <row r="365" spans="9:12" x14ac:dyDescent="0.25">
      <c r="I365" s="146"/>
      <c r="J365" s="146"/>
      <c r="K365" s="146"/>
      <c r="L365" s="146"/>
    </row>
    <row r="366" spans="9:12" x14ac:dyDescent="0.25">
      <c r="I366" s="146"/>
      <c r="J366" s="146"/>
      <c r="K366" s="146"/>
      <c r="L366" s="146"/>
    </row>
    <row r="367" spans="9:12" x14ac:dyDescent="0.25">
      <c r="I367" s="146"/>
      <c r="J367" s="146"/>
      <c r="K367" s="146"/>
      <c r="L367" s="146"/>
    </row>
    <row r="368" spans="9:12" x14ac:dyDescent="0.25">
      <c r="I368" s="146"/>
      <c r="J368" s="146"/>
      <c r="K368" s="146"/>
      <c r="L368" s="146"/>
    </row>
    <row r="369" spans="9:12" x14ac:dyDescent="0.25">
      <c r="I369" s="146"/>
      <c r="J369" s="146"/>
      <c r="K369" s="146"/>
      <c r="L369" s="146"/>
    </row>
    <row r="370" spans="9:12" x14ac:dyDescent="0.25">
      <c r="I370" s="146"/>
      <c r="J370" s="146"/>
      <c r="K370" s="146"/>
      <c r="L370" s="146"/>
    </row>
    <row r="371" spans="9:12" x14ac:dyDescent="0.25">
      <c r="I371" s="146"/>
      <c r="J371" s="146"/>
      <c r="K371" s="146"/>
      <c r="L371" s="146"/>
    </row>
    <row r="372" spans="9:12" x14ac:dyDescent="0.25">
      <c r="I372" s="146"/>
      <c r="J372" s="146"/>
      <c r="K372" s="146"/>
      <c r="L372" s="146"/>
    </row>
    <row r="373" spans="9:12" x14ac:dyDescent="0.25">
      <c r="I373" s="146"/>
      <c r="J373" s="146"/>
      <c r="K373" s="146"/>
      <c r="L373" s="146"/>
    </row>
    <row r="374" spans="9:12" x14ac:dyDescent="0.25">
      <c r="I374" s="146"/>
      <c r="J374" s="146"/>
      <c r="K374" s="146"/>
      <c r="L374" s="146"/>
    </row>
    <row r="375" spans="9:12" x14ac:dyDescent="0.25">
      <c r="I375" s="146"/>
      <c r="J375" s="146"/>
      <c r="K375" s="146"/>
      <c r="L375" s="146"/>
    </row>
    <row r="376" spans="9:12" x14ac:dyDescent="0.25">
      <c r="I376" s="146"/>
      <c r="J376" s="146"/>
      <c r="K376" s="146"/>
      <c r="L376" s="146"/>
    </row>
    <row r="377" spans="9:12" x14ac:dyDescent="0.25">
      <c r="I377" s="146"/>
      <c r="J377" s="146"/>
      <c r="K377" s="146"/>
      <c r="L377" s="146"/>
    </row>
    <row r="378" spans="9:12" x14ac:dyDescent="0.25">
      <c r="I378" s="146"/>
      <c r="J378" s="146"/>
      <c r="K378" s="146"/>
      <c r="L378" s="146"/>
    </row>
    <row r="379" spans="9:12" x14ac:dyDescent="0.25">
      <c r="I379" s="146"/>
      <c r="J379" s="146"/>
      <c r="K379" s="146"/>
      <c r="L379" s="146"/>
    </row>
    <row r="380" spans="9:12" x14ac:dyDescent="0.25">
      <c r="I380" s="146"/>
      <c r="J380" s="146"/>
      <c r="K380" s="146"/>
      <c r="L380" s="146"/>
    </row>
    <row r="381" spans="9:12" x14ac:dyDescent="0.25">
      <c r="I381" s="146"/>
      <c r="J381" s="146"/>
      <c r="K381" s="146"/>
      <c r="L381" s="146"/>
    </row>
    <row r="382" spans="9:12" x14ac:dyDescent="0.25">
      <c r="I382" s="146"/>
      <c r="J382" s="146"/>
      <c r="K382" s="146"/>
      <c r="L382" s="146"/>
    </row>
    <row r="383" spans="9:12" x14ac:dyDescent="0.25">
      <c r="I383" s="146"/>
      <c r="J383" s="146"/>
      <c r="K383" s="146"/>
      <c r="L383" s="146"/>
    </row>
    <row r="384" spans="9:12" x14ac:dyDescent="0.25">
      <c r="I384" s="146"/>
      <c r="J384" s="146"/>
      <c r="K384" s="146"/>
      <c r="L384" s="146"/>
    </row>
    <row r="385" spans="9:12" x14ac:dyDescent="0.25">
      <c r="I385" s="146"/>
      <c r="J385" s="146"/>
      <c r="K385" s="146"/>
      <c r="L385" s="146"/>
    </row>
    <row r="386" spans="9:12" x14ac:dyDescent="0.25">
      <c r="I386" s="146"/>
      <c r="J386" s="146"/>
      <c r="K386" s="146"/>
      <c r="L386" s="146"/>
    </row>
    <row r="387" spans="9:12" x14ac:dyDescent="0.25">
      <c r="I387" s="146"/>
      <c r="J387" s="146"/>
      <c r="K387" s="146"/>
      <c r="L387" s="146"/>
    </row>
    <row r="388" spans="9:12" x14ac:dyDescent="0.25">
      <c r="I388" s="146"/>
      <c r="J388" s="146"/>
      <c r="K388" s="146"/>
      <c r="L388" s="146"/>
    </row>
    <row r="389" spans="9:12" x14ac:dyDescent="0.25">
      <c r="I389" s="146"/>
      <c r="J389" s="146"/>
      <c r="K389" s="146"/>
      <c r="L389" s="146"/>
    </row>
    <row r="390" spans="9:12" x14ac:dyDescent="0.25">
      <c r="I390" s="146"/>
      <c r="J390" s="146"/>
      <c r="K390" s="146"/>
      <c r="L390" s="146"/>
    </row>
    <row r="391" spans="9:12" x14ac:dyDescent="0.25">
      <c r="I391" s="146"/>
      <c r="J391" s="146"/>
      <c r="K391" s="146"/>
      <c r="L391" s="146"/>
    </row>
    <row r="392" spans="9:12" x14ac:dyDescent="0.25">
      <c r="I392" s="146"/>
      <c r="J392" s="146"/>
      <c r="K392" s="146"/>
      <c r="L392" s="146"/>
    </row>
    <row r="393" spans="9:12" x14ac:dyDescent="0.25">
      <c r="I393" s="146"/>
      <c r="J393" s="146"/>
      <c r="K393" s="146"/>
      <c r="L393" s="146"/>
    </row>
    <row r="394" spans="9:12" x14ac:dyDescent="0.25">
      <c r="I394" s="146"/>
      <c r="J394" s="146"/>
      <c r="K394" s="146"/>
      <c r="L394" s="146"/>
    </row>
    <row r="395" spans="9:12" x14ac:dyDescent="0.25">
      <c r="I395" s="146"/>
      <c r="J395" s="146"/>
      <c r="K395" s="146"/>
      <c r="L395" s="146"/>
    </row>
    <row r="396" spans="9:12" x14ac:dyDescent="0.25">
      <c r="I396" s="146"/>
      <c r="J396" s="146"/>
      <c r="K396" s="146"/>
      <c r="L396" s="146"/>
    </row>
    <row r="397" spans="9:12" x14ac:dyDescent="0.25">
      <c r="I397" s="146"/>
      <c r="J397" s="146"/>
      <c r="K397" s="146"/>
      <c r="L397" s="146"/>
    </row>
    <row r="398" spans="9:12" x14ac:dyDescent="0.25">
      <c r="I398" s="146"/>
      <c r="J398" s="146"/>
      <c r="K398" s="146"/>
      <c r="L398" s="146"/>
    </row>
    <row r="399" spans="9:12" x14ac:dyDescent="0.25">
      <c r="I399" s="146"/>
      <c r="J399" s="146"/>
      <c r="K399" s="146"/>
      <c r="L399" s="146"/>
    </row>
    <row r="400" spans="9:12" x14ac:dyDescent="0.25">
      <c r="I400" s="146"/>
      <c r="J400" s="146"/>
      <c r="K400" s="146"/>
      <c r="L400" s="146"/>
    </row>
    <row r="401" spans="9:12" x14ac:dyDescent="0.25">
      <c r="I401" s="146"/>
      <c r="J401" s="146"/>
      <c r="K401" s="146"/>
      <c r="L401" s="146"/>
    </row>
    <row r="402" spans="9:12" x14ac:dyDescent="0.25">
      <c r="I402" s="146"/>
      <c r="J402" s="146"/>
      <c r="K402" s="146"/>
      <c r="L402" s="146"/>
    </row>
    <row r="403" spans="9:12" x14ac:dyDescent="0.25">
      <c r="I403" s="146"/>
      <c r="J403" s="146"/>
      <c r="K403" s="146"/>
      <c r="L403" s="146"/>
    </row>
    <row r="404" spans="9:12" x14ac:dyDescent="0.25">
      <c r="I404" s="146"/>
      <c r="J404" s="146"/>
      <c r="K404" s="146"/>
      <c r="L404" s="146"/>
    </row>
    <row r="405" spans="9:12" x14ac:dyDescent="0.25">
      <c r="I405" s="146"/>
      <c r="J405" s="146"/>
      <c r="K405" s="146"/>
      <c r="L405" s="146"/>
    </row>
    <row r="406" spans="9:12" x14ac:dyDescent="0.25">
      <c r="I406" s="146"/>
      <c r="J406" s="146"/>
      <c r="K406" s="146"/>
      <c r="L406" s="146"/>
    </row>
    <row r="407" spans="9:12" x14ac:dyDescent="0.25">
      <c r="I407" s="146"/>
      <c r="J407" s="146"/>
      <c r="K407" s="146"/>
      <c r="L407" s="146"/>
    </row>
    <row r="408" spans="9:12" x14ac:dyDescent="0.25">
      <c r="I408" s="146"/>
      <c r="J408" s="146"/>
      <c r="K408" s="146"/>
      <c r="L408" s="146"/>
    </row>
    <row r="409" spans="9:12" x14ac:dyDescent="0.25">
      <c r="I409" s="146"/>
      <c r="J409" s="146"/>
      <c r="K409" s="146"/>
      <c r="L409" s="146"/>
    </row>
    <row r="410" spans="9:12" x14ac:dyDescent="0.25">
      <c r="I410" s="146"/>
      <c r="J410" s="146"/>
      <c r="K410" s="146"/>
      <c r="L410" s="146"/>
    </row>
    <row r="411" spans="9:12" x14ac:dyDescent="0.25">
      <c r="I411" s="146"/>
      <c r="J411" s="146"/>
      <c r="K411" s="146"/>
      <c r="L411" s="146"/>
    </row>
    <row r="412" spans="9:12" x14ac:dyDescent="0.25">
      <c r="I412" s="146"/>
      <c r="J412" s="146"/>
      <c r="K412" s="146"/>
      <c r="L412" s="146"/>
    </row>
    <row r="413" spans="9:12" x14ac:dyDescent="0.25">
      <c r="I413" s="146"/>
      <c r="J413" s="146"/>
      <c r="K413" s="146"/>
      <c r="L413" s="146"/>
    </row>
    <row r="414" spans="9:12" x14ac:dyDescent="0.25">
      <c r="I414" s="146"/>
      <c r="J414" s="146"/>
      <c r="K414" s="146"/>
      <c r="L414" s="146"/>
    </row>
    <row r="415" spans="9:12" x14ac:dyDescent="0.25">
      <c r="I415" s="146"/>
      <c r="J415" s="146"/>
      <c r="K415" s="146"/>
      <c r="L415" s="146"/>
    </row>
    <row r="416" spans="9:12" x14ac:dyDescent="0.25">
      <c r="I416" s="146"/>
      <c r="J416" s="146"/>
      <c r="K416" s="146"/>
      <c r="L416" s="146"/>
    </row>
    <row r="417" spans="9:12" x14ac:dyDescent="0.25">
      <c r="I417" s="146"/>
      <c r="J417" s="146"/>
      <c r="K417" s="146"/>
      <c r="L417" s="146"/>
    </row>
    <row r="418" spans="9:12" x14ac:dyDescent="0.25">
      <c r="I418" s="146"/>
      <c r="J418" s="146"/>
      <c r="K418" s="146"/>
      <c r="L418" s="146"/>
    </row>
    <row r="419" spans="9:12" x14ac:dyDescent="0.25">
      <c r="I419" s="146"/>
      <c r="J419" s="146"/>
      <c r="K419" s="146"/>
      <c r="L419" s="146"/>
    </row>
    <row r="420" spans="9:12" x14ac:dyDescent="0.25">
      <c r="I420" s="146"/>
      <c r="J420" s="146"/>
      <c r="K420" s="146"/>
      <c r="L420" s="146"/>
    </row>
    <row r="421" spans="9:12" x14ac:dyDescent="0.25">
      <c r="I421" s="146"/>
      <c r="J421" s="146"/>
      <c r="K421" s="146"/>
      <c r="L421" s="146"/>
    </row>
    <row r="422" spans="9:12" x14ac:dyDescent="0.25">
      <c r="I422" s="146"/>
      <c r="J422" s="146"/>
      <c r="K422" s="146"/>
      <c r="L422" s="146"/>
    </row>
    <row r="423" spans="9:12" x14ac:dyDescent="0.25">
      <c r="I423" s="146"/>
      <c r="J423" s="146"/>
      <c r="K423" s="146"/>
      <c r="L423" s="146"/>
    </row>
    <row r="424" spans="9:12" x14ac:dyDescent="0.25">
      <c r="I424" s="146"/>
      <c r="J424" s="146"/>
      <c r="K424" s="146"/>
      <c r="L424" s="146"/>
    </row>
    <row r="425" spans="9:12" x14ac:dyDescent="0.25">
      <c r="I425" s="146"/>
      <c r="J425" s="146"/>
      <c r="K425" s="146"/>
      <c r="L425" s="146"/>
    </row>
    <row r="426" spans="9:12" x14ac:dyDescent="0.25">
      <c r="I426" s="146"/>
      <c r="J426" s="146"/>
      <c r="K426" s="146"/>
      <c r="L426" s="146"/>
    </row>
    <row r="427" spans="9:12" x14ac:dyDescent="0.25">
      <c r="I427" s="146"/>
      <c r="J427" s="146"/>
      <c r="K427" s="146"/>
      <c r="L427" s="146"/>
    </row>
    <row r="428" spans="9:12" x14ac:dyDescent="0.25">
      <c r="I428" s="146"/>
      <c r="J428" s="146"/>
      <c r="K428" s="146"/>
      <c r="L428" s="146"/>
    </row>
    <row r="429" spans="9:12" x14ac:dyDescent="0.25">
      <c r="I429" s="146"/>
      <c r="J429" s="146"/>
      <c r="K429" s="146"/>
      <c r="L429" s="146"/>
    </row>
    <row r="430" spans="9:12" x14ac:dyDescent="0.25">
      <c r="I430" s="146"/>
      <c r="J430" s="146"/>
      <c r="K430" s="146"/>
      <c r="L430" s="146"/>
    </row>
    <row r="431" spans="9:12" x14ac:dyDescent="0.25">
      <c r="I431" s="146"/>
      <c r="J431" s="146"/>
      <c r="K431" s="146"/>
      <c r="L431" s="146"/>
    </row>
    <row r="432" spans="9:12" x14ac:dyDescent="0.25">
      <c r="I432" s="146"/>
      <c r="J432" s="146"/>
      <c r="K432" s="146"/>
      <c r="L432" s="146"/>
    </row>
    <row r="433" spans="9:12" x14ac:dyDescent="0.25">
      <c r="I433" s="146"/>
      <c r="J433" s="146"/>
      <c r="K433" s="146"/>
      <c r="L433" s="146"/>
    </row>
    <row r="434" spans="9:12" x14ac:dyDescent="0.25">
      <c r="I434" s="146"/>
      <c r="J434" s="146"/>
      <c r="K434" s="146"/>
      <c r="L434" s="146"/>
    </row>
    <row r="435" spans="9:12" x14ac:dyDescent="0.25">
      <c r="I435" s="146"/>
      <c r="J435" s="146"/>
      <c r="K435" s="146"/>
      <c r="L435" s="146"/>
    </row>
    <row r="436" spans="9:12" x14ac:dyDescent="0.25">
      <c r="I436" s="146"/>
      <c r="J436" s="146"/>
      <c r="K436" s="146"/>
      <c r="L436" s="146"/>
    </row>
    <row r="437" spans="9:12" x14ac:dyDescent="0.25">
      <c r="I437" s="146"/>
      <c r="J437" s="146"/>
      <c r="K437" s="146"/>
      <c r="L437" s="146"/>
    </row>
    <row r="438" spans="9:12" x14ac:dyDescent="0.25">
      <c r="I438" s="146"/>
      <c r="J438" s="146"/>
      <c r="K438" s="146"/>
      <c r="L438" s="146"/>
    </row>
    <row r="439" spans="9:12" x14ac:dyDescent="0.25">
      <c r="I439" s="146"/>
      <c r="J439" s="146"/>
      <c r="K439" s="146"/>
      <c r="L439" s="146"/>
    </row>
    <row r="440" spans="9:12" x14ac:dyDescent="0.25">
      <c r="I440" s="146"/>
      <c r="J440" s="146"/>
      <c r="K440" s="146"/>
      <c r="L440" s="146"/>
    </row>
    <row r="441" spans="9:12" x14ac:dyDescent="0.25">
      <c r="I441" s="146"/>
      <c r="J441" s="146"/>
      <c r="K441" s="146"/>
      <c r="L441" s="146"/>
    </row>
    <row r="442" spans="9:12" x14ac:dyDescent="0.25">
      <c r="I442" s="146"/>
      <c r="J442" s="146"/>
      <c r="K442" s="146"/>
      <c r="L442" s="146"/>
    </row>
    <row r="443" spans="9:12" x14ac:dyDescent="0.25">
      <c r="I443" s="146"/>
      <c r="J443" s="146"/>
      <c r="K443" s="146"/>
      <c r="L443" s="146"/>
    </row>
    <row r="444" spans="9:12" x14ac:dyDescent="0.25">
      <c r="I444" s="146"/>
      <c r="J444" s="146"/>
      <c r="K444" s="146"/>
      <c r="L444" s="146"/>
    </row>
    <row r="445" spans="9:12" x14ac:dyDescent="0.25">
      <c r="I445" s="146"/>
      <c r="J445" s="146"/>
      <c r="K445" s="146"/>
      <c r="L445" s="146"/>
    </row>
    <row r="446" spans="9:12" x14ac:dyDescent="0.25">
      <c r="I446" s="146"/>
      <c r="J446" s="146"/>
      <c r="K446" s="146"/>
      <c r="L446" s="146"/>
    </row>
    <row r="447" spans="9:12" x14ac:dyDescent="0.25">
      <c r="I447" s="146"/>
      <c r="J447" s="146"/>
      <c r="K447" s="146"/>
      <c r="L447" s="146"/>
    </row>
    <row r="448" spans="9:12" x14ac:dyDescent="0.25">
      <c r="I448" s="146"/>
      <c r="J448" s="146"/>
      <c r="K448" s="146"/>
      <c r="L448" s="146"/>
    </row>
    <row r="449" spans="9:12" x14ac:dyDescent="0.25">
      <c r="I449" s="146"/>
      <c r="J449" s="146"/>
      <c r="K449" s="146"/>
      <c r="L449" s="146"/>
    </row>
    <row r="450" spans="9:12" x14ac:dyDescent="0.25">
      <c r="I450" s="146"/>
      <c r="J450" s="146"/>
      <c r="K450" s="146"/>
      <c r="L450" s="146"/>
    </row>
    <row r="451" spans="9:12" x14ac:dyDescent="0.25">
      <c r="I451" s="146"/>
      <c r="J451" s="146"/>
      <c r="K451" s="146"/>
      <c r="L451" s="146"/>
    </row>
    <row r="452" spans="9:12" x14ac:dyDescent="0.25">
      <c r="I452" s="146"/>
      <c r="J452" s="146"/>
      <c r="K452" s="146"/>
      <c r="L452" s="146"/>
    </row>
    <row r="453" spans="9:12" x14ac:dyDescent="0.25">
      <c r="I453" s="146"/>
      <c r="J453" s="146"/>
      <c r="K453" s="146"/>
      <c r="L453" s="146"/>
    </row>
    <row r="454" spans="9:12" x14ac:dyDescent="0.25">
      <c r="I454" s="146"/>
      <c r="J454" s="146"/>
      <c r="K454" s="146"/>
      <c r="L454" s="146"/>
    </row>
    <row r="455" spans="9:12" x14ac:dyDescent="0.25">
      <c r="I455" s="146"/>
      <c r="J455" s="146"/>
      <c r="K455" s="146"/>
      <c r="L455" s="146"/>
    </row>
    <row r="456" spans="9:12" x14ac:dyDescent="0.25">
      <c r="I456" s="146"/>
      <c r="J456" s="146"/>
      <c r="K456" s="146"/>
      <c r="L456" s="146"/>
    </row>
    <row r="457" spans="9:12" x14ac:dyDescent="0.25">
      <c r="I457" s="146"/>
      <c r="J457" s="146"/>
      <c r="K457" s="146"/>
      <c r="L457" s="146"/>
    </row>
    <row r="458" spans="9:12" x14ac:dyDescent="0.25">
      <c r="I458" s="146"/>
      <c r="J458" s="146"/>
      <c r="K458" s="146"/>
      <c r="L458" s="146"/>
    </row>
    <row r="459" spans="9:12" x14ac:dyDescent="0.25">
      <c r="I459" s="146"/>
      <c r="J459" s="146"/>
      <c r="K459" s="146"/>
      <c r="L459" s="146"/>
    </row>
    <row r="460" spans="9:12" x14ac:dyDescent="0.25">
      <c r="I460" s="146"/>
      <c r="J460" s="146"/>
      <c r="K460" s="146"/>
      <c r="L460" s="146"/>
    </row>
    <row r="461" spans="9:12" x14ac:dyDescent="0.25">
      <c r="I461" s="146"/>
      <c r="J461" s="146"/>
      <c r="K461" s="146"/>
      <c r="L461" s="146"/>
    </row>
    <row r="462" spans="9:12" x14ac:dyDescent="0.25">
      <c r="I462" s="146"/>
      <c r="J462" s="146"/>
      <c r="K462" s="146"/>
      <c r="L462" s="146"/>
    </row>
    <row r="463" spans="9:12" x14ac:dyDescent="0.25">
      <c r="I463" s="146"/>
      <c r="J463" s="146"/>
      <c r="K463" s="146"/>
      <c r="L463" s="146"/>
    </row>
    <row r="464" spans="9:12" x14ac:dyDescent="0.25">
      <c r="I464" s="146"/>
      <c r="J464" s="146"/>
      <c r="K464" s="146"/>
      <c r="L464" s="146"/>
    </row>
    <row r="465" spans="9:12" x14ac:dyDescent="0.25">
      <c r="I465" s="146"/>
      <c r="J465" s="146"/>
      <c r="K465" s="146"/>
      <c r="L465" s="146"/>
    </row>
    <row r="466" spans="9:12" x14ac:dyDescent="0.25">
      <c r="I466" s="146"/>
      <c r="J466" s="146"/>
      <c r="K466" s="146"/>
      <c r="L466" s="146"/>
    </row>
    <row r="467" spans="9:12" x14ac:dyDescent="0.25">
      <c r="I467" s="146"/>
      <c r="J467" s="146"/>
      <c r="K467" s="146"/>
      <c r="L467" s="146"/>
    </row>
    <row r="468" spans="9:12" x14ac:dyDescent="0.25">
      <c r="I468" s="146"/>
      <c r="J468" s="146"/>
      <c r="K468" s="146"/>
      <c r="L468" s="146"/>
    </row>
    <row r="469" spans="9:12" x14ac:dyDescent="0.25">
      <c r="I469" s="146"/>
      <c r="J469" s="146"/>
      <c r="K469" s="146"/>
      <c r="L469" s="146"/>
    </row>
    <row r="470" spans="9:12" x14ac:dyDescent="0.25">
      <c r="I470" s="146"/>
      <c r="J470" s="146"/>
      <c r="K470" s="146"/>
      <c r="L470" s="146"/>
    </row>
    <row r="471" spans="9:12" x14ac:dyDescent="0.25">
      <c r="I471" s="146"/>
      <c r="J471" s="146"/>
      <c r="K471" s="146"/>
      <c r="L471" s="146"/>
    </row>
    <row r="472" spans="9:12" x14ac:dyDescent="0.25">
      <c r="I472" s="146"/>
      <c r="J472" s="146"/>
      <c r="K472" s="146"/>
      <c r="L472" s="146"/>
    </row>
    <row r="473" spans="9:12" x14ac:dyDescent="0.25">
      <c r="I473" s="146"/>
      <c r="J473" s="146"/>
      <c r="K473" s="146"/>
      <c r="L473" s="146"/>
    </row>
    <row r="474" spans="9:12" x14ac:dyDescent="0.25">
      <c r="I474" s="146"/>
      <c r="J474" s="146"/>
      <c r="K474" s="146"/>
      <c r="L474" s="146"/>
    </row>
    <row r="475" spans="9:12" x14ac:dyDescent="0.25">
      <c r="I475" s="146"/>
      <c r="J475" s="146"/>
      <c r="K475" s="146"/>
      <c r="L475" s="146"/>
    </row>
    <row r="476" spans="9:12" x14ac:dyDescent="0.25">
      <c r="I476" s="146"/>
      <c r="J476" s="146"/>
      <c r="K476" s="146"/>
      <c r="L476" s="146"/>
    </row>
    <row r="477" spans="9:12" x14ac:dyDescent="0.25">
      <c r="I477" s="146"/>
      <c r="J477" s="146"/>
      <c r="K477" s="146"/>
      <c r="L477" s="146"/>
    </row>
    <row r="478" spans="9:12" x14ac:dyDescent="0.25">
      <c r="I478" s="146"/>
      <c r="J478" s="146"/>
      <c r="K478" s="146"/>
      <c r="L478" s="146"/>
    </row>
    <row r="479" spans="9:12" x14ac:dyDescent="0.25">
      <c r="I479" s="146"/>
      <c r="J479" s="146"/>
      <c r="K479" s="146"/>
      <c r="L479" s="146"/>
    </row>
    <row r="480" spans="9:12" x14ac:dyDescent="0.25">
      <c r="I480" s="146"/>
      <c r="J480" s="146"/>
      <c r="K480" s="146"/>
      <c r="L480" s="146"/>
    </row>
    <row r="481" spans="9:12" x14ac:dyDescent="0.25">
      <c r="I481" s="146"/>
      <c r="J481" s="146"/>
      <c r="K481" s="146"/>
      <c r="L481" s="146"/>
    </row>
    <row r="482" spans="9:12" x14ac:dyDescent="0.25">
      <c r="I482" s="146"/>
      <c r="J482" s="146"/>
      <c r="K482" s="146"/>
      <c r="L482" s="146"/>
    </row>
    <row r="483" spans="9:12" x14ac:dyDescent="0.25">
      <c r="I483" s="146"/>
      <c r="J483" s="146"/>
      <c r="K483" s="146"/>
      <c r="L483" s="146"/>
    </row>
    <row r="484" spans="9:12" x14ac:dyDescent="0.25">
      <c r="I484" s="146"/>
      <c r="J484" s="146"/>
      <c r="K484" s="146"/>
      <c r="L484" s="146"/>
    </row>
    <row r="485" spans="9:12" x14ac:dyDescent="0.25">
      <c r="I485" s="146"/>
      <c r="J485" s="146"/>
      <c r="K485" s="146"/>
      <c r="L485" s="146"/>
    </row>
    <row r="486" spans="9:12" x14ac:dyDescent="0.25">
      <c r="I486" s="146"/>
      <c r="J486" s="146"/>
      <c r="K486" s="146"/>
      <c r="L486" s="146"/>
    </row>
    <row r="487" spans="9:12" x14ac:dyDescent="0.25">
      <c r="I487" s="146"/>
      <c r="J487" s="146"/>
      <c r="K487" s="146"/>
      <c r="L487" s="146"/>
    </row>
    <row r="488" spans="9:12" x14ac:dyDescent="0.25">
      <c r="I488" s="146"/>
      <c r="J488" s="146"/>
      <c r="K488" s="146"/>
      <c r="L488" s="146"/>
    </row>
    <row r="489" spans="9:12" x14ac:dyDescent="0.25">
      <c r="I489" s="146"/>
      <c r="J489" s="146"/>
      <c r="K489" s="146"/>
      <c r="L489" s="146"/>
    </row>
    <row r="490" spans="9:12" x14ac:dyDescent="0.25">
      <c r="I490" s="146"/>
      <c r="J490" s="146"/>
      <c r="K490" s="146"/>
      <c r="L490" s="146"/>
    </row>
    <row r="491" spans="9:12" x14ac:dyDescent="0.25">
      <c r="I491" s="146"/>
      <c r="J491" s="146"/>
      <c r="K491" s="146"/>
      <c r="L491" s="146"/>
    </row>
    <row r="492" spans="9:12" x14ac:dyDescent="0.25">
      <c r="I492" s="146"/>
      <c r="J492" s="146"/>
      <c r="K492" s="146"/>
      <c r="L492" s="146"/>
    </row>
    <row r="493" spans="9:12" x14ac:dyDescent="0.25">
      <c r="I493" s="146"/>
      <c r="J493" s="146"/>
      <c r="K493" s="146"/>
      <c r="L493" s="146"/>
    </row>
    <row r="494" spans="9:12" x14ac:dyDescent="0.25">
      <c r="I494" s="146"/>
      <c r="J494" s="146"/>
      <c r="K494" s="146"/>
      <c r="L494" s="146"/>
    </row>
    <row r="495" spans="9:12" x14ac:dyDescent="0.25">
      <c r="I495" s="146"/>
      <c r="J495" s="146"/>
      <c r="K495" s="146"/>
      <c r="L495" s="146"/>
    </row>
    <row r="496" spans="9:12" x14ac:dyDescent="0.25">
      <c r="I496" s="146"/>
      <c r="J496" s="146"/>
      <c r="K496" s="146"/>
      <c r="L496" s="146"/>
    </row>
    <row r="497" spans="9:12" x14ac:dyDescent="0.25">
      <c r="I497" s="146"/>
      <c r="J497" s="146"/>
      <c r="K497" s="146"/>
      <c r="L497" s="146"/>
    </row>
    <row r="498" spans="9:12" x14ac:dyDescent="0.25">
      <c r="I498" s="146"/>
      <c r="J498" s="146"/>
      <c r="K498" s="146"/>
      <c r="L498" s="146"/>
    </row>
    <row r="499" spans="9:12" x14ac:dyDescent="0.25">
      <c r="I499" s="146"/>
      <c r="J499" s="146"/>
      <c r="K499" s="146"/>
      <c r="L499" s="146"/>
    </row>
    <row r="500" spans="9:12" x14ac:dyDescent="0.25">
      <c r="I500" s="146"/>
      <c r="J500" s="146"/>
      <c r="K500" s="146"/>
      <c r="L500" s="146"/>
    </row>
    <row r="501" spans="9:12" x14ac:dyDescent="0.25">
      <c r="I501" s="146"/>
      <c r="J501" s="146"/>
      <c r="K501" s="146"/>
      <c r="L501" s="146"/>
    </row>
    <row r="502" spans="9:12" x14ac:dyDescent="0.25">
      <c r="I502" s="146"/>
      <c r="J502" s="146"/>
      <c r="K502" s="146"/>
      <c r="L502" s="146"/>
    </row>
    <row r="503" spans="9:12" x14ac:dyDescent="0.25">
      <c r="I503" s="146"/>
      <c r="J503" s="146"/>
      <c r="K503" s="146"/>
      <c r="L503" s="146"/>
    </row>
    <row r="504" spans="9:12" x14ac:dyDescent="0.25">
      <c r="I504" s="146"/>
      <c r="J504" s="146"/>
      <c r="K504" s="146"/>
      <c r="L504" s="146"/>
    </row>
    <row r="505" spans="9:12" x14ac:dyDescent="0.25">
      <c r="I505" s="146"/>
      <c r="J505" s="146"/>
      <c r="K505" s="146"/>
      <c r="L505" s="146"/>
    </row>
    <row r="506" spans="9:12" x14ac:dyDescent="0.25">
      <c r="I506" s="146"/>
      <c r="J506" s="146"/>
      <c r="K506" s="146"/>
      <c r="L506" s="146"/>
    </row>
    <row r="507" spans="9:12" x14ac:dyDescent="0.25">
      <c r="I507" s="146"/>
      <c r="J507" s="146"/>
      <c r="K507" s="146"/>
      <c r="L507" s="146"/>
    </row>
    <row r="508" spans="9:12" x14ac:dyDescent="0.25">
      <c r="I508" s="146"/>
      <c r="J508" s="146"/>
      <c r="K508" s="146"/>
      <c r="L508" s="146"/>
    </row>
    <row r="509" spans="9:12" x14ac:dyDescent="0.25">
      <c r="I509" s="146"/>
      <c r="J509" s="146"/>
      <c r="K509" s="146"/>
      <c r="L509" s="146"/>
    </row>
    <row r="510" spans="9:12" x14ac:dyDescent="0.25">
      <c r="I510" s="146"/>
      <c r="J510" s="146"/>
      <c r="K510" s="146"/>
      <c r="L510" s="146"/>
    </row>
    <row r="511" spans="9:12" x14ac:dyDescent="0.25">
      <c r="I511" s="146"/>
      <c r="J511" s="146"/>
      <c r="K511" s="146"/>
      <c r="L511" s="146"/>
    </row>
    <row r="512" spans="9:12" x14ac:dyDescent="0.25">
      <c r="I512" s="146"/>
      <c r="J512" s="146"/>
      <c r="K512" s="146"/>
      <c r="L512" s="146"/>
    </row>
    <row r="513" spans="9:12" x14ac:dyDescent="0.25">
      <c r="I513" s="146"/>
      <c r="J513" s="146"/>
      <c r="K513" s="146"/>
      <c r="L513" s="146"/>
    </row>
    <row r="514" spans="9:12" x14ac:dyDescent="0.25">
      <c r="I514" s="146"/>
      <c r="J514" s="146"/>
      <c r="K514" s="146"/>
      <c r="L514" s="146"/>
    </row>
    <row r="515" spans="9:12" x14ac:dyDescent="0.25">
      <c r="I515" s="146"/>
      <c r="J515" s="146"/>
      <c r="K515" s="146"/>
      <c r="L515" s="146"/>
    </row>
    <row r="516" spans="9:12" x14ac:dyDescent="0.25">
      <c r="I516" s="146"/>
      <c r="J516" s="146"/>
      <c r="K516" s="146"/>
      <c r="L516" s="146"/>
    </row>
    <row r="517" spans="9:12" x14ac:dyDescent="0.25">
      <c r="I517" s="146"/>
      <c r="J517" s="146"/>
      <c r="K517" s="146"/>
      <c r="L517" s="146"/>
    </row>
    <row r="518" spans="9:12" x14ac:dyDescent="0.25">
      <c r="I518" s="146"/>
      <c r="J518" s="146"/>
      <c r="K518" s="146"/>
      <c r="L518" s="146"/>
    </row>
    <row r="519" spans="9:12" x14ac:dyDescent="0.25">
      <c r="I519" s="146"/>
      <c r="J519" s="146"/>
      <c r="K519" s="146"/>
      <c r="L519" s="146"/>
    </row>
    <row r="520" spans="9:12" x14ac:dyDescent="0.25">
      <c r="I520" s="146"/>
      <c r="J520" s="146"/>
      <c r="K520" s="146"/>
      <c r="L520" s="146"/>
    </row>
    <row r="521" spans="9:12" x14ac:dyDescent="0.25">
      <c r="I521" s="146"/>
      <c r="J521" s="146"/>
      <c r="K521" s="146"/>
      <c r="L521" s="146"/>
    </row>
    <row r="522" spans="9:12" x14ac:dyDescent="0.25">
      <c r="I522" s="146"/>
      <c r="J522" s="146"/>
      <c r="K522" s="146"/>
      <c r="L522" s="146"/>
    </row>
    <row r="523" spans="9:12" x14ac:dyDescent="0.25">
      <c r="I523" s="146"/>
      <c r="J523" s="146"/>
      <c r="K523" s="146"/>
      <c r="L523" s="146"/>
    </row>
    <row r="524" spans="9:12" x14ac:dyDescent="0.25">
      <c r="I524" s="146"/>
      <c r="J524" s="146"/>
      <c r="K524" s="146"/>
      <c r="L524" s="146"/>
    </row>
    <row r="525" spans="9:12" x14ac:dyDescent="0.25">
      <c r="I525" s="146"/>
      <c r="J525" s="146"/>
      <c r="K525" s="146"/>
      <c r="L525" s="146"/>
    </row>
    <row r="526" spans="9:12" x14ac:dyDescent="0.25">
      <c r="I526" s="146"/>
      <c r="J526" s="146"/>
      <c r="K526" s="146"/>
      <c r="L526" s="146"/>
    </row>
    <row r="527" spans="9:12" x14ac:dyDescent="0.25">
      <c r="I527" s="146"/>
      <c r="J527" s="146"/>
      <c r="K527" s="146"/>
      <c r="L527" s="146"/>
    </row>
    <row r="528" spans="9:12" x14ac:dyDescent="0.25">
      <c r="I528" s="146"/>
      <c r="J528" s="146"/>
      <c r="K528" s="146"/>
      <c r="L528" s="146"/>
    </row>
    <row r="529" spans="9:12" x14ac:dyDescent="0.25">
      <c r="I529" s="146"/>
      <c r="J529" s="146"/>
      <c r="K529" s="146"/>
      <c r="L529" s="146"/>
    </row>
    <row r="530" spans="9:12" x14ac:dyDescent="0.25">
      <c r="I530" s="146"/>
      <c r="J530" s="146"/>
      <c r="K530" s="146"/>
      <c r="L530" s="146"/>
    </row>
    <row r="531" spans="9:12" x14ac:dyDescent="0.25">
      <c r="I531" s="146"/>
      <c r="J531" s="146"/>
      <c r="K531" s="146"/>
      <c r="L531" s="146"/>
    </row>
    <row r="532" spans="9:12" x14ac:dyDescent="0.25">
      <c r="I532" s="146"/>
      <c r="J532" s="146"/>
      <c r="K532" s="146"/>
      <c r="L532" s="146"/>
    </row>
    <row r="533" spans="9:12" x14ac:dyDescent="0.25">
      <c r="I533" s="146"/>
      <c r="J533" s="146"/>
      <c r="K533" s="146"/>
      <c r="L533" s="146"/>
    </row>
    <row r="534" spans="9:12" x14ac:dyDescent="0.25">
      <c r="I534" s="146"/>
      <c r="J534" s="146"/>
      <c r="K534" s="146"/>
      <c r="L534" s="146"/>
    </row>
    <row r="535" spans="9:12" x14ac:dyDescent="0.25">
      <c r="I535" s="146"/>
      <c r="J535" s="146"/>
      <c r="K535" s="146"/>
      <c r="L535" s="146"/>
    </row>
    <row r="536" spans="9:12" x14ac:dyDescent="0.25">
      <c r="I536" s="146"/>
      <c r="J536" s="146"/>
      <c r="K536" s="146"/>
      <c r="L536" s="146"/>
    </row>
    <row r="537" spans="9:12" x14ac:dyDescent="0.25">
      <c r="I537" s="146"/>
      <c r="J537" s="146"/>
      <c r="K537" s="146"/>
      <c r="L537" s="146"/>
    </row>
    <row r="538" spans="9:12" x14ac:dyDescent="0.25">
      <c r="I538" s="146"/>
      <c r="J538" s="146"/>
      <c r="K538" s="146"/>
      <c r="L538" s="146"/>
    </row>
    <row r="539" spans="9:12" x14ac:dyDescent="0.25">
      <c r="I539" s="146"/>
      <c r="J539" s="146"/>
      <c r="K539" s="146"/>
      <c r="L539" s="146"/>
    </row>
    <row r="540" spans="9:12" x14ac:dyDescent="0.25">
      <c r="I540" s="146"/>
      <c r="J540" s="146"/>
      <c r="K540" s="146"/>
      <c r="L540" s="146"/>
    </row>
    <row r="541" spans="9:12" x14ac:dyDescent="0.25">
      <c r="I541" s="146"/>
      <c r="J541" s="146"/>
      <c r="K541" s="146"/>
      <c r="L541" s="146"/>
    </row>
    <row r="542" spans="9:12" x14ac:dyDescent="0.25">
      <c r="I542" s="146"/>
      <c r="J542" s="146"/>
      <c r="K542" s="146"/>
      <c r="L542" s="146"/>
    </row>
    <row r="543" spans="9:12" x14ac:dyDescent="0.25">
      <c r="I543" s="146"/>
      <c r="J543" s="146"/>
      <c r="K543" s="146"/>
      <c r="L543" s="146"/>
    </row>
    <row r="544" spans="9:12" x14ac:dyDescent="0.25">
      <c r="I544" s="146"/>
      <c r="J544" s="146"/>
      <c r="K544" s="146"/>
      <c r="L544" s="146"/>
    </row>
    <row r="545" spans="9:12" x14ac:dyDescent="0.25">
      <c r="I545" s="146"/>
      <c r="J545" s="146"/>
      <c r="K545" s="146"/>
      <c r="L545" s="146"/>
    </row>
    <row r="546" spans="9:12" x14ac:dyDescent="0.25">
      <c r="I546" s="146"/>
      <c r="J546" s="146"/>
      <c r="K546" s="146"/>
      <c r="L546" s="146"/>
    </row>
    <row r="547" spans="9:12" x14ac:dyDescent="0.25">
      <c r="I547" s="146"/>
      <c r="J547" s="146"/>
      <c r="K547" s="146"/>
      <c r="L547" s="146"/>
    </row>
    <row r="548" spans="9:12" x14ac:dyDescent="0.25">
      <c r="I548" s="146"/>
      <c r="J548" s="146"/>
      <c r="K548" s="146"/>
      <c r="L548" s="146"/>
    </row>
    <row r="549" spans="9:12" x14ac:dyDescent="0.25">
      <c r="I549" s="146"/>
      <c r="J549" s="146"/>
      <c r="K549" s="146"/>
      <c r="L549" s="146"/>
    </row>
    <row r="550" spans="9:12" x14ac:dyDescent="0.25">
      <c r="I550" s="146"/>
      <c r="J550" s="146"/>
      <c r="K550" s="146"/>
      <c r="L550" s="146"/>
    </row>
    <row r="551" spans="9:12" x14ac:dyDescent="0.25">
      <c r="I551" s="146"/>
      <c r="J551" s="146"/>
      <c r="K551" s="146"/>
      <c r="L551" s="146"/>
    </row>
    <row r="552" spans="9:12" x14ac:dyDescent="0.25">
      <c r="I552" s="146"/>
      <c r="J552" s="146"/>
      <c r="K552" s="146"/>
      <c r="L552" s="146"/>
    </row>
    <row r="553" spans="9:12" x14ac:dyDescent="0.25">
      <c r="I553" s="146"/>
      <c r="J553" s="146"/>
      <c r="K553" s="146"/>
      <c r="L553" s="146"/>
    </row>
    <row r="554" spans="9:12" x14ac:dyDescent="0.25">
      <c r="I554" s="146"/>
      <c r="J554" s="146"/>
      <c r="K554" s="146"/>
      <c r="L554" s="146"/>
    </row>
    <row r="555" spans="9:12" x14ac:dyDescent="0.25">
      <c r="I555" s="146"/>
      <c r="J555" s="146"/>
      <c r="K555" s="146"/>
      <c r="L555" s="146"/>
    </row>
    <row r="556" spans="9:12" x14ac:dyDescent="0.25">
      <c r="I556" s="146"/>
      <c r="J556" s="146"/>
      <c r="K556" s="146"/>
      <c r="L556" s="146"/>
    </row>
    <row r="557" spans="9:12" x14ac:dyDescent="0.25">
      <c r="I557" s="146"/>
      <c r="J557" s="146"/>
      <c r="K557" s="146"/>
      <c r="L557" s="146"/>
    </row>
    <row r="558" spans="9:12" x14ac:dyDescent="0.25">
      <c r="I558" s="146"/>
      <c r="J558" s="146"/>
      <c r="K558" s="146"/>
      <c r="L558" s="146"/>
    </row>
    <row r="559" spans="9:12" x14ac:dyDescent="0.25">
      <c r="I559" s="146"/>
      <c r="J559" s="146"/>
      <c r="K559" s="146"/>
      <c r="L559" s="146"/>
    </row>
    <row r="560" spans="9:12" x14ac:dyDescent="0.25">
      <c r="I560" s="146"/>
      <c r="J560" s="146"/>
      <c r="K560" s="146"/>
      <c r="L560" s="146"/>
    </row>
    <row r="561" spans="9:12" x14ac:dyDescent="0.25">
      <c r="I561" s="146"/>
      <c r="J561" s="146"/>
      <c r="K561" s="146"/>
      <c r="L561" s="146"/>
    </row>
    <row r="562" spans="9:12" x14ac:dyDescent="0.25">
      <c r="I562" s="146"/>
      <c r="J562" s="146"/>
      <c r="K562" s="146"/>
      <c r="L562" s="146"/>
    </row>
    <row r="563" spans="9:12" x14ac:dyDescent="0.25">
      <c r="I563" s="146"/>
      <c r="J563" s="146"/>
      <c r="K563" s="146"/>
      <c r="L563" s="146"/>
    </row>
    <row r="564" spans="9:12" x14ac:dyDescent="0.25">
      <c r="I564" s="146"/>
      <c r="J564" s="146"/>
      <c r="K564" s="146"/>
      <c r="L564" s="146"/>
    </row>
    <row r="565" spans="9:12" x14ac:dyDescent="0.25">
      <c r="I565" s="146"/>
      <c r="J565" s="146"/>
      <c r="K565" s="146"/>
      <c r="L565" s="146"/>
    </row>
    <row r="566" spans="9:12" x14ac:dyDescent="0.25">
      <c r="I566" s="146"/>
      <c r="J566" s="146"/>
      <c r="K566" s="146"/>
      <c r="L566" s="146"/>
    </row>
    <row r="567" spans="9:12" x14ac:dyDescent="0.25">
      <c r="I567" s="146"/>
      <c r="J567" s="146"/>
      <c r="K567" s="146"/>
      <c r="L567" s="146"/>
    </row>
    <row r="568" spans="9:12" x14ac:dyDescent="0.25">
      <c r="I568" s="146"/>
      <c r="J568" s="146"/>
      <c r="K568" s="146"/>
      <c r="L568" s="146"/>
    </row>
    <row r="569" spans="9:12" x14ac:dyDescent="0.25">
      <c r="I569" s="146"/>
      <c r="J569" s="146"/>
      <c r="K569" s="146"/>
      <c r="L569" s="146"/>
    </row>
    <row r="570" spans="9:12" x14ac:dyDescent="0.25">
      <c r="I570" s="146"/>
      <c r="J570" s="146"/>
      <c r="K570" s="146"/>
      <c r="L570" s="146"/>
    </row>
    <row r="571" spans="9:12" x14ac:dyDescent="0.25">
      <c r="I571" s="146"/>
      <c r="J571" s="146"/>
      <c r="K571" s="146"/>
      <c r="L571" s="146"/>
    </row>
    <row r="572" spans="9:12" x14ac:dyDescent="0.25">
      <c r="I572" s="146"/>
      <c r="J572" s="146"/>
      <c r="K572" s="146"/>
      <c r="L572" s="146"/>
    </row>
    <row r="573" spans="9:12" x14ac:dyDescent="0.25">
      <c r="I573" s="146"/>
      <c r="J573" s="146"/>
      <c r="K573" s="146"/>
      <c r="L573" s="146"/>
    </row>
    <row r="574" spans="9:12" x14ac:dyDescent="0.25">
      <c r="I574" s="146"/>
      <c r="J574" s="146"/>
      <c r="K574" s="146"/>
      <c r="L574" s="146"/>
    </row>
    <row r="575" spans="9:12" x14ac:dyDescent="0.25">
      <c r="I575" s="146"/>
      <c r="J575" s="146"/>
      <c r="K575" s="146"/>
      <c r="L575" s="146"/>
    </row>
    <row r="576" spans="9:12" x14ac:dyDescent="0.25">
      <c r="I576" s="146"/>
      <c r="J576" s="146"/>
      <c r="K576" s="146"/>
      <c r="L576" s="146"/>
    </row>
    <row r="577" spans="9:12" x14ac:dyDescent="0.25">
      <c r="I577" s="146"/>
      <c r="J577" s="146"/>
      <c r="K577" s="146"/>
      <c r="L577" s="146"/>
    </row>
    <row r="578" spans="9:12" x14ac:dyDescent="0.25">
      <c r="I578" s="146"/>
      <c r="J578" s="146"/>
      <c r="K578" s="146"/>
      <c r="L578" s="146"/>
    </row>
    <row r="579" spans="9:12" x14ac:dyDescent="0.25">
      <c r="I579" s="146"/>
      <c r="J579" s="146"/>
      <c r="K579" s="146"/>
      <c r="L579" s="146"/>
    </row>
    <row r="580" spans="9:12" x14ac:dyDescent="0.25">
      <c r="I580" s="146"/>
      <c r="J580" s="146"/>
      <c r="K580" s="146"/>
      <c r="L580" s="146"/>
    </row>
    <row r="581" spans="9:12" x14ac:dyDescent="0.25">
      <c r="I581" s="146"/>
      <c r="J581" s="146"/>
      <c r="K581" s="146"/>
      <c r="L581" s="146"/>
    </row>
    <row r="582" spans="9:12" x14ac:dyDescent="0.25">
      <c r="I582" s="146"/>
      <c r="J582" s="146"/>
      <c r="K582" s="146"/>
      <c r="L582" s="146"/>
    </row>
    <row r="583" spans="9:12" x14ac:dyDescent="0.25">
      <c r="I583" s="146"/>
      <c r="J583" s="146"/>
      <c r="K583" s="146"/>
      <c r="L583" s="146"/>
    </row>
    <row r="584" spans="9:12" x14ac:dyDescent="0.25">
      <c r="I584" s="146"/>
      <c r="J584" s="146"/>
      <c r="K584" s="146"/>
      <c r="L584" s="146"/>
    </row>
    <row r="585" spans="9:12" x14ac:dyDescent="0.25">
      <c r="I585" s="146"/>
      <c r="J585" s="146"/>
      <c r="K585" s="146"/>
      <c r="L585" s="146"/>
    </row>
    <row r="586" spans="9:12" x14ac:dyDescent="0.25">
      <c r="I586" s="146"/>
      <c r="J586" s="146"/>
      <c r="K586" s="146"/>
      <c r="L586" s="146"/>
    </row>
    <row r="587" spans="9:12" x14ac:dyDescent="0.25">
      <c r="I587" s="146"/>
      <c r="J587" s="146"/>
      <c r="K587" s="146"/>
      <c r="L587" s="146"/>
    </row>
    <row r="588" spans="9:12" x14ac:dyDescent="0.25">
      <c r="I588" s="146"/>
      <c r="J588" s="146"/>
      <c r="K588" s="146"/>
      <c r="L588" s="146"/>
    </row>
    <row r="589" spans="9:12" x14ac:dyDescent="0.25">
      <c r="I589" s="146"/>
      <c r="J589" s="146"/>
      <c r="K589" s="146"/>
      <c r="L589" s="146"/>
    </row>
    <row r="590" spans="9:12" x14ac:dyDescent="0.25">
      <c r="I590" s="146"/>
      <c r="J590" s="146"/>
      <c r="K590" s="146"/>
      <c r="L590" s="146"/>
    </row>
    <row r="591" spans="9:12" x14ac:dyDescent="0.25">
      <c r="I591" s="146"/>
      <c r="J591" s="146"/>
      <c r="K591" s="146"/>
      <c r="L591" s="146"/>
    </row>
    <row r="592" spans="9:12" x14ac:dyDescent="0.25">
      <c r="I592" s="146"/>
      <c r="J592" s="146"/>
      <c r="K592" s="146"/>
      <c r="L592" s="146"/>
    </row>
    <row r="593" spans="9:12" x14ac:dyDescent="0.25">
      <c r="I593" s="146"/>
      <c r="J593" s="146"/>
      <c r="K593" s="146"/>
      <c r="L593" s="146"/>
    </row>
    <row r="594" spans="9:12" x14ac:dyDescent="0.25">
      <c r="I594" s="146"/>
      <c r="J594" s="146"/>
      <c r="K594" s="146"/>
      <c r="L594" s="146"/>
    </row>
    <row r="595" spans="9:12" x14ac:dyDescent="0.25">
      <c r="I595" s="146"/>
      <c r="J595" s="146"/>
      <c r="K595" s="146"/>
      <c r="L595" s="146"/>
    </row>
    <row r="596" spans="9:12" x14ac:dyDescent="0.25">
      <c r="I596" s="146"/>
      <c r="J596" s="146"/>
      <c r="K596" s="146"/>
      <c r="L596" s="146"/>
    </row>
    <row r="597" spans="9:12" x14ac:dyDescent="0.25">
      <c r="I597" s="146"/>
      <c r="J597" s="146"/>
      <c r="K597" s="146"/>
      <c r="L597" s="146"/>
    </row>
    <row r="598" spans="9:12" x14ac:dyDescent="0.25">
      <c r="I598" s="146"/>
      <c r="J598" s="146"/>
      <c r="K598" s="146"/>
      <c r="L598" s="146"/>
    </row>
    <row r="599" spans="9:12" x14ac:dyDescent="0.25">
      <c r="I599" s="146"/>
      <c r="J599" s="146"/>
      <c r="K599" s="146"/>
      <c r="L599" s="146"/>
    </row>
    <row r="600" spans="9:12" x14ac:dyDescent="0.25">
      <c r="I600" s="146"/>
      <c r="J600" s="146"/>
      <c r="K600" s="146"/>
      <c r="L600" s="146"/>
    </row>
    <row r="601" spans="9:12" x14ac:dyDescent="0.25">
      <c r="I601" s="146"/>
      <c r="J601" s="146"/>
      <c r="K601" s="146"/>
      <c r="L601" s="146"/>
    </row>
    <row r="602" spans="9:12" x14ac:dyDescent="0.25">
      <c r="I602" s="146"/>
      <c r="J602" s="146"/>
      <c r="K602" s="146"/>
      <c r="L602" s="146"/>
    </row>
    <row r="603" spans="9:12" x14ac:dyDescent="0.25">
      <c r="I603" s="146"/>
      <c r="J603" s="146"/>
      <c r="K603" s="146"/>
      <c r="L603" s="146"/>
    </row>
    <row r="604" spans="9:12" x14ac:dyDescent="0.25">
      <c r="I604" s="146"/>
      <c r="J604" s="146"/>
      <c r="K604" s="146"/>
      <c r="L604" s="146"/>
    </row>
    <row r="605" spans="9:12" x14ac:dyDescent="0.25">
      <c r="I605" s="146"/>
      <c r="J605" s="146"/>
      <c r="K605" s="146"/>
      <c r="L605" s="146"/>
    </row>
    <row r="606" spans="9:12" x14ac:dyDescent="0.25">
      <c r="I606" s="146"/>
      <c r="J606" s="146"/>
      <c r="K606" s="146"/>
      <c r="L606" s="146"/>
    </row>
    <row r="607" spans="9:12" x14ac:dyDescent="0.25">
      <c r="I607" s="146"/>
      <c r="J607" s="146"/>
      <c r="K607" s="146"/>
      <c r="L607" s="146"/>
    </row>
    <row r="608" spans="9:12" x14ac:dyDescent="0.25">
      <c r="I608" s="146"/>
      <c r="J608" s="146"/>
      <c r="K608" s="146"/>
      <c r="L608" s="146"/>
    </row>
    <row r="609" spans="9:12" x14ac:dyDescent="0.25">
      <c r="I609" s="146"/>
      <c r="J609" s="146"/>
      <c r="K609" s="146"/>
      <c r="L609" s="146"/>
    </row>
    <row r="610" spans="9:12" x14ac:dyDescent="0.25">
      <c r="I610" s="146"/>
      <c r="J610" s="146"/>
      <c r="K610" s="146"/>
      <c r="L610" s="146"/>
    </row>
    <row r="611" spans="9:12" x14ac:dyDescent="0.25">
      <c r="I611" s="146"/>
      <c r="J611" s="146"/>
      <c r="K611" s="146"/>
      <c r="L611" s="146"/>
    </row>
    <row r="612" spans="9:12" x14ac:dyDescent="0.25">
      <c r="I612" s="146"/>
      <c r="J612" s="146"/>
      <c r="K612" s="146"/>
      <c r="L612" s="146"/>
    </row>
    <row r="613" spans="9:12" x14ac:dyDescent="0.25">
      <c r="I613" s="146"/>
      <c r="J613" s="146"/>
      <c r="K613" s="146"/>
      <c r="L613" s="146"/>
    </row>
    <row r="614" spans="9:12" x14ac:dyDescent="0.25">
      <c r="I614" s="146"/>
      <c r="J614" s="146"/>
      <c r="K614" s="146"/>
      <c r="L614" s="146"/>
    </row>
    <row r="615" spans="9:12" x14ac:dyDescent="0.25">
      <c r="I615" s="146"/>
      <c r="J615" s="146"/>
      <c r="K615" s="146"/>
      <c r="L615" s="146"/>
    </row>
    <row r="616" spans="9:12" x14ac:dyDescent="0.25">
      <c r="I616" s="146"/>
      <c r="J616" s="146"/>
      <c r="K616" s="146"/>
      <c r="L616" s="146"/>
    </row>
    <row r="617" spans="9:12" x14ac:dyDescent="0.25">
      <c r="I617" s="146"/>
      <c r="J617" s="146"/>
      <c r="K617" s="146"/>
      <c r="L617" s="146"/>
    </row>
    <row r="618" spans="9:12" x14ac:dyDescent="0.25">
      <c r="I618" s="146"/>
      <c r="J618" s="146"/>
      <c r="K618" s="146"/>
      <c r="L618" s="146"/>
    </row>
    <row r="619" spans="9:12" x14ac:dyDescent="0.25">
      <c r="I619" s="146"/>
      <c r="J619" s="146"/>
      <c r="K619" s="146"/>
      <c r="L619" s="146"/>
    </row>
    <row r="620" spans="9:12" x14ac:dyDescent="0.25">
      <c r="I620" s="146"/>
      <c r="J620" s="146"/>
      <c r="K620" s="146"/>
      <c r="L620" s="146"/>
    </row>
    <row r="621" spans="9:12" x14ac:dyDescent="0.25">
      <c r="I621" s="146"/>
      <c r="J621" s="146"/>
      <c r="K621" s="146"/>
      <c r="L621" s="146"/>
    </row>
    <row r="622" spans="9:12" x14ac:dyDescent="0.25">
      <c r="I622" s="146"/>
      <c r="J622" s="146"/>
      <c r="K622" s="146"/>
      <c r="L622" s="146"/>
    </row>
    <row r="623" spans="9:12" x14ac:dyDescent="0.25">
      <c r="I623" s="146"/>
      <c r="J623" s="146"/>
      <c r="K623" s="146"/>
      <c r="L623" s="146"/>
    </row>
    <row r="624" spans="9:12" x14ac:dyDescent="0.25">
      <c r="I624" s="146"/>
      <c r="J624" s="146"/>
      <c r="K624" s="146"/>
      <c r="L624" s="146"/>
    </row>
    <row r="625" spans="9:12" x14ac:dyDescent="0.25">
      <c r="I625" s="146"/>
      <c r="J625" s="146"/>
      <c r="K625" s="146"/>
      <c r="L625" s="146"/>
    </row>
    <row r="626" spans="9:12" x14ac:dyDescent="0.25">
      <c r="I626" s="146"/>
      <c r="J626" s="146"/>
      <c r="K626" s="146"/>
      <c r="L626" s="146"/>
    </row>
    <row r="627" spans="9:12" x14ac:dyDescent="0.25">
      <c r="I627" s="146"/>
      <c r="J627" s="146"/>
      <c r="K627" s="146"/>
      <c r="L627" s="146"/>
    </row>
    <row r="628" spans="9:12" x14ac:dyDescent="0.25">
      <c r="I628" s="146"/>
      <c r="J628" s="146"/>
      <c r="K628" s="146"/>
      <c r="L628" s="146"/>
    </row>
    <row r="629" spans="9:12" x14ac:dyDescent="0.25">
      <c r="I629" s="146"/>
      <c r="J629" s="146"/>
      <c r="K629" s="146"/>
      <c r="L629" s="146"/>
    </row>
    <row r="630" spans="9:12" x14ac:dyDescent="0.25">
      <c r="I630" s="146"/>
      <c r="J630" s="146"/>
      <c r="K630" s="146"/>
      <c r="L630" s="146"/>
    </row>
    <row r="631" spans="9:12" x14ac:dyDescent="0.25">
      <c r="I631" s="146"/>
      <c r="J631" s="146"/>
      <c r="K631" s="146"/>
      <c r="L631" s="146"/>
    </row>
    <row r="632" spans="9:12" x14ac:dyDescent="0.25">
      <c r="I632" s="146"/>
      <c r="J632" s="146"/>
      <c r="K632" s="146"/>
      <c r="L632" s="146"/>
    </row>
    <row r="633" spans="9:12" x14ac:dyDescent="0.25">
      <c r="I633" s="146"/>
      <c r="J633" s="146"/>
      <c r="K633" s="146"/>
      <c r="L633" s="146"/>
    </row>
    <row r="634" spans="9:12" x14ac:dyDescent="0.25">
      <c r="I634" s="146"/>
      <c r="J634" s="146"/>
      <c r="K634" s="146"/>
      <c r="L634" s="146"/>
    </row>
    <row r="635" spans="9:12" x14ac:dyDescent="0.25">
      <c r="I635" s="146"/>
      <c r="J635" s="146"/>
      <c r="K635" s="146"/>
      <c r="L635" s="146"/>
    </row>
    <row r="636" spans="9:12" x14ac:dyDescent="0.25">
      <c r="I636" s="146"/>
      <c r="J636" s="146"/>
      <c r="K636" s="146"/>
      <c r="L636" s="146"/>
    </row>
    <row r="637" spans="9:12" x14ac:dyDescent="0.25">
      <c r="I637" s="146"/>
      <c r="J637" s="146"/>
      <c r="K637" s="146"/>
      <c r="L637" s="146"/>
    </row>
    <row r="638" spans="9:12" x14ac:dyDescent="0.25">
      <c r="I638" s="146"/>
      <c r="J638" s="146"/>
      <c r="K638" s="146"/>
      <c r="L638" s="146"/>
    </row>
    <row r="639" spans="9:12" x14ac:dyDescent="0.25">
      <c r="I639" s="146"/>
      <c r="J639" s="146"/>
      <c r="K639" s="146"/>
      <c r="L639" s="146"/>
    </row>
    <row r="640" spans="9:12" x14ac:dyDescent="0.25">
      <c r="I640" s="146"/>
      <c r="J640" s="146"/>
      <c r="K640" s="146"/>
      <c r="L640" s="146"/>
    </row>
    <row r="641" spans="9:12" x14ac:dyDescent="0.25">
      <c r="I641" s="146"/>
      <c r="J641" s="146"/>
      <c r="K641" s="146"/>
      <c r="L641" s="146"/>
    </row>
    <row r="642" spans="9:12" x14ac:dyDescent="0.25">
      <c r="I642" s="146"/>
      <c r="J642" s="146"/>
      <c r="K642" s="146"/>
      <c r="L642" s="146"/>
    </row>
    <row r="643" spans="9:12" x14ac:dyDescent="0.25">
      <c r="I643" s="146"/>
      <c r="J643" s="146"/>
      <c r="K643" s="146"/>
      <c r="L643" s="146"/>
    </row>
    <row r="644" spans="9:12" x14ac:dyDescent="0.25">
      <c r="I644" s="146"/>
      <c r="J644" s="146"/>
      <c r="K644" s="146"/>
      <c r="L644" s="146"/>
    </row>
    <row r="645" spans="9:12" x14ac:dyDescent="0.25">
      <c r="I645" s="146"/>
      <c r="J645" s="146"/>
      <c r="K645" s="146"/>
      <c r="L645" s="146"/>
    </row>
    <row r="646" spans="9:12" x14ac:dyDescent="0.25">
      <c r="I646" s="146"/>
      <c r="J646" s="146"/>
      <c r="K646" s="146"/>
      <c r="L646" s="146"/>
    </row>
    <row r="647" spans="9:12" x14ac:dyDescent="0.25">
      <c r="I647" s="146"/>
      <c r="J647" s="146"/>
      <c r="K647" s="146"/>
      <c r="L647" s="146"/>
    </row>
    <row r="648" spans="9:12" x14ac:dyDescent="0.25">
      <c r="I648" s="146"/>
      <c r="J648" s="146"/>
      <c r="K648" s="146"/>
      <c r="L648" s="146"/>
    </row>
    <row r="649" spans="9:12" x14ac:dyDescent="0.25">
      <c r="I649" s="146"/>
      <c r="J649" s="146"/>
      <c r="K649" s="146"/>
      <c r="L649" s="146"/>
    </row>
    <row r="650" spans="9:12" x14ac:dyDescent="0.25">
      <c r="I650" s="146"/>
      <c r="J650" s="146"/>
      <c r="K650" s="146"/>
      <c r="L650" s="146"/>
    </row>
    <row r="651" spans="9:12" x14ac:dyDescent="0.25">
      <c r="I651" s="146"/>
      <c r="J651" s="146"/>
      <c r="K651" s="146"/>
      <c r="L651" s="146"/>
    </row>
    <row r="652" spans="9:12" x14ac:dyDescent="0.25">
      <c r="I652" s="146"/>
      <c r="J652" s="146"/>
      <c r="K652" s="146"/>
      <c r="L652" s="146"/>
    </row>
    <row r="653" spans="9:12" x14ac:dyDescent="0.25">
      <c r="I653" s="146"/>
      <c r="J653" s="146"/>
      <c r="K653" s="146"/>
      <c r="L653" s="146"/>
    </row>
    <row r="654" spans="9:12" x14ac:dyDescent="0.25">
      <c r="I654" s="146"/>
      <c r="J654" s="146"/>
      <c r="K654" s="146"/>
      <c r="L654" s="146"/>
    </row>
    <row r="655" spans="9:12" x14ac:dyDescent="0.25">
      <c r="I655" s="146"/>
      <c r="J655" s="146"/>
      <c r="K655" s="146"/>
      <c r="L655" s="146"/>
    </row>
    <row r="656" spans="9:12" x14ac:dyDescent="0.25">
      <c r="I656" s="146"/>
      <c r="J656" s="146"/>
      <c r="K656" s="146"/>
      <c r="L656" s="146"/>
    </row>
    <row r="657" spans="9:12" x14ac:dyDescent="0.25">
      <c r="I657" s="146"/>
      <c r="J657" s="146"/>
      <c r="K657" s="146"/>
      <c r="L657" s="146"/>
    </row>
    <row r="658" spans="9:12" x14ac:dyDescent="0.25">
      <c r="I658" s="146"/>
      <c r="J658" s="146"/>
      <c r="K658" s="146"/>
      <c r="L658" s="146"/>
    </row>
    <row r="659" spans="9:12" x14ac:dyDescent="0.25">
      <c r="I659" s="146"/>
      <c r="J659" s="146"/>
      <c r="K659" s="146"/>
      <c r="L659" s="146"/>
    </row>
    <row r="660" spans="9:12" x14ac:dyDescent="0.25">
      <c r="I660" s="146"/>
      <c r="J660" s="146"/>
      <c r="K660" s="146"/>
      <c r="L660" s="146"/>
    </row>
    <row r="661" spans="9:12" x14ac:dyDescent="0.25">
      <c r="I661" s="146"/>
      <c r="J661" s="146"/>
      <c r="K661" s="146"/>
      <c r="L661" s="146"/>
    </row>
    <row r="662" spans="9:12" x14ac:dyDescent="0.25">
      <c r="I662" s="146"/>
      <c r="J662" s="146"/>
      <c r="K662" s="146"/>
      <c r="L662" s="146"/>
    </row>
    <row r="663" spans="9:12" x14ac:dyDescent="0.25">
      <c r="I663" s="146"/>
      <c r="J663" s="146"/>
      <c r="K663" s="146"/>
      <c r="L663" s="146"/>
    </row>
    <row r="664" spans="9:12" x14ac:dyDescent="0.25">
      <c r="I664" s="146"/>
      <c r="J664" s="146"/>
      <c r="K664" s="146"/>
      <c r="L664" s="146"/>
    </row>
    <row r="665" spans="9:12" x14ac:dyDescent="0.25">
      <c r="I665" s="146"/>
      <c r="J665" s="146"/>
      <c r="K665" s="146"/>
      <c r="L665" s="146"/>
    </row>
    <row r="666" spans="9:12" x14ac:dyDescent="0.25">
      <c r="I666" s="146"/>
      <c r="J666" s="146"/>
      <c r="K666" s="146"/>
      <c r="L666" s="146"/>
    </row>
    <row r="667" spans="9:12" x14ac:dyDescent="0.25">
      <c r="I667" s="146"/>
      <c r="J667" s="146"/>
      <c r="K667" s="146"/>
      <c r="L667" s="146"/>
    </row>
    <row r="668" spans="9:12" x14ac:dyDescent="0.25">
      <c r="I668" s="146"/>
      <c r="J668" s="146"/>
      <c r="K668" s="146"/>
      <c r="L668" s="146"/>
    </row>
    <row r="669" spans="9:12" x14ac:dyDescent="0.25">
      <c r="I669" s="146"/>
      <c r="J669" s="146"/>
      <c r="K669" s="146"/>
      <c r="L669" s="146"/>
    </row>
    <row r="670" spans="9:12" x14ac:dyDescent="0.25">
      <c r="I670" s="146"/>
      <c r="J670" s="146"/>
      <c r="K670" s="146"/>
      <c r="L670" s="146"/>
    </row>
    <row r="671" spans="9:12" x14ac:dyDescent="0.25">
      <c r="I671" s="146"/>
      <c r="J671" s="146"/>
      <c r="K671" s="146"/>
      <c r="L671" s="146"/>
    </row>
    <row r="672" spans="9:12" x14ac:dyDescent="0.25">
      <c r="I672" s="146"/>
      <c r="J672" s="146"/>
      <c r="K672" s="146"/>
      <c r="L672" s="146"/>
    </row>
    <row r="673" spans="9:12" x14ac:dyDescent="0.25">
      <c r="I673" s="146"/>
      <c r="J673" s="146"/>
      <c r="K673" s="146"/>
      <c r="L673" s="146"/>
    </row>
    <row r="674" spans="9:12" x14ac:dyDescent="0.25">
      <c r="I674" s="146"/>
      <c r="J674" s="146"/>
      <c r="K674" s="146"/>
      <c r="L674" s="146"/>
    </row>
    <row r="675" spans="9:12" x14ac:dyDescent="0.25">
      <c r="I675" s="146"/>
      <c r="J675" s="146"/>
      <c r="K675" s="146"/>
      <c r="L675" s="146"/>
    </row>
    <row r="676" spans="9:12" x14ac:dyDescent="0.25">
      <c r="I676" s="146"/>
      <c r="J676" s="146"/>
      <c r="K676" s="146"/>
      <c r="L676" s="146"/>
    </row>
    <row r="677" spans="9:12" x14ac:dyDescent="0.25">
      <c r="I677" s="146"/>
      <c r="J677" s="146"/>
      <c r="K677" s="146"/>
      <c r="L677" s="146"/>
    </row>
    <row r="678" spans="9:12" x14ac:dyDescent="0.25">
      <c r="I678" s="146"/>
      <c r="J678" s="146"/>
      <c r="K678" s="146"/>
      <c r="L678" s="146"/>
    </row>
    <row r="679" spans="9:12" x14ac:dyDescent="0.25">
      <c r="I679" s="146"/>
      <c r="J679" s="146"/>
      <c r="K679" s="146"/>
      <c r="L679" s="146"/>
    </row>
    <row r="680" spans="9:12" x14ac:dyDescent="0.25">
      <c r="I680" s="146"/>
      <c r="J680" s="146"/>
      <c r="K680" s="146"/>
      <c r="L680" s="146"/>
    </row>
    <row r="681" spans="9:12" x14ac:dyDescent="0.25">
      <c r="I681" s="146"/>
      <c r="J681" s="146"/>
      <c r="K681" s="146"/>
      <c r="L681" s="146"/>
    </row>
    <row r="682" spans="9:12" x14ac:dyDescent="0.25">
      <c r="I682" s="146"/>
      <c r="J682" s="146"/>
      <c r="K682" s="146"/>
      <c r="L682" s="146"/>
    </row>
    <row r="683" spans="9:12" x14ac:dyDescent="0.25">
      <c r="I683" s="146"/>
      <c r="J683" s="146"/>
      <c r="K683" s="146"/>
      <c r="L683" s="146"/>
    </row>
    <row r="684" spans="9:12" x14ac:dyDescent="0.25">
      <c r="I684" s="146"/>
      <c r="J684" s="146"/>
      <c r="K684" s="146"/>
      <c r="L684" s="146"/>
    </row>
    <row r="685" spans="9:12" x14ac:dyDescent="0.25">
      <c r="I685" s="146"/>
      <c r="J685" s="146"/>
      <c r="K685" s="146"/>
      <c r="L685" s="146"/>
    </row>
    <row r="686" spans="9:12" x14ac:dyDescent="0.25">
      <c r="I686" s="146"/>
      <c r="J686" s="146"/>
      <c r="K686" s="146"/>
      <c r="L686" s="146"/>
    </row>
    <row r="687" spans="9:12" x14ac:dyDescent="0.25">
      <c r="I687" s="146"/>
      <c r="J687" s="146"/>
      <c r="K687" s="146"/>
      <c r="L687" s="146"/>
    </row>
    <row r="688" spans="9:12" x14ac:dyDescent="0.25">
      <c r="I688" s="146"/>
      <c r="J688" s="146"/>
      <c r="K688" s="146"/>
      <c r="L688" s="146"/>
    </row>
    <row r="689" spans="9:12" x14ac:dyDescent="0.25">
      <c r="I689" s="146"/>
      <c r="J689" s="146"/>
      <c r="K689" s="146"/>
      <c r="L689" s="146"/>
    </row>
    <row r="690" spans="9:12" x14ac:dyDescent="0.25">
      <c r="I690" s="146"/>
      <c r="J690" s="146"/>
      <c r="K690" s="146"/>
      <c r="L690" s="146"/>
    </row>
    <row r="691" spans="9:12" x14ac:dyDescent="0.25">
      <c r="I691" s="146"/>
      <c r="J691" s="146"/>
      <c r="K691" s="146"/>
      <c r="L691" s="146"/>
    </row>
    <row r="692" spans="9:12" x14ac:dyDescent="0.25">
      <c r="I692" s="146"/>
      <c r="J692" s="146"/>
      <c r="K692" s="146"/>
      <c r="L692" s="146"/>
    </row>
    <row r="693" spans="9:12" x14ac:dyDescent="0.25">
      <c r="I693" s="146"/>
      <c r="J693" s="146"/>
      <c r="K693" s="146"/>
      <c r="L693" s="146"/>
    </row>
    <row r="694" spans="9:12" x14ac:dyDescent="0.25">
      <c r="I694" s="146"/>
      <c r="J694" s="146"/>
      <c r="K694" s="146"/>
      <c r="L694" s="146"/>
    </row>
    <row r="695" spans="9:12" x14ac:dyDescent="0.25">
      <c r="I695" s="146"/>
      <c r="J695" s="146"/>
      <c r="K695" s="146"/>
      <c r="L695" s="146"/>
    </row>
    <row r="696" spans="9:12" x14ac:dyDescent="0.25">
      <c r="I696" s="146"/>
      <c r="J696" s="146"/>
      <c r="K696" s="146"/>
      <c r="L696" s="146"/>
    </row>
    <row r="697" spans="9:12" x14ac:dyDescent="0.25">
      <c r="I697" s="146"/>
      <c r="J697" s="146"/>
      <c r="K697" s="146"/>
      <c r="L697" s="146"/>
    </row>
    <row r="698" spans="9:12" x14ac:dyDescent="0.25">
      <c r="I698" s="146"/>
      <c r="J698" s="146"/>
      <c r="K698" s="146"/>
      <c r="L698" s="146"/>
    </row>
    <row r="699" spans="9:12" x14ac:dyDescent="0.25">
      <c r="I699" s="146"/>
      <c r="J699" s="146"/>
      <c r="K699" s="146"/>
      <c r="L699" s="146"/>
    </row>
    <row r="700" spans="9:12" x14ac:dyDescent="0.25">
      <c r="I700" s="146"/>
      <c r="J700" s="146"/>
      <c r="K700" s="146"/>
      <c r="L700" s="146"/>
    </row>
    <row r="701" spans="9:12" x14ac:dyDescent="0.25">
      <c r="I701" s="146"/>
      <c r="J701" s="146"/>
      <c r="K701" s="146"/>
      <c r="L701" s="146"/>
    </row>
    <row r="702" spans="9:12" x14ac:dyDescent="0.25">
      <c r="I702" s="146"/>
      <c r="J702" s="146"/>
      <c r="K702" s="146"/>
      <c r="L702" s="146"/>
    </row>
    <row r="703" spans="9:12" x14ac:dyDescent="0.25">
      <c r="I703" s="146"/>
      <c r="J703" s="146"/>
      <c r="K703" s="146"/>
      <c r="L703" s="146"/>
    </row>
    <row r="704" spans="9:12" x14ac:dyDescent="0.25">
      <c r="I704" s="146"/>
      <c r="J704" s="146"/>
      <c r="K704" s="146"/>
      <c r="L704" s="146"/>
    </row>
    <row r="705" spans="9:12" x14ac:dyDescent="0.25">
      <c r="I705" s="146"/>
      <c r="J705" s="146"/>
      <c r="K705" s="146"/>
      <c r="L705" s="146"/>
    </row>
    <row r="706" spans="9:12" x14ac:dyDescent="0.25">
      <c r="I706" s="146"/>
      <c r="J706" s="146"/>
      <c r="K706" s="146"/>
      <c r="L706" s="146"/>
    </row>
    <row r="707" spans="9:12" x14ac:dyDescent="0.25">
      <c r="I707" s="146"/>
      <c r="J707" s="146"/>
      <c r="K707" s="146"/>
      <c r="L707" s="146"/>
    </row>
    <row r="708" spans="9:12" x14ac:dyDescent="0.25">
      <c r="I708" s="146"/>
      <c r="J708" s="146"/>
      <c r="K708" s="146"/>
      <c r="L708" s="146"/>
    </row>
    <row r="709" spans="9:12" x14ac:dyDescent="0.25">
      <c r="I709" s="146"/>
      <c r="J709" s="146"/>
      <c r="K709" s="146"/>
      <c r="L709" s="146"/>
    </row>
    <row r="710" spans="9:12" x14ac:dyDescent="0.25">
      <c r="I710" s="146"/>
      <c r="J710" s="146"/>
      <c r="K710" s="146"/>
      <c r="L710" s="146"/>
    </row>
    <row r="711" spans="9:12" x14ac:dyDescent="0.25">
      <c r="I711" s="146"/>
      <c r="J711" s="146"/>
      <c r="K711" s="146"/>
      <c r="L711" s="146"/>
    </row>
    <row r="712" spans="9:12" x14ac:dyDescent="0.25">
      <c r="I712" s="146"/>
      <c r="J712" s="146"/>
      <c r="K712" s="146"/>
      <c r="L712" s="146"/>
    </row>
    <row r="713" spans="9:12" x14ac:dyDescent="0.25">
      <c r="I713" s="146"/>
      <c r="J713" s="146"/>
      <c r="K713" s="146"/>
      <c r="L713" s="146"/>
    </row>
    <row r="714" spans="9:12" x14ac:dyDescent="0.25">
      <c r="I714" s="146"/>
      <c r="J714" s="146"/>
      <c r="K714" s="146"/>
      <c r="L714" s="146"/>
    </row>
    <row r="715" spans="9:12" x14ac:dyDescent="0.25">
      <c r="I715" s="146"/>
      <c r="J715" s="146"/>
      <c r="K715" s="146"/>
      <c r="L715" s="146"/>
    </row>
    <row r="716" spans="9:12" x14ac:dyDescent="0.25">
      <c r="I716" s="146"/>
      <c r="J716" s="146"/>
      <c r="K716" s="146"/>
      <c r="L716" s="146"/>
    </row>
    <row r="717" spans="9:12" x14ac:dyDescent="0.25">
      <c r="I717" s="146"/>
      <c r="J717" s="146"/>
      <c r="K717" s="146"/>
      <c r="L717" s="146"/>
    </row>
    <row r="718" spans="9:12" x14ac:dyDescent="0.25">
      <c r="I718" s="146"/>
      <c r="J718" s="146"/>
      <c r="K718" s="146"/>
      <c r="L718" s="146"/>
    </row>
    <row r="719" spans="9:12" x14ac:dyDescent="0.25">
      <c r="I719" s="146"/>
      <c r="J719" s="146"/>
      <c r="K719" s="146"/>
      <c r="L719" s="146"/>
    </row>
    <row r="720" spans="9:12" x14ac:dyDescent="0.25">
      <c r="I720" s="146"/>
      <c r="J720" s="146"/>
      <c r="K720" s="146"/>
      <c r="L720" s="146"/>
    </row>
    <row r="721" spans="9:12" x14ac:dyDescent="0.25">
      <c r="I721" s="146"/>
      <c r="J721" s="146"/>
      <c r="K721" s="146"/>
      <c r="L721" s="146"/>
    </row>
    <row r="722" spans="9:12" x14ac:dyDescent="0.25">
      <c r="I722" s="146"/>
      <c r="J722" s="146"/>
      <c r="K722" s="146"/>
      <c r="L722" s="146"/>
    </row>
    <row r="723" spans="9:12" x14ac:dyDescent="0.25">
      <c r="I723" s="146"/>
      <c r="J723" s="146"/>
      <c r="K723" s="146"/>
      <c r="L723" s="146"/>
    </row>
    <row r="724" spans="9:12" x14ac:dyDescent="0.25">
      <c r="I724" s="146"/>
      <c r="J724" s="146"/>
      <c r="K724" s="146"/>
      <c r="L724" s="146"/>
    </row>
    <row r="725" spans="9:12" x14ac:dyDescent="0.25">
      <c r="I725" s="146"/>
      <c r="J725" s="146"/>
      <c r="K725" s="146"/>
      <c r="L725" s="146"/>
    </row>
    <row r="726" spans="9:12" x14ac:dyDescent="0.25">
      <c r="I726" s="146"/>
      <c r="J726" s="146"/>
      <c r="K726" s="146"/>
      <c r="L726" s="146"/>
    </row>
    <row r="727" spans="9:12" x14ac:dyDescent="0.25">
      <c r="I727" s="146"/>
      <c r="J727" s="146"/>
      <c r="K727" s="146"/>
      <c r="L727" s="146"/>
    </row>
    <row r="728" spans="9:12" x14ac:dyDescent="0.25">
      <c r="I728" s="146"/>
      <c r="J728" s="146"/>
      <c r="K728" s="146"/>
      <c r="L728" s="146"/>
    </row>
    <row r="729" spans="9:12" x14ac:dyDescent="0.25">
      <c r="I729" s="146"/>
      <c r="J729" s="146"/>
      <c r="K729" s="146"/>
      <c r="L729" s="146"/>
    </row>
    <row r="730" spans="9:12" x14ac:dyDescent="0.25">
      <c r="I730" s="146"/>
      <c r="J730" s="146"/>
      <c r="K730" s="146"/>
      <c r="L730" s="146"/>
    </row>
    <row r="731" spans="9:12" x14ac:dyDescent="0.25">
      <c r="I731" s="146"/>
      <c r="J731" s="146"/>
      <c r="K731" s="146"/>
      <c r="L731" s="146"/>
    </row>
    <row r="732" spans="9:12" x14ac:dyDescent="0.25">
      <c r="I732" s="146"/>
      <c r="J732" s="146"/>
      <c r="K732" s="146"/>
      <c r="L732" s="146"/>
    </row>
    <row r="733" spans="9:12" x14ac:dyDescent="0.25">
      <c r="I733" s="146"/>
      <c r="J733" s="146"/>
      <c r="K733" s="146"/>
      <c r="L733" s="146"/>
    </row>
    <row r="734" spans="9:12" x14ac:dyDescent="0.25">
      <c r="I734" s="146"/>
      <c r="J734" s="146"/>
      <c r="K734" s="146"/>
      <c r="L734" s="146"/>
    </row>
    <row r="735" spans="9:12" x14ac:dyDescent="0.25">
      <c r="I735" s="146"/>
      <c r="J735" s="146"/>
      <c r="K735" s="146"/>
      <c r="L735" s="146"/>
    </row>
    <row r="736" spans="9:12" x14ac:dyDescent="0.25">
      <c r="I736" s="146"/>
      <c r="J736" s="146"/>
      <c r="K736" s="146"/>
      <c r="L736" s="146"/>
    </row>
    <row r="737" spans="9:12" x14ac:dyDescent="0.25">
      <c r="I737" s="146"/>
      <c r="J737" s="146"/>
      <c r="K737" s="146"/>
      <c r="L737" s="146"/>
    </row>
    <row r="738" spans="9:12" x14ac:dyDescent="0.25">
      <c r="I738" s="146"/>
      <c r="J738" s="146"/>
      <c r="K738" s="146"/>
      <c r="L738" s="146"/>
    </row>
    <row r="739" spans="9:12" x14ac:dyDescent="0.25">
      <c r="I739" s="146"/>
      <c r="J739" s="146"/>
      <c r="K739" s="146"/>
      <c r="L739" s="146"/>
    </row>
    <row r="740" spans="9:12" x14ac:dyDescent="0.25">
      <c r="I740" s="146"/>
      <c r="J740" s="146"/>
      <c r="K740" s="146"/>
      <c r="L740" s="146"/>
    </row>
    <row r="741" spans="9:12" x14ac:dyDescent="0.25">
      <c r="I741" s="146"/>
      <c r="J741" s="146"/>
      <c r="K741" s="146"/>
      <c r="L741" s="146"/>
    </row>
    <row r="742" spans="9:12" x14ac:dyDescent="0.25">
      <c r="I742" s="146"/>
      <c r="J742" s="146"/>
      <c r="K742" s="146"/>
      <c r="L742" s="146"/>
    </row>
    <row r="743" spans="9:12" x14ac:dyDescent="0.25">
      <c r="I743" s="146"/>
      <c r="J743" s="146"/>
      <c r="K743" s="146"/>
      <c r="L743" s="146"/>
    </row>
    <row r="744" spans="9:12" x14ac:dyDescent="0.25">
      <c r="I744" s="146"/>
      <c r="J744" s="146"/>
      <c r="K744" s="146"/>
      <c r="L744" s="146"/>
    </row>
    <row r="745" spans="9:12" x14ac:dyDescent="0.25">
      <c r="I745" s="146"/>
      <c r="J745" s="146"/>
      <c r="K745" s="146"/>
      <c r="L745" s="146"/>
    </row>
    <row r="746" spans="9:12" x14ac:dyDescent="0.25">
      <c r="I746" s="146"/>
      <c r="J746" s="146"/>
      <c r="K746" s="146"/>
      <c r="L746" s="146"/>
    </row>
    <row r="747" spans="9:12" x14ac:dyDescent="0.25">
      <c r="I747" s="146"/>
      <c r="J747" s="146"/>
      <c r="K747" s="146"/>
      <c r="L747" s="146"/>
    </row>
    <row r="748" spans="9:12" x14ac:dyDescent="0.25">
      <c r="I748" s="146"/>
      <c r="J748" s="146"/>
      <c r="K748" s="146"/>
      <c r="L748" s="146"/>
    </row>
    <row r="749" spans="9:12" x14ac:dyDescent="0.25">
      <c r="I749" s="146"/>
      <c r="J749" s="146"/>
      <c r="K749" s="146"/>
      <c r="L749" s="146"/>
    </row>
    <row r="750" spans="9:12" x14ac:dyDescent="0.25">
      <c r="I750" s="146"/>
      <c r="J750" s="146"/>
      <c r="K750" s="146"/>
      <c r="L750" s="146"/>
    </row>
    <row r="751" spans="9:12" x14ac:dyDescent="0.25">
      <c r="I751" s="146"/>
      <c r="J751" s="146"/>
      <c r="K751" s="146"/>
      <c r="L751" s="146"/>
    </row>
    <row r="752" spans="9:12" x14ac:dyDescent="0.25">
      <c r="I752" s="146"/>
      <c r="J752" s="146"/>
      <c r="K752" s="146"/>
      <c r="L752" s="146"/>
    </row>
    <row r="753" spans="9:12" x14ac:dyDescent="0.25">
      <c r="I753" s="146"/>
      <c r="J753" s="146"/>
      <c r="K753" s="146"/>
      <c r="L753" s="146"/>
    </row>
    <row r="754" spans="9:12" x14ac:dyDescent="0.25">
      <c r="I754" s="146"/>
      <c r="J754" s="146"/>
      <c r="K754" s="146"/>
      <c r="L754" s="146"/>
    </row>
    <row r="755" spans="9:12" x14ac:dyDescent="0.25">
      <c r="I755" s="146"/>
      <c r="J755" s="146"/>
      <c r="K755" s="146"/>
      <c r="L755" s="146"/>
    </row>
    <row r="756" spans="9:12" x14ac:dyDescent="0.25">
      <c r="I756" s="146"/>
      <c r="J756" s="146"/>
      <c r="K756" s="146"/>
      <c r="L756" s="146"/>
    </row>
    <row r="757" spans="9:12" x14ac:dyDescent="0.25">
      <c r="I757" s="146"/>
      <c r="J757" s="146"/>
      <c r="K757" s="146"/>
      <c r="L757" s="146"/>
    </row>
    <row r="758" spans="9:12" x14ac:dyDescent="0.25">
      <c r="I758" s="146"/>
      <c r="J758" s="146"/>
      <c r="K758" s="146"/>
      <c r="L758" s="146"/>
    </row>
    <row r="759" spans="9:12" x14ac:dyDescent="0.25">
      <c r="I759" s="146"/>
      <c r="J759" s="146"/>
      <c r="K759" s="146"/>
      <c r="L759" s="146"/>
    </row>
    <row r="760" spans="9:12" x14ac:dyDescent="0.25">
      <c r="I760" s="146"/>
      <c r="J760" s="146"/>
      <c r="K760" s="146"/>
      <c r="L760" s="146"/>
    </row>
    <row r="761" spans="9:12" x14ac:dyDescent="0.25">
      <c r="I761" s="146"/>
      <c r="J761" s="146"/>
      <c r="K761" s="146"/>
      <c r="L761" s="146"/>
    </row>
    <row r="762" spans="9:12" x14ac:dyDescent="0.25">
      <c r="I762" s="146"/>
      <c r="J762" s="146"/>
      <c r="K762" s="146"/>
      <c r="L762" s="146"/>
    </row>
    <row r="763" spans="9:12" x14ac:dyDescent="0.25">
      <c r="I763" s="146"/>
      <c r="J763" s="146"/>
      <c r="K763" s="146"/>
      <c r="L763" s="146"/>
    </row>
    <row r="764" spans="9:12" x14ac:dyDescent="0.25">
      <c r="I764" s="146"/>
      <c r="J764" s="146"/>
      <c r="K764" s="146"/>
      <c r="L764" s="146"/>
    </row>
    <row r="765" spans="9:12" x14ac:dyDescent="0.25">
      <c r="I765" s="146"/>
      <c r="J765" s="146"/>
      <c r="K765" s="146"/>
      <c r="L765" s="146"/>
    </row>
    <row r="766" spans="9:12" x14ac:dyDescent="0.25">
      <c r="I766" s="146"/>
      <c r="J766" s="146"/>
      <c r="K766" s="146"/>
      <c r="L766" s="146"/>
    </row>
    <row r="767" spans="9:12" x14ac:dyDescent="0.25">
      <c r="I767" s="146"/>
      <c r="J767" s="146"/>
      <c r="K767" s="146"/>
      <c r="L767" s="146"/>
    </row>
    <row r="768" spans="9:12" x14ac:dyDescent="0.25">
      <c r="I768" s="146"/>
      <c r="J768" s="146"/>
      <c r="K768" s="146"/>
      <c r="L768" s="146"/>
    </row>
    <row r="769" spans="9:12" x14ac:dyDescent="0.25">
      <c r="I769" s="146"/>
      <c r="J769" s="146"/>
      <c r="K769" s="146"/>
      <c r="L769" s="146"/>
    </row>
    <row r="770" spans="9:12" x14ac:dyDescent="0.25">
      <c r="I770" s="146"/>
      <c r="J770" s="146"/>
      <c r="K770" s="146"/>
      <c r="L770" s="146"/>
    </row>
    <row r="771" spans="9:12" x14ac:dyDescent="0.25">
      <c r="I771" s="146"/>
      <c r="J771" s="146"/>
      <c r="K771" s="146"/>
      <c r="L771" s="146"/>
    </row>
    <row r="772" spans="9:12" x14ac:dyDescent="0.25">
      <c r="I772" s="146"/>
      <c r="J772" s="146"/>
      <c r="K772" s="146"/>
      <c r="L772" s="146"/>
    </row>
    <row r="773" spans="9:12" x14ac:dyDescent="0.25">
      <c r="I773" s="146"/>
      <c r="J773" s="146"/>
      <c r="K773" s="146"/>
      <c r="L773" s="146"/>
    </row>
    <row r="774" spans="9:12" x14ac:dyDescent="0.25">
      <c r="I774" s="146"/>
      <c r="J774" s="146"/>
      <c r="K774" s="146"/>
      <c r="L774" s="146"/>
    </row>
    <row r="775" spans="9:12" x14ac:dyDescent="0.25">
      <c r="I775" s="146"/>
      <c r="J775" s="146"/>
      <c r="K775" s="146"/>
      <c r="L775" s="146"/>
    </row>
    <row r="776" spans="9:12" x14ac:dyDescent="0.25">
      <c r="I776" s="146"/>
      <c r="J776" s="146"/>
      <c r="K776" s="146"/>
      <c r="L776" s="146"/>
    </row>
    <row r="777" spans="9:12" x14ac:dyDescent="0.25">
      <c r="I777" s="146"/>
      <c r="J777" s="146"/>
      <c r="K777" s="146"/>
      <c r="L777" s="146"/>
    </row>
    <row r="778" spans="9:12" x14ac:dyDescent="0.25">
      <c r="I778" s="146"/>
      <c r="J778" s="146"/>
      <c r="K778" s="146"/>
      <c r="L778" s="146"/>
    </row>
    <row r="779" spans="9:12" x14ac:dyDescent="0.25">
      <c r="I779" s="146"/>
      <c r="J779" s="146"/>
      <c r="K779" s="146"/>
      <c r="L779" s="146"/>
    </row>
    <row r="780" spans="9:12" x14ac:dyDescent="0.25">
      <c r="I780" s="146"/>
      <c r="J780" s="146"/>
      <c r="K780" s="146"/>
      <c r="L780" s="146"/>
    </row>
    <row r="781" spans="9:12" x14ac:dyDescent="0.25">
      <c r="I781" s="146"/>
      <c r="J781" s="146"/>
      <c r="K781" s="146"/>
      <c r="L781" s="146"/>
    </row>
    <row r="782" spans="9:12" x14ac:dyDescent="0.25">
      <c r="I782" s="146"/>
      <c r="J782" s="146"/>
      <c r="K782" s="146"/>
      <c r="L782" s="146"/>
    </row>
    <row r="783" spans="9:12" x14ac:dyDescent="0.25">
      <c r="I783" s="146"/>
      <c r="J783" s="146"/>
      <c r="K783" s="146"/>
      <c r="L783" s="146"/>
    </row>
    <row r="784" spans="9:12" x14ac:dyDescent="0.25">
      <c r="I784" s="146"/>
      <c r="J784" s="146"/>
      <c r="K784" s="146"/>
      <c r="L784" s="146"/>
    </row>
    <row r="785" spans="9:12" x14ac:dyDescent="0.25">
      <c r="I785" s="146"/>
      <c r="J785" s="146"/>
      <c r="K785" s="146"/>
      <c r="L785" s="146"/>
    </row>
    <row r="786" spans="9:12" x14ac:dyDescent="0.25">
      <c r="I786" s="146"/>
      <c r="J786" s="146"/>
      <c r="K786" s="146"/>
      <c r="L786" s="146"/>
    </row>
    <row r="787" spans="9:12" x14ac:dyDescent="0.25">
      <c r="I787" s="146"/>
      <c r="J787" s="146"/>
      <c r="K787" s="146"/>
      <c r="L787" s="146"/>
    </row>
    <row r="788" spans="9:12" x14ac:dyDescent="0.25">
      <c r="I788" s="146"/>
      <c r="J788" s="146"/>
      <c r="K788" s="146"/>
      <c r="L788" s="146"/>
    </row>
    <row r="789" spans="9:12" x14ac:dyDescent="0.25">
      <c r="I789" s="146"/>
      <c r="J789" s="146"/>
      <c r="K789" s="146"/>
      <c r="L789" s="146"/>
    </row>
    <row r="790" spans="9:12" x14ac:dyDescent="0.25">
      <c r="I790" s="146"/>
      <c r="J790" s="146"/>
      <c r="K790" s="146"/>
      <c r="L790" s="146"/>
    </row>
    <row r="791" spans="9:12" x14ac:dyDescent="0.25">
      <c r="I791" s="146"/>
      <c r="J791" s="146"/>
      <c r="K791" s="146"/>
      <c r="L791" s="146"/>
    </row>
    <row r="792" spans="9:12" x14ac:dyDescent="0.25">
      <c r="I792" s="146"/>
      <c r="J792" s="146"/>
      <c r="K792" s="146"/>
      <c r="L792" s="146"/>
    </row>
    <row r="793" spans="9:12" x14ac:dyDescent="0.25">
      <c r="I793" s="146"/>
      <c r="J793" s="146"/>
      <c r="K793" s="146"/>
      <c r="L793" s="146"/>
    </row>
    <row r="794" spans="9:12" x14ac:dyDescent="0.25">
      <c r="I794" s="146"/>
      <c r="J794" s="146"/>
      <c r="K794" s="146"/>
      <c r="L794" s="146"/>
    </row>
    <row r="795" spans="9:12" x14ac:dyDescent="0.25">
      <c r="I795" s="146"/>
      <c r="J795" s="146"/>
      <c r="K795" s="146"/>
      <c r="L795" s="146"/>
    </row>
    <row r="796" spans="9:12" x14ac:dyDescent="0.25">
      <c r="I796" s="146"/>
      <c r="J796" s="146"/>
      <c r="K796" s="146"/>
      <c r="L796" s="146"/>
    </row>
    <row r="797" spans="9:12" x14ac:dyDescent="0.25">
      <c r="I797" s="146"/>
      <c r="J797" s="146"/>
      <c r="K797" s="146"/>
      <c r="L797" s="146"/>
    </row>
    <row r="798" spans="9:12" x14ac:dyDescent="0.25">
      <c r="I798" s="146"/>
      <c r="J798" s="146"/>
      <c r="K798" s="146"/>
      <c r="L798" s="146"/>
    </row>
    <row r="799" spans="9:12" x14ac:dyDescent="0.25">
      <c r="I799" s="146"/>
      <c r="J799" s="146"/>
      <c r="K799" s="146"/>
      <c r="L799" s="146"/>
    </row>
    <row r="800" spans="9:12" x14ac:dyDescent="0.25">
      <c r="I800" s="146"/>
      <c r="J800" s="146"/>
      <c r="K800" s="146"/>
      <c r="L800" s="146"/>
    </row>
    <row r="801" spans="9:12" x14ac:dyDescent="0.25">
      <c r="I801" s="146"/>
      <c r="J801" s="146"/>
      <c r="K801" s="146"/>
      <c r="L801" s="146"/>
    </row>
    <row r="802" spans="9:12" x14ac:dyDescent="0.25">
      <c r="I802" s="146"/>
      <c r="J802" s="146"/>
      <c r="K802" s="146"/>
      <c r="L802" s="146"/>
    </row>
    <row r="803" spans="9:12" x14ac:dyDescent="0.25">
      <c r="I803" s="146"/>
      <c r="J803" s="146"/>
      <c r="K803" s="146"/>
      <c r="L803" s="146"/>
    </row>
    <row r="804" spans="9:12" x14ac:dyDescent="0.25">
      <c r="I804" s="146"/>
      <c r="J804" s="146"/>
      <c r="K804" s="146"/>
      <c r="L804" s="146"/>
    </row>
    <row r="805" spans="9:12" x14ac:dyDescent="0.25">
      <c r="I805" s="146"/>
      <c r="J805" s="146"/>
      <c r="K805" s="146"/>
      <c r="L805" s="146"/>
    </row>
    <row r="806" spans="9:12" x14ac:dyDescent="0.25">
      <c r="I806" s="146"/>
      <c r="J806" s="146"/>
      <c r="K806" s="146"/>
      <c r="L806" s="146"/>
    </row>
    <row r="807" spans="9:12" x14ac:dyDescent="0.25">
      <c r="I807" s="146"/>
      <c r="J807" s="146"/>
      <c r="K807" s="146"/>
      <c r="L807" s="146"/>
    </row>
    <row r="808" spans="9:12" x14ac:dyDescent="0.25">
      <c r="I808" s="146"/>
      <c r="J808" s="146"/>
      <c r="K808" s="146"/>
      <c r="L808" s="146"/>
    </row>
    <row r="809" spans="9:12" x14ac:dyDescent="0.25">
      <c r="I809" s="146"/>
      <c r="J809" s="146"/>
      <c r="K809" s="146"/>
      <c r="L809" s="146"/>
    </row>
    <row r="810" spans="9:12" x14ac:dyDescent="0.25">
      <c r="I810" s="146"/>
      <c r="J810" s="146"/>
      <c r="K810" s="146"/>
      <c r="L810" s="146"/>
    </row>
    <row r="811" spans="9:12" x14ac:dyDescent="0.25">
      <c r="I811" s="146"/>
      <c r="J811" s="146"/>
      <c r="K811" s="146"/>
      <c r="L811" s="146"/>
    </row>
    <row r="812" spans="9:12" x14ac:dyDescent="0.25">
      <c r="I812" s="146"/>
      <c r="J812" s="146"/>
      <c r="K812" s="146"/>
      <c r="L812" s="146"/>
    </row>
    <row r="813" spans="9:12" x14ac:dyDescent="0.25">
      <c r="I813" s="146"/>
      <c r="J813" s="146"/>
      <c r="K813" s="146"/>
      <c r="L813" s="146"/>
    </row>
    <row r="814" spans="9:12" x14ac:dyDescent="0.25">
      <c r="I814" s="146"/>
      <c r="J814" s="146"/>
      <c r="K814" s="146"/>
      <c r="L814" s="146"/>
    </row>
    <row r="815" spans="9:12" x14ac:dyDescent="0.25">
      <c r="I815" s="146"/>
      <c r="J815" s="146"/>
      <c r="K815" s="146"/>
      <c r="L815" s="146"/>
    </row>
    <row r="816" spans="9:12" x14ac:dyDescent="0.25">
      <c r="I816" s="146"/>
      <c r="J816" s="146"/>
      <c r="K816" s="146"/>
      <c r="L816" s="146"/>
    </row>
    <row r="817" spans="9:12" x14ac:dyDescent="0.25">
      <c r="I817" s="146"/>
      <c r="J817" s="146"/>
      <c r="K817" s="146"/>
      <c r="L817" s="146"/>
    </row>
    <row r="818" spans="9:12" x14ac:dyDescent="0.25">
      <c r="I818" s="146"/>
      <c r="J818" s="146"/>
      <c r="K818" s="146"/>
      <c r="L818" s="146"/>
    </row>
    <row r="819" spans="9:12" x14ac:dyDescent="0.25">
      <c r="I819" s="146"/>
      <c r="J819" s="146"/>
      <c r="K819" s="146"/>
      <c r="L819" s="146"/>
    </row>
    <row r="820" spans="9:12" x14ac:dyDescent="0.25">
      <c r="I820" s="146"/>
      <c r="J820" s="146"/>
      <c r="K820" s="146"/>
      <c r="L820" s="146"/>
    </row>
    <row r="821" spans="9:12" x14ac:dyDescent="0.25">
      <c r="I821" s="146"/>
      <c r="J821" s="146"/>
      <c r="K821" s="146"/>
      <c r="L821" s="146"/>
    </row>
    <row r="822" spans="9:12" x14ac:dyDescent="0.25">
      <c r="I822" s="146"/>
      <c r="J822" s="146"/>
      <c r="K822" s="146"/>
      <c r="L822" s="146"/>
    </row>
    <row r="823" spans="9:12" x14ac:dyDescent="0.25">
      <c r="I823" s="146"/>
      <c r="J823" s="146"/>
      <c r="K823" s="146"/>
      <c r="L823" s="146"/>
    </row>
    <row r="824" spans="9:12" x14ac:dyDescent="0.25">
      <c r="I824" s="146"/>
      <c r="J824" s="146"/>
      <c r="K824" s="146"/>
      <c r="L824" s="146"/>
    </row>
    <row r="825" spans="9:12" x14ac:dyDescent="0.25">
      <c r="I825" s="146"/>
      <c r="J825" s="146"/>
      <c r="K825" s="146"/>
      <c r="L825" s="146"/>
    </row>
    <row r="826" spans="9:12" x14ac:dyDescent="0.25">
      <c r="I826" s="146"/>
      <c r="J826" s="146"/>
      <c r="K826" s="146"/>
      <c r="L826" s="146"/>
    </row>
    <row r="827" spans="9:12" x14ac:dyDescent="0.25">
      <c r="I827" s="146"/>
      <c r="J827" s="146"/>
      <c r="K827" s="146"/>
      <c r="L827" s="146"/>
    </row>
    <row r="828" spans="9:12" x14ac:dyDescent="0.25">
      <c r="I828" s="146"/>
      <c r="J828" s="146"/>
      <c r="K828" s="146"/>
      <c r="L828" s="146"/>
    </row>
    <row r="829" spans="9:12" x14ac:dyDescent="0.25">
      <c r="I829" s="146"/>
      <c r="J829" s="146"/>
      <c r="K829" s="146"/>
      <c r="L829" s="146"/>
    </row>
    <row r="830" spans="9:12" x14ac:dyDescent="0.25">
      <c r="I830" s="146"/>
      <c r="J830" s="146"/>
      <c r="K830" s="146"/>
      <c r="L830" s="146"/>
    </row>
    <row r="831" spans="9:12" x14ac:dyDescent="0.25">
      <c r="I831" s="146"/>
      <c r="J831" s="146"/>
      <c r="K831" s="146"/>
      <c r="L831" s="146"/>
    </row>
    <row r="832" spans="9:12" x14ac:dyDescent="0.25">
      <c r="I832" s="146"/>
      <c r="J832" s="146"/>
      <c r="K832" s="146"/>
      <c r="L832" s="146"/>
    </row>
    <row r="833" spans="9:12" x14ac:dyDescent="0.25">
      <c r="I833" s="146"/>
      <c r="J833" s="146"/>
      <c r="K833" s="146"/>
      <c r="L833" s="146"/>
    </row>
    <row r="834" spans="9:12" x14ac:dyDescent="0.25">
      <c r="I834" s="146"/>
      <c r="J834" s="146"/>
      <c r="K834" s="146"/>
      <c r="L834" s="146"/>
    </row>
    <row r="835" spans="9:12" x14ac:dyDescent="0.25">
      <c r="I835" s="146"/>
      <c r="J835" s="146"/>
      <c r="K835" s="146"/>
      <c r="L835" s="146"/>
    </row>
    <row r="836" spans="9:12" x14ac:dyDescent="0.25">
      <c r="I836" s="146"/>
      <c r="J836" s="146"/>
      <c r="K836" s="146"/>
      <c r="L836" s="146"/>
    </row>
    <row r="837" spans="9:12" x14ac:dyDescent="0.25">
      <c r="I837" s="146"/>
      <c r="J837" s="146"/>
      <c r="K837" s="146"/>
      <c r="L837" s="146"/>
    </row>
    <row r="838" spans="9:12" x14ac:dyDescent="0.25">
      <c r="I838" s="146"/>
      <c r="J838" s="146"/>
      <c r="K838" s="146"/>
      <c r="L838" s="146"/>
    </row>
    <row r="839" spans="9:12" x14ac:dyDescent="0.25">
      <c r="I839" s="146"/>
      <c r="J839" s="146"/>
      <c r="K839" s="146"/>
      <c r="L839" s="146"/>
    </row>
    <row r="840" spans="9:12" x14ac:dyDescent="0.25">
      <c r="I840" s="146"/>
      <c r="J840" s="146"/>
      <c r="K840" s="146"/>
      <c r="L840" s="146"/>
    </row>
    <row r="841" spans="9:12" x14ac:dyDescent="0.25">
      <c r="I841" s="146"/>
      <c r="J841" s="146"/>
      <c r="K841" s="146"/>
      <c r="L841" s="146"/>
    </row>
    <row r="842" spans="9:12" x14ac:dyDescent="0.25">
      <c r="I842" s="146"/>
      <c r="J842" s="146"/>
      <c r="K842" s="146"/>
      <c r="L842" s="146"/>
    </row>
    <row r="843" spans="9:12" x14ac:dyDescent="0.25">
      <c r="I843" s="146"/>
      <c r="J843" s="146"/>
      <c r="K843" s="146"/>
      <c r="L843" s="146"/>
    </row>
    <row r="844" spans="9:12" x14ac:dyDescent="0.25">
      <c r="I844" s="146"/>
      <c r="J844" s="146"/>
      <c r="K844" s="146"/>
      <c r="L844" s="146"/>
    </row>
    <row r="845" spans="9:12" x14ac:dyDescent="0.25">
      <c r="I845" s="146"/>
      <c r="J845" s="146"/>
      <c r="K845" s="146"/>
      <c r="L845" s="146"/>
    </row>
    <row r="846" spans="9:12" x14ac:dyDescent="0.25">
      <c r="I846" s="146"/>
      <c r="J846" s="146"/>
      <c r="K846" s="146"/>
      <c r="L846" s="146"/>
    </row>
    <row r="847" spans="9:12" x14ac:dyDescent="0.25">
      <c r="I847" s="146"/>
      <c r="J847" s="146"/>
      <c r="K847" s="146"/>
      <c r="L847" s="146"/>
    </row>
    <row r="848" spans="9:12" x14ac:dyDescent="0.25">
      <c r="I848" s="146"/>
      <c r="J848" s="146"/>
      <c r="K848" s="146"/>
      <c r="L848" s="146"/>
    </row>
    <row r="849" spans="9:12" x14ac:dyDescent="0.25">
      <c r="I849" s="146"/>
      <c r="J849" s="146"/>
      <c r="K849" s="146"/>
      <c r="L849" s="146"/>
    </row>
    <row r="850" spans="9:12" x14ac:dyDescent="0.25">
      <c r="I850" s="146"/>
      <c r="J850" s="146"/>
      <c r="K850" s="146"/>
      <c r="L850" s="146"/>
    </row>
    <row r="851" spans="9:12" x14ac:dyDescent="0.25">
      <c r="I851" s="146"/>
      <c r="J851" s="146"/>
      <c r="K851" s="146"/>
      <c r="L851" s="146"/>
    </row>
    <row r="852" spans="9:12" x14ac:dyDescent="0.25">
      <c r="I852" s="146"/>
      <c r="J852" s="146"/>
      <c r="K852" s="146"/>
      <c r="L852" s="146"/>
    </row>
    <row r="853" spans="9:12" x14ac:dyDescent="0.25">
      <c r="I853" s="146"/>
      <c r="J853" s="146"/>
      <c r="K853" s="146"/>
      <c r="L853" s="146"/>
    </row>
    <row r="854" spans="9:12" x14ac:dyDescent="0.25">
      <c r="I854" s="146"/>
      <c r="J854" s="146"/>
      <c r="K854" s="146"/>
      <c r="L854" s="146"/>
    </row>
    <row r="855" spans="9:12" x14ac:dyDescent="0.25">
      <c r="I855" s="146"/>
      <c r="J855" s="146"/>
      <c r="K855" s="146"/>
      <c r="L855" s="146"/>
    </row>
    <row r="856" spans="9:12" x14ac:dyDescent="0.25">
      <c r="I856" s="146"/>
      <c r="J856" s="146"/>
      <c r="K856" s="146"/>
      <c r="L856" s="146"/>
    </row>
    <row r="857" spans="9:12" x14ac:dyDescent="0.25">
      <c r="I857" s="146"/>
      <c r="J857" s="146"/>
      <c r="K857" s="146"/>
      <c r="L857" s="146"/>
    </row>
    <row r="858" spans="9:12" x14ac:dyDescent="0.25">
      <c r="I858" s="146"/>
      <c r="J858" s="146"/>
      <c r="K858" s="146"/>
      <c r="L858" s="146"/>
    </row>
    <row r="859" spans="9:12" x14ac:dyDescent="0.25">
      <c r="I859" s="146"/>
      <c r="J859" s="146"/>
      <c r="K859" s="146"/>
      <c r="L859" s="146"/>
    </row>
    <row r="860" spans="9:12" x14ac:dyDescent="0.25">
      <c r="I860" s="146"/>
      <c r="J860" s="146"/>
      <c r="K860" s="146"/>
      <c r="L860" s="146"/>
    </row>
    <row r="861" spans="9:12" x14ac:dyDescent="0.25">
      <c r="I861" s="146"/>
      <c r="J861" s="146"/>
      <c r="K861" s="146"/>
      <c r="L861" s="146"/>
    </row>
    <row r="862" spans="9:12" x14ac:dyDescent="0.25">
      <c r="I862" s="146"/>
      <c r="J862" s="146"/>
      <c r="K862" s="146"/>
      <c r="L862" s="146"/>
    </row>
    <row r="863" spans="9:12" x14ac:dyDescent="0.25">
      <c r="I863" s="146"/>
      <c r="J863" s="146"/>
      <c r="K863" s="146"/>
      <c r="L863" s="146"/>
    </row>
    <row r="864" spans="9:12" x14ac:dyDescent="0.25">
      <c r="I864" s="146"/>
      <c r="J864" s="146"/>
      <c r="K864" s="146"/>
      <c r="L864" s="146"/>
    </row>
    <row r="865" spans="9:12" x14ac:dyDescent="0.25">
      <c r="I865" s="146"/>
      <c r="J865" s="146"/>
      <c r="K865" s="146"/>
      <c r="L865" s="146"/>
    </row>
    <row r="866" spans="9:12" x14ac:dyDescent="0.25">
      <c r="I866" s="146"/>
      <c r="J866" s="146"/>
      <c r="K866" s="146"/>
      <c r="L866" s="146"/>
    </row>
    <row r="867" spans="9:12" x14ac:dyDescent="0.25">
      <c r="I867" s="146"/>
      <c r="J867" s="146"/>
      <c r="K867" s="146"/>
      <c r="L867" s="146"/>
    </row>
    <row r="868" spans="9:12" x14ac:dyDescent="0.25">
      <c r="I868" s="146"/>
      <c r="J868" s="146"/>
      <c r="K868" s="146"/>
      <c r="L868" s="146"/>
    </row>
    <row r="869" spans="9:12" x14ac:dyDescent="0.25">
      <c r="I869" s="146"/>
      <c r="J869" s="146"/>
      <c r="K869" s="146"/>
      <c r="L869" s="146"/>
    </row>
    <row r="870" spans="9:12" x14ac:dyDescent="0.25">
      <c r="I870" s="146"/>
      <c r="J870" s="146"/>
      <c r="K870" s="146"/>
      <c r="L870" s="146"/>
    </row>
    <row r="871" spans="9:12" x14ac:dyDescent="0.25">
      <c r="I871" s="146"/>
      <c r="J871" s="146"/>
      <c r="K871" s="146"/>
      <c r="L871" s="146"/>
    </row>
    <row r="872" spans="9:12" x14ac:dyDescent="0.25">
      <c r="I872" s="146"/>
      <c r="J872" s="146"/>
      <c r="K872" s="146"/>
      <c r="L872" s="146"/>
    </row>
    <row r="873" spans="9:12" x14ac:dyDescent="0.25">
      <c r="I873" s="146"/>
      <c r="J873" s="146"/>
      <c r="K873" s="146"/>
      <c r="L873" s="146"/>
    </row>
    <row r="874" spans="9:12" x14ac:dyDescent="0.25">
      <c r="I874" s="146"/>
      <c r="J874" s="146"/>
      <c r="K874" s="146"/>
      <c r="L874" s="146"/>
    </row>
    <row r="875" spans="9:12" x14ac:dyDescent="0.25">
      <c r="I875" s="146"/>
      <c r="J875" s="146"/>
      <c r="K875" s="146"/>
      <c r="L875" s="146"/>
    </row>
    <row r="876" spans="9:12" x14ac:dyDescent="0.25">
      <c r="I876" s="146"/>
      <c r="J876" s="146"/>
      <c r="K876" s="146"/>
      <c r="L876" s="146"/>
    </row>
    <row r="877" spans="9:12" x14ac:dyDescent="0.25">
      <c r="I877" s="146"/>
      <c r="J877" s="146"/>
      <c r="K877" s="146"/>
      <c r="L877" s="146"/>
    </row>
    <row r="878" spans="9:12" x14ac:dyDescent="0.25">
      <c r="I878" s="146"/>
      <c r="J878" s="146"/>
      <c r="K878" s="146"/>
      <c r="L878" s="146"/>
    </row>
    <row r="879" spans="9:12" x14ac:dyDescent="0.25">
      <c r="I879" s="146"/>
      <c r="J879" s="146"/>
      <c r="K879" s="146"/>
      <c r="L879" s="146"/>
    </row>
    <row r="880" spans="9:12" x14ac:dyDescent="0.25">
      <c r="I880" s="146"/>
      <c r="J880" s="146"/>
      <c r="K880" s="146"/>
      <c r="L880" s="146"/>
    </row>
    <row r="881" spans="9:12" x14ac:dyDescent="0.25">
      <c r="I881" s="146"/>
      <c r="J881" s="146"/>
      <c r="K881" s="146"/>
      <c r="L881" s="146"/>
    </row>
    <row r="882" spans="9:12" x14ac:dyDescent="0.25">
      <c r="I882" s="146"/>
      <c r="J882" s="146"/>
      <c r="K882" s="146"/>
      <c r="L882" s="146"/>
    </row>
    <row r="883" spans="9:12" x14ac:dyDescent="0.25">
      <c r="I883" s="146"/>
      <c r="J883" s="146"/>
      <c r="K883" s="146"/>
      <c r="L883" s="146"/>
    </row>
    <row r="884" spans="9:12" x14ac:dyDescent="0.25">
      <c r="I884" s="146"/>
      <c r="J884" s="146"/>
      <c r="K884" s="146"/>
      <c r="L884" s="146"/>
    </row>
    <row r="885" spans="9:12" x14ac:dyDescent="0.25">
      <c r="I885" s="146"/>
      <c r="J885" s="146"/>
      <c r="K885" s="146"/>
      <c r="L885" s="146"/>
    </row>
    <row r="886" spans="9:12" x14ac:dyDescent="0.25">
      <c r="I886" s="146"/>
      <c r="J886" s="146"/>
      <c r="K886" s="146"/>
      <c r="L886" s="146"/>
    </row>
    <row r="887" spans="9:12" x14ac:dyDescent="0.25">
      <c r="I887" s="146"/>
      <c r="J887" s="146"/>
      <c r="K887" s="146"/>
      <c r="L887" s="146"/>
    </row>
    <row r="888" spans="9:12" x14ac:dyDescent="0.25">
      <c r="I888" s="146"/>
      <c r="J888" s="146"/>
      <c r="K888" s="146"/>
      <c r="L888" s="146"/>
    </row>
    <row r="889" spans="9:12" x14ac:dyDescent="0.25">
      <c r="I889" s="146"/>
      <c r="J889" s="146"/>
      <c r="K889" s="146"/>
      <c r="L889" s="146"/>
    </row>
    <row r="890" spans="9:12" x14ac:dyDescent="0.25">
      <c r="I890" s="146"/>
      <c r="J890" s="146"/>
      <c r="K890" s="146"/>
      <c r="L890" s="146"/>
    </row>
    <row r="891" spans="9:12" x14ac:dyDescent="0.25">
      <c r="I891" s="146"/>
      <c r="J891" s="146"/>
      <c r="K891" s="146"/>
      <c r="L891" s="146"/>
    </row>
    <row r="892" spans="9:12" x14ac:dyDescent="0.25">
      <c r="I892" s="146"/>
      <c r="J892" s="146"/>
      <c r="K892" s="146"/>
      <c r="L892" s="146"/>
    </row>
    <row r="893" spans="9:12" x14ac:dyDescent="0.25">
      <c r="I893" s="146"/>
      <c r="J893" s="146"/>
      <c r="K893" s="146"/>
      <c r="L893" s="146"/>
    </row>
    <row r="894" spans="9:12" x14ac:dyDescent="0.25">
      <c r="I894" s="146"/>
      <c r="J894" s="146"/>
      <c r="K894" s="146"/>
      <c r="L894" s="146"/>
    </row>
    <row r="895" spans="9:12" x14ac:dyDescent="0.25">
      <c r="I895" s="146"/>
      <c r="J895" s="146"/>
      <c r="K895" s="146"/>
      <c r="L895" s="146"/>
    </row>
    <row r="896" spans="9:12" x14ac:dyDescent="0.25">
      <c r="I896" s="146"/>
      <c r="J896" s="146"/>
      <c r="K896" s="146"/>
      <c r="L896" s="146"/>
    </row>
    <row r="897" spans="9:12" x14ac:dyDescent="0.25">
      <c r="I897" s="146"/>
      <c r="J897" s="146"/>
      <c r="K897" s="146"/>
      <c r="L897" s="146"/>
    </row>
    <row r="898" spans="9:12" x14ac:dyDescent="0.25">
      <c r="I898" s="146"/>
      <c r="J898" s="146"/>
      <c r="K898" s="146"/>
      <c r="L898" s="146"/>
    </row>
    <row r="899" spans="9:12" x14ac:dyDescent="0.25">
      <c r="I899" s="146"/>
      <c r="J899" s="146"/>
      <c r="K899" s="146"/>
      <c r="L899" s="146"/>
    </row>
    <row r="900" spans="9:12" x14ac:dyDescent="0.25">
      <c r="I900" s="146"/>
      <c r="J900" s="146"/>
      <c r="K900" s="146"/>
      <c r="L900" s="146"/>
    </row>
    <row r="901" spans="9:12" x14ac:dyDescent="0.25">
      <c r="I901" s="146"/>
      <c r="J901" s="146"/>
      <c r="K901" s="146"/>
      <c r="L901" s="146"/>
    </row>
    <row r="902" spans="9:12" x14ac:dyDescent="0.25">
      <c r="I902" s="146"/>
      <c r="J902" s="146"/>
      <c r="K902" s="146"/>
      <c r="L902" s="146"/>
    </row>
    <row r="903" spans="9:12" x14ac:dyDescent="0.25">
      <c r="I903" s="146"/>
      <c r="J903" s="146"/>
      <c r="K903" s="146"/>
      <c r="L903" s="146"/>
    </row>
    <row r="904" spans="9:12" x14ac:dyDescent="0.25">
      <c r="I904" s="146"/>
      <c r="J904" s="146"/>
      <c r="K904" s="146"/>
      <c r="L904" s="146"/>
    </row>
    <row r="905" spans="9:12" x14ac:dyDescent="0.25">
      <c r="I905" s="146"/>
      <c r="J905" s="146"/>
      <c r="K905" s="146"/>
      <c r="L905" s="146"/>
    </row>
    <row r="906" spans="9:12" x14ac:dyDescent="0.25">
      <c r="I906" s="146"/>
      <c r="J906" s="146"/>
      <c r="K906" s="146"/>
      <c r="L906" s="146"/>
    </row>
    <row r="907" spans="9:12" x14ac:dyDescent="0.25">
      <c r="I907" s="146"/>
      <c r="J907" s="146"/>
      <c r="K907" s="146"/>
      <c r="L907" s="146"/>
    </row>
    <row r="908" spans="9:12" x14ac:dyDescent="0.25">
      <c r="I908" s="146"/>
      <c r="J908" s="146"/>
      <c r="K908" s="146"/>
      <c r="L908" s="146"/>
    </row>
    <row r="909" spans="9:12" x14ac:dyDescent="0.25">
      <c r="I909" s="146"/>
      <c r="J909" s="146"/>
      <c r="K909" s="146"/>
      <c r="L909" s="146"/>
    </row>
    <row r="910" spans="9:12" x14ac:dyDescent="0.25">
      <c r="I910" s="146"/>
      <c r="J910" s="146"/>
      <c r="K910" s="146"/>
      <c r="L910" s="146"/>
    </row>
    <row r="911" spans="9:12" x14ac:dyDescent="0.25">
      <c r="I911" s="146"/>
      <c r="J911" s="146"/>
      <c r="K911" s="146"/>
      <c r="L911" s="146"/>
    </row>
    <row r="912" spans="9:12" x14ac:dyDescent="0.25">
      <c r="I912" s="146"/>
      <c r="J912" s="146"/>
      <c r="K912" s="146"/>
      <c r="L912" s="146"/>
    </row>
    <row r="913" spans="9:12" x14ac:dyDescent="0.25">
      <c r="I913" s="146"/>
      <c r="J913" s="146"/>
      <c r="K913" s="146"/>
      <c r="L913" s="146"/>
    </row>
    <row r="914" spans="9:12" x14ac:dyDescent="0.25">
      <c r="I914" s="146"/>
      <c r="J914" s="146"/>
      <c r="K914" s="146"/>
      <c r="L914" s="146"/>
    </row>
    <row r="915" spans="9:12" x14ac:dyDescent="0.25">
      <c r="I915" s="146"/>
      <c r="J915" s="146"/>
      <c r="K915" s="146"/>
      <c r="L915" s="146"/>
    </row>
    <row r="916" spans="9:12" x14ac:dyDescent="0.25">
      <c r="I916" s="146"/>
      <c r="J916" s="146"/>
      <c r="K916" s="146"/>
      <c r="L916" s="146"/>
    </row>
    <row r="917" spans="9:12" x14ac:dyDescent="0.25">
      <c r="I917" s="146"/>
      <c r="J917" s="146"/>
      <c r="K917" s="146"/>
      <c r="L917" s="146"/>
    </row>
    <row r="918" spans="9:12" x14ac:dyDescent="0.25">
      <c r="I918" s="146"/>
      <c r="J918" s="146"/>
      <c r="K918" s="146"/>
      <c r="L918" s="146"/>
    </row>
    <row r="919" spans="9:12" x14ac:dyDescent="0.25">
      <c r="I919" s="146"/>
      <c r="J919" s="146"/>
      <c r="K919" s="146"/>
      <c r="L919" s="146"/>
    </row>
    <row r="920" spans="9:12" x14ac:dyDescent="0.25">
      <c r="I920" s="146"/>
      <c r="J920" s="146"/>
      <c r="K920" s="146"/>
      <c r="L920" s="146"/>
    </row>
    <row r="921" spans="9:12" x14ac:dyDescent="0.25">
      <c r="I921" s="146"/>
      <c r="J921" s="146"/>
      <c r="K921" s="146"/>
      <c r="L921" s="146"/>
    </row>
    <row r="922" spans="9:12" x14ac:dyDescent="0.25">
      <c r="I922" s="146"/>
      <c r="J922" s="146"/>
      <c r="K922" s="146"/>
      <c r="L922" s="146"/>
    </row>
    <row r="923" spans="9:12" x14ac:dyDescent="0.25">
      <c r="I923" s="146"/>
      <c r="J923" s="146"/>
      <c r="K923" s="146"/>
      <c r="L923" s="146"/>
    </row>
    <row r="924" spans="9:12" x14ac:dyDescent="0.25">
      <c r="I924" s="146"/>
      <c r="J924" s="146"/>
      <c r="K924" s="146"/>
      <c r="L924" s="146"/>
    </row>
    <row r="925" spans="9:12" x14ac:dyDescent="0.25">
      <c r="I925" s="146"/>
      <c r="J925" s="146"/>
      <c r="K925" s="146"/>
      <c r="L925" s="146"/>
    </row>
    <row r="926" spans="9:12" x14ac:dyDescent="0.25">
      <c r="I926" s="146"/>
      <c r="J926" s="146"/>
      <c r="K926" s="146"/>
      <c r="L926" s="146"/>
    </row>
    <row r="927" spans="9:12" x14ac:dyDescent="0.25">
      <c r="I927" s="146"/>
      <c r="J927" s="146"/>
      <c r="K927" s="146"/>
      <c r="L927" s="146"/>
    </row>
    <row r="928" spans="9:12" x14ac:dyDescent="0.25">
      <c r="I928" s="146"/>
      <c r="J928" s="146"/>
      <c r="K928" s="146"/>
      <c r="L928" s="146"/>
    </row>
    <row r="929" spans="9:12" x14ac:dyDescent="0.25">
      <c r="I929" s="146"/>
      <c r="J929" s="146"/>
      <c r="K929" s="146"/>
      <c r="L929" s="146"/>
    </row>
    <row r="930" spans="9:12" x14ac:dyDescent="0.25">
      <c r="I930" s="146"/>
      <c r="J930" s="146"/>
      <c r="K930" s="146"/>
      <c r="L930" s="146"/>
    </row>
    <row r="931" spans="9:12" x14ac:dyDescent="0.25">
      <c r="I931" s="146"/>
      <c r="J931" s="146"/>
      <c r="K931" s="146"/>
      <c r="L931" s="146"/>
    </row>
    <row r="932" spans="9:12" x14ac:dyDescent="0.25">
      <c r="I932" s="146"/>
      <c r="J932" s="146"/>
      <c r="K932" s="146"/>
      <c r="L932" s="146"/>
    </row>
    <row r="933" spans="9:12" x14ac:dyDescent="0.25">
      <c r="I933" s="146"/>
      <c r="J933" s="146"/>
      <c r="K933" s="146"/>
      <c r="L933" s="146"/>
    </row>
    <row r="934" spans="9:12" x14ac:dyDescent="0.25">
      <c r="I934" s="146"/>
      <c r="J934" s="146"/>
      <c r="K934" s="146"/>
      <c r="L934" s="146"/>
    </row>
    <row r="935" spans="9:12" x14ac:dyDescent="0.25">
      <c r="I935" s="146"/>
      <c r="J935" s="146"/>
      <c r="K935" s="146"/>
      <c r="L935" s="146"/>
    </row>
    <row r="936" spans="9:12" x14ac:dyDescent="0.25">
      <c r="I936" s="146"/>
      <c r="J936" s="146"/>
      <c r="K936" s="146"/>
      <c r="L936" s="146"/>
    </row>
    <row r="937" spans="9:12" x14ac:dyDescent="0.25">
      <c r="I937" s="146"/>
      <c r="J937" s="146"/>
      <c r="K937" s="146"/>
      <c r="L937" s="146"/>
    </row>
    <row r="938" spans="9:12" x14ac:dyDescent="0.25">
      <c r="I938" s="146"/>
      <c r="J938" s="146"/>
      <c r="K938" s="146"/>
      <c r="L938" s="146"/>
    </row>
    <row r="939" spans="9:12" x14ac:dyDescent="0.25">
      <c r="I939" s="146"/>
      <c r="J939" s="146"/>
      <c r="K939" s="146"/>
      <c r="L939" s="146"/>
    </row>
    <row r="940" spans="9:12" x14ac:dyDescent="0.25">
      <c r="I940" s="146"/>
      <c r="J940" s="146"/>
      <c r="K940" s="146"/>
      <c r="L940" s="146"/>
    </row>
    <row r="941" spans="9:12" x14ac:dyDescent="0.25">
      <c r="I941" s="146"/>
      <c r="J941" s="146"/>
      <c r="K941" s="146"/>
      <c r="L941" s="146"/>
    </row>
    <row r="942" spans="9:12" x14ac:dyDescent="0.25">
      <c r="I942" s="146"/>
      <c r="J942" s="146"/>
      <c r="K942" s="146"/>
      <c r="L942" s="146"/>
    </row>
    <row r="943" spans="9:12" x14ac:dyDescent="0.25">
      <c r="I943" s="146"/>
      <c r="J943" s="146"/>
      <c r="K943" s="146"/>
      <c r="L943" s="146"/>
    </row>
    <row r="944" spans="9:12" x14ac:dyDescent="0.25">
      <c r="I944" s="146"/>
      <c r="J944" s="146"/>
      <c r="K944" s="146"/>
      <c r="L944" s="146"/>
    </row>
    <row r="945" spans="9:12" x14ac:dyDescent="0.25">
      <c r="I945" s="146"/>
      <c r="J945" s="146"/>
      <c r="K945" s="146"/>
      <c r="L945" s="146"/>
    </row>
    <row r="946" spans="9:12" x14ac:dyDescent="0.25">
      <c r="I946" s="146"/>
      <c r="J946" s="146"/>
      <c r="K946" s="146"/>
      <c r="L946" s="146"/>
    </row>
    <row r="947" spans="9:12" x14ac:dyDescent="0.25">
      <c r="I947" s="146"/>
      <c r="J947" s="146"/>
      <c r="K947" s="146"/>
      <c r="L947" s="146"/>
    </row>
    <row r="948" spans="9:12" x14ac:dyDescent="0.25">
      <c r="I948" s="146"/>
      <c r="J948" s="146"/>
      <c r="K948" s="146"/>
      <c r="L948" s="146"/>
    </row>
    <row r="949" spans="9:12" x14ac:dyDescent="0.25">
      <c r="I949" s="146"/>
      <c r="J949" s="146"/>
      <c r="K949" s="146"/>
      <c r="L949" s="146"/>
    </row>
    <row r="950" spans="9:12" x14ac:dyDescent="0.25">
      <c r="I950" s="146"/>
      <c r="J950" s="146"/>
      <c r="K950" s="146"/>
      <c r="L950" s="146"/>
    </row>
    <row r="951" spans="9:12" x14ac:dyDescent="0.25">
      <c r="I951" s="146"/>
      <c r="J951" s="146"/>
      <c r="K951" s="146"/>
      <c r="L951" s="146"/>
    </row>
    <row r="952" spans="9:12" x14ac:dyDescent="0.25">
      <c r="I952" s="146"/>
      <c r="J952" s="146"/>
      <c r="K952" s="146"/>
      <c r="L952" s="146"/>
    </row>
    <row r="953" spans="9:12" x14ac:dyDescent="0.25">
      <c r="I953" s="146"/>
      <c r="J953" s="146"/>
      <c r="K953" s="146"/>
      <c r="L953" s="146"/>
    </row>
    <row r="954" spans="9:12" x14ac:dyDescent="0.25">
      <c r="I954" s="146"/>
      <c r="J954" s="146"/>
      <c r="K954" s="146"/>
      <c r="L954" s="146"/>
    </row>
    <row r="955" spans="9:12" x14ac:dyDescent="0.25">
      <c r="I955" s="146"/>
      <c r="J955" s="146"/>
      <c r="K955" s="146"/>
      <c r="L955" s="146"/>
    </row>
    <row r="956" spans="9:12" x14ac:dyDescent="0.25">
      <c r="I956" s="146"/>
      <c r="J956" s="146"/>
      <c r="K956" s="146"/>
      <c r="L956" s="146"/>
    </row>
    <row r="957" spans="9:12" x14ac:dyDescent="0.25">
      <c r="I957" s="146"/>
      <c r="J957" s="146"/>
      <c r="K957" s="146"/>
      <c r="L957" s="146"/>
    </row>
    <row r="958" spans="9:12" x14ac:dyDescent="0.25">
      <c r="I958" s="146"/>
      <c r="J958" s="146"/>
      <c r="K958" s="146"/>
      <c r="L958" s="146"/>
    </row>
    <row r="959" spans="9:12" x14ac:dyDescent="0.25">
      <c r="I959" s="146"/>
      <c r="J959" s="146"/>
      <c r="K959" s="146"/>
      <c r="L959" s="146"/>
    </row>
    <row r="960" spans="9:12" x14ac:dyDescent="0.25">
      <c r="I960" s="146"/>
      <c r="J960" s="146"/>
      <c r="K960" s="146"/>
      <c r="L960" s="146"/>
    </row>
    <row r="961" spans="9:12" x14ac:dyDescent="0.25">
      <c r="I961" s="146"/>
      <c r="J961" s="146"/>
      <c r="K961" s="146"/>
      <c r="L961" s="146"/>
    </row>
    <row r="962" spans="9:12" x14ac:dyDescent="0.25">
      <c r="I962" s="146"/>
      <c r="J962" s="146"/>
      <c r="K962" s="146"/>
      <c r="L962" s="146"/>
    </row>
    <row r="963" spans="9:12" x14ac:dyDescent="0.25">
      <c r="I963" s="146"/>
      <c r="J963" s="146"/>
      <c r="K963" s="146"/>
      <c r="L963" s="146"/>
    </row>
    <row r="964" spans="9:12" x14ac:dyDescent="0.25">
      <c r="I964" s="146"/>
      <c r="J964" s="146"/>
      <c r="K964" s="146"/>
      <c r="L964" s="146"/>
    </row>
    <row r="965" spans="9:12" x14ac:dyDescent="0.25">
      <c r="I965" s="146"/>
      <c r="J965" s="146"/>
      <c r="K965" s="146"/>
      <c r="L965" s="146"/>
    </row>
    <row r="966" spans="9:12" x14ac:dyDescent="0.25">
      <c r="I966" s="146"/>
      <c r="J966" s="146"/>
      <c r="K966" s="146"/>
      <c r="L966" s="146"/>
    </row>
    <row r="967" spans="9:12" x14ac:dyDescent="0.25">
      <c r="I967" s="146"/>
      <c r="J967" s="146"/>
      <c r="K967" s="146"/>
      <c r="L967" s="146"/>
    </row>
    <row r="968" spans="9:12" x14ac:dyDescent="0.25">
      <c r="I968" s="146"/>
      <c r="J968" s="146"/>
      <c r="K968" s="146"/>
      <c r="L968" s="146"/>
    </row>
    <row r="969" spans="9:12" x14ac:dyDescent="0.25">
      <c r="I969" s="146"/>
      <c r="J969" s="146"/>
      <c r="K969" s="146"/>
      <c r="L969" s="146"/>
    </row>
    <row r="970" spans="9:12" x14ac:dyDescent="0.25">
      <c r="I970" s="146"/>
      <c r="J970" s="146"/>
      <c r="K970" s="146"/>
      <c r="L970" s="146"/>
    </row>
    <row r="971" spans="9:12" x14ac:dyDescent="0.25">
      <c r="I971" s="146"/>
      <c r="J971" s="146"/>
      <c r="K971" s="146"/>
      <c r="L971" s="146"/>
    </row>
    <row r="972" spans="9:12" x14ac:dyDescent="0.25">
      <c r="I972" s="146"/>
      <c r="J972" s="146"/>
      <c r="K972" s="146"/>
      <c r="L972" s="146"/>
    </row>
    <row r="973" spans="9:12" x14ac:dyDescent="0.25">
      <c r="I973" s="146"/>
      <c r="J973" s="146"/>
      <c r="K973" s="146"/>
      <c r="L973" s="146"/>
    </row>
    <row r="974" spans="9:12" x14ac:dyDescent="0.25">
      <c r="I974" s="146"/>
      <c r="J974" s="146"/>
      <c r="K974" s="146"/>
      <c r="L974" s="146"/>
    </row>
    <row r="975" spans="9:12" x14ac:dyDescent="0.25">
      <c r="I975" s="146"/>
      <c r="J975" s="146"/>
      <c r="K975" s="146"/>
      <c r="L975" s="146"/>
    </row>
    <row r="976" spans="9:12" x14ac:dyDescent="0.25">
      <c r="I976" s="146"/>
      <c r="J976" s="146"/>
      <c r="K976" s="146"/>
      <c r="L976" s="146"/>
    </row>
    <row r="977" spans="9:12" x14ac:dyDescent="0.25">
      <c r="I977" s="146"/>
      <c r="J977" s="146"/>
      <c r="K977" s="146"/>
      <c r="L977" s="146"/>
    </row>
    <row r="978" spans="9:12" x14ac:dyDescent="0.25">
      <c r="I978" s="146"/>
      <c r="J978" s="146"/>
      <c r="K978" s="146"/>
      <c r="L978" s="146"/>
    </row>
    <row r="979" spans="9:12" x14ac:dyDescent="0.25">
      <c r="I979" s="146"/>
      <c r="J979" s="146"/>
      <c r="K979" s="146"/>
      <c r="L979" s="146"/>
    </row>
    <row r="980" spans="9:12" x14ac:dyDescent="0.25">
      <c r="I980" s="146"/>
      <c r="J980" s="146"/>
      <c r="K980" s="146"/>
      <c r="L980" s="146"/>
    </row>
    <row r="981" spans="9:12" x14ac:dyDescent="0.25">
      <c r="I981" s="146"/>
      <c r="J981" s="146"/>
      <c r="K981" s="146"/>
      <c r="L981" s="146"/>
    </row>
    <row r="982" spans="9:12" x14ac:dyDescent="0.25">
      <c r="I982" s="146"/>
      <c r="J982" s="146"/>
      <c r="K982" s="146"/>
      <c r="L982" s="146"/>
    </row>
    <row r="983" spans="9:12" x14ac:dyDescent="0.25">
      <c r="I983" s="146"/>
      <c r="J983" s="146"/>
      <c r="K983" s="146"/>
      <c r="L983" s="146"/>
    </row>
    <row r="984" spans="9:12" x14ac:dyDescent="0.25">
      <c r="I984" s="146"/>
      <c r="J984" s="146"/>
      <c r="K984" s="146"/>
      <c r="L984" s="146"/>
    </row>
    <row r="985" spans="9:12" x14ac:dyDescent="0.25">
      <c r="I985" s="146"/>
      <c r="J985" s="146"/>
      <c r="K985" s="146"/>
      <c r="L985" s="146"/>
    </row>
    <row r="986" spans="9:12" x14ac:dyDescent="0.25">
      <c r="I986" s="146"/>
      <c r="J986" s="146"/>
      <c r="K986" s="146"/>
      <c r="L986" s="146"/>
    </row>
    <row r="987" spans="9:12" x14ac:dyDescent="0.25">
      <c r="I987" s="146"/>
      <c r="J987" s="146"/>
      <c r="K987" s="146"/>
      <c r="L987" s="146"/>
    </row>
    <row r="988" spans="9:12" x14ac:dyDescent="0.25">
      <c r="I988" s="146"/>
      <c r="J988" s="146"/>
      <c r="K988" s="146"/>
      <c r="L988" s="146"/>
    </row>
    <row r="989" spans="9:12" x14ac:dyDescent="0.25">
      <c r="I989" s="146"/>
      <c r="J989" s="146"/>
      <c r="K989" s="146"/>
      <c r="L989" s="146"/>
    </row>
    <row r="990" spans="9:12" x14ac:dyDescent="0.25">
      <c r="I990" s="146"/>
      <c r="J990" s="146"/>
      <c r="K990" s="146"/>
      <c r="L990" s="146"/>
    </row>
    <row r="991" spans="9:12" x14ac:dyDescent="0.25">
      <c r="I991" s="146"/>
      <c r="J991" s="146"/>
      <c r="K991" s="146"/>
      <c r="L991" s="146"/>
    </row>
    <row r="992" spans="9:12" x14ac:dyDescent="0.25">
      <c r="I992" s="146"/>
      <c r="J992" s="146"/>
      <c r="K992" s="146"/>
      <c r="L992" s="146"/>
    </row>
    <row r="993" spans="9:12" x14ac:dyDescent="0.25">
      <c r="I993" s="146"/>
      <c r="J993" s="146"/>
      <c r="K993" s="146"/>
      <c r="L993" s="146"/>
    </row>
    <row r="994" spans="9:12" x14ac:dyDescent="0.25">
      <c r="I994" s="146"/>
      <c r="J994" s="146"/>
      <c r="K994" s="146"/>
      <c r="L994" s="146"/>
    </row>
    <row r="995" spans="9:12" x14ac:dyDescent="0.25">
      <c r="I995" s="146"/>
      <c r="J995" s="146"/>
      <c r="K995" s="146"/>
      <c r="L995" s="146"/>
    </row>
    <row r="996" spans="9:12" x14ac:dyDescent="0.25">
      <c r="I996" s="146"/>
      <c r="J996" s="146"/>
      <c r="K996" s="146"/>
      <c r="L996" s="146"/>
    </row>
    <row r="997" spans="9:12" x14ac:dyDescent="0.25">
      <c r="I997" s="146"/>
      <c r="J997" s="146"/>
      <c r="K997" s="146"/>
      <c r="L997" s="146"/>
    </row>
    <row r="998" spans="9:12" x14ac:dyDescent="0.25">
      <c r="I998" s="146"/>
      <c r="J998" s="146"/>
      <c r="K998" s="146"/>
      <c r="L998" s="146"/>
    </row>
    <row r="999" spans="9:12" x14ac:dyDescent="0.25">
      <c r="I999" s="146"/>
      <c r="J999" s="146"/>
      <c r="K999" s="146"/>
      <c r="L999" s="146"/>
    </row>
    <row r="1000" spans="9:12" x14ac:dyDescent="0.25">
      <c r="I1000" s="146"/>
      <c r="J1000" s="146"/>
      <c r="K1000" s="146"/>
      <c r="L1000" s="146"/>
    </row>
    <row r="1001" spans="9:12" x14ac:dyDescent="0.25">
      <c r="I1001" s="146"/>
      <c r="J1001" s="146"/>
      <c r="K1001" s="146"/>
      <c r="L1001" s="146"/>
    </row>
    <row r="1002" spans="9:12" x14ac:dyDescent="0.25">
      <c r="I1002" s="146"/>
      <c r="J1002" s="146"/>
      <c r="K1002" s="146"/>
      <c r="L1002" s="146"/>
    </row>
    <row r="1003" spans="9:12" x14ac:dyDescent="0.25">
      <c r="I1003" s="146"/>
      <c r="J1003" s="146"/>
      <c r="K1003" s="146"/>
      <c r="L1003" s="146"/>
    </row>
    <row r="1004" spans="9:12" x14ac:dyDescent="0.25">
      <c r="I1004" s="146"/>
      <c r="J1004" s="146"/>
      <c r="K1004" s="146"/>
      <c r="L1004" s="146"/>
    </row>
    <row r="1005" spans="9:12" x14ac:dyDescent="0.25">
      <c r="I1005" s="146"/>
      <c r="J1005" s="146"/>
      <c r="K1005" s="146"/>
      <c r="L1005" s="146"/>
    </row>
    <row r="1006" spans="9:12" x14ac:dyDescent="0.25">
      <c r="I1006" s="146"/>
      <c r="J1006" s="146"/>
      <c r="K1006" s="146"/>
      <c r="L1006" s="146"/>
    </row>
    <row r="1007" spans="9:12" x14ac:dyDescent="0.25">
      <c r="I1007" s="146"/>
      <c r="J1007" s="146"/>
      <c r="K1007" s="146"/>
      <c r="L1007" s="146"/>
    </row>
    <row r="1008" spans="9:12" x14ac:dyDescent="0.25">
      <c r="I1008" s="146"/>
      <c r="J1008" s="146"/>
      <c r="K1008" s="146"/>
      <c r="L1008" s="146"/>
    </row>
    <row r="1009" spans="9:12" x14ac:dyDescent="0.25">
      <c r="I1009" s="146"/>
      <c r="J1009" s="146"/>
      <c r="K1009" s="146"/>
      <c r="L1009" s="146"/>
    </row>
    <row r="1010" spans="9:12" x14ac:dyDescent="0.25">
      <c r="I1010" s="146"/>
      <c r="J1010" s="146"/>
      <c r="K1010" s="146"/>
      <c r="L1010" s="146"/>
    </row>
    <row r="1011" spans="9:12" x14ac:dyDescent="0.25">
      <c r="I1011" s="146"/>
      <c r="J1011" s="146"/>
      <c r="K1011" s="146"/>
      <c r="L1011" s="146"/>
    </row>
    <row r="1012" spans="9:12" x14ac:dyDescent="0.25">
      <c r="I1012" s="146"/>
      <c r="J1012" s="146"/>
      <c r="K1012" s="146"/>
      <c r="L1012" s="146"/>
    </row>
    <row r="1013" spans="9:12" x14ac:dyDescent="0.25">
      <c r="I1013" s="146"/>
      <c r="J1013" s="146"/>
      <c r="K1013" s="146"/>
      <c r="L1013" s="146"/>
    </row>
    <row r="1014" spans="9:12" x14ac:dyDescent="0.25">
      <c r="I1014" s="146"/>
      <c r="J1014" s="146"/>
      <c r="K1014" s="146"/>
      <c r="L1014" s="146"/>
    </row>
    <row r="1015" spans="9:12" x14ac:dyDescent="0.25">
      <c r="I1015" s="146"/>
      <c r="J1015" s="146"/>
      <c r="K1015" s="146"/>
      <c r="L1015" s="146"/>
    </row>
    <row r="1016" spans="9:12" x14ac:dyDescent="0.25">
      <c r="I1016" s="146"/>
      <c r="J1016" s="146"/>
      <c r="K1016" s="146"/>
      <c r="L1016" s="146"/>
    </row>
    <row r="1017" spans="9:12" x14ac:dyDescent="0.25">
      <c r="I1017" s="146"/>
      <c r="J1017" s="146"/>
      <c r="K1017" s="146"/>
      <c r="L1017" s="146"/>
    </row>
    <row r="1018" spans="9:12" x14ac:dyDescent="0.25">
      <c r="I1018" s="146"/>
      <c r="J1018" s="146"/>
      <c r="K1018" s="146"/>
      <c r="L1018" s="146"/>
    </row>
    <row r="1019" spans="9:12" x14ac:dyDescent="0.25">
      <c r="I1019" s="146"/>
      <c r="J1019" s="146"/>
      <c r="K1019" s="146"/>
      <c r="L1019" s="146"/>
    </row>
    <row r="1020" spans="9:12" x14ac:dyDescent="0.25">
      <c r="I1020" s="146"/>
      <c r="J1020" s="146"/>
      <c r="K1020" s="146"/>
      <c r="L1020" s="146"/>
    </row>
    <row r="1021" spans="9:12" x14ac:dyDescent="0.25">
      <c r="I1021" s="146"/>
      <c r="J1021" s="146"/>
      <c r="K1021" s="146"/>
      <c r="L1021" s="146"/>
    </row>
    <row r="1022" spans="9:12" x14ac:dyDescent="0.25">
      <c r="I1022" s="146"/>
      <c r="J1022" s="146"/>
      <c r="K1022" s="146"/>
      <c r="L1022" s="146"/>
    </row>
    <row r="1023" spans="9:12" x14ac:dyDescent="0.25">
      <c r="I1023" s="146"/>
      <c r="J1023" s="146"/>
      <c r="K1023" s="146"/>
      <c r="L1023" s="146"/>
    </row>
    <row r="1024" spans="9:12" x14ac:dyDescent="0.25">
      <c r="I1024" s="146"/>
      <c r="J1024" s="146"/>
      <c r="K1024" s="146"/>
      <c r="L1024" s="146"/>
    </row>
    <row r="1025" spans="9:12" x14ac:dyDescent="0.25">
      <c r="I1025" s="146"/>
      <c r="J1025" s="146"/>
      <c r="K1025" s="146"/>
      <c r="L1025" s="146"/>
    </row>
    <row r="1026" spans="9:12" x14ac:dyDescent="0.25">
      <c r="I1026" s="146"/>
      <c r="J1026" s="146"/>
      <c r="K1026" s="146"/>
      <c r="L1026" s="146"/>
    </row>
    <row r="1027" spans="9:12" x14ac:dyDescent="0.25">
      <c r="I1027" s="146"/>
      <c r="J1027" s="146"/>
      <c r="K1027" s="146"/>
      <c r="L1027" s="146"/>
    </row>
    <row r="1028" spans="9:12" x14ac:dyDescent="0.25">
      <c r="I1028" s="146"/>
      <c r="J1028" s="146"/>
      <c r="K1028" s="146"/>
      <c r="L1028" s="146"/>
    </row>
    <row r="1029" spans="9:12" x14ac:dyDescent="0.25">
      <c r="I1029" s="146"/>
      <c r="J1029" s="146"/>
      <c r="K1029" s="146"/>
      <c r="L1029" s="146"/>
    </row>
    <row r="1030" spans="9:12" x14ac:dyDescent="0.25">
      <c r="I1030" s="146"/>
      <c r="J1030" s="146"/>
      <c r="K1030" s="146"/>
      <c r="L1030" s="146"/>
    </row>
    <row r="1031" spans="9:12" x14ac:dyDescent="0.25">
      <c r="I1031" s="146"/>
      <c r="J1031" s="146"/>
      <c r="K1031" s="146"/>
      <c r="L1031" s="146"/>
    </row>
    <row r="1032" spans="9:12" x14ac:dyDescent="0.25">
      <c r="I1032" s="146"/>
      <c r="J1032" s="146"/>
      <c r="K1032" s="146"/>
      <c r="L1032" s="146"/>
    </row>
    <row r="1033" spans="9:12" x14ac:dyDescent="0.25">
      <c r="I1033" s="146"/>
      <c r="J1033" s="146"/>
      <c r="K1033" s="146"/>
      <c r="L1033" s="146"/>
    </row>
    <row r="1034" spans="9:12" x14ac:dyDescent="0.25">
      <c r="I1034" s="146"/>
      <c r="J1034" s="146"/>
      <c r="K1034" s="146"/>
      <c r="L1034" s="146"/>
    </row>
    <row r="1035" spans="9:12" x14ac:dyDescent="0.25">
      <c r="I1035" s="146"/>
      <c r="J1035" s="146"/>
      <c r="K1035" s="146"/>
      <c r="L1035" s="146"/>
    </row>
    <row r="1036" spans="9:12" x14ac:dyDescent="0.25">
      <c r="I1036" s="146"/>
      <c r="J1036" s="146"/>
      <c r="K1036" s="146"/>
      <c r="L1036" s="146"/>
    </row>
    <row r="1037" spans="9:12" x14ac:dyDescent="0.25">
      <c r="I1037" s="146"/>
      <c r="J1037" s="146"/>
      <c r="K1037" s="146"/>
      <c r="L1037" s="146"/>
    </row>
    <row r="1038" spans="9:12" x14ac:dyDescent="0.25">
      <c r="I1038" s="146"/>
      <c r="J1038" s="146"/>
      <c r="K1038" s="146"/>
      <c r="L1038" s="146"/>
    </row>
    <row r="1039" spans="9:12" x14ac:dyDescent="0.25">
      <c r="I1039" s="146"/>
      <c r="J1039" s="146"/>
      <c r="K1039" s="146"/>
      <c r="L1039" s="146"/>
    </row>
    <row r="1040" spans="9:12" x14ac:dyDescent="0.25">
      <c r="I1040" s="146"/>
      <c r="J1040" s="146"/>
      <c r="K1040" s="146"/>
      <c r="L1040" s="146"/>
    </row>
    <row r="1041" spans="9:12" x14ac:dyDescent="0.25">
      <c r="I1041" s="146"/>
      <c r="J1041" s="146"/>
      <c r="K1041" s="146"/>
      <c r="L1041" s="146"/>
    </row>
    <row r="1042" spans="9:12" x14ac:dyDescent="0.25">
      <c r="I1042" s="146"/>
      <c r="J1042" s="146"/>
      <c r="K1042" s="146"/>
      <c r="L1042" s="146"/>
    </row>
    <row r="1043" spans="9:12" x14ac:dyDescent="0.25">
      <c r="I1043" s="146"/>
      <c r="J1043" s="146"/>
      <c r="K1043" s="146"/>
      <c r="L1043" s="146"/>
    </row>
    <row r="1044" spans="9:12" x14ac:dyDescent="0.25">
      <c r="I1044" s="146"/>
      <c r="J1044" s="146"/>
      <c r="K1044" s="146"/>
      <c r="L1044" s="146"/>
    </row>
    <row r="1045" spans="9:12" x14ac:dyDescent="0.25">
      <c r="I1045" s="146"/>
      <c r="J1045" s="146"/>
      <c r="K1045" s="146"/>
      <c r="L1045" s="146"/>
    </row>
    <row r="1046" spans="9:12" x14ac:dyDescent="0.25">
      <c r="I1046" s="146"/>
      <c r="J1046" s="146"/>
      <c r="K1046" s="146"/>
      <c r="L1046" s="146"/>
    </row>
    <row r="1047" spans="9:12" x14ac:dyDescent="0.25">
      <c r="I1047" s="146"/>
      <c r="J1047" s="146"/>
      <c r="K1047" s="146"/>
      <c r="L1047" s="146"/>
    </row>
    <row r="1048" spans="9:12" x14ac:dyDescent="0.25">
      <c r="I1048" s="146"/>
      <c r="J1048" s="146"/>
      <c r="K1048" s="146"/>
      <c r="L1048" s="146"/>
    </row>
    <row r="1049" spans="9:12" x14ac:dyDescent="0.25">
      <c r="I1049" s="146"/>
      <c r="J1049" s="146"/>
      <c r="K1049" s="146"/>
      <c r="L1049" s="146"/>
    </row>
    <row r="1050" spans="9:12" x14ac:dyDescent="0.25">
      <c r="I1050" s="146"/>
      <c r="J1050" s="146"/>
      <c r="K1050" s="146"/>
      <c r="L1050" s="146"/>
    </row>
    <row r="1051" spans="9:12" x14ac:dyDescent="0.25">
      <c r="I1051" s="146"/>
      <c r="J1051" s="146"/>
      <c r="K1051" s="146"/>
      <c r="L1051" s="146"/>
    </row>
    <row r="1052" spans="9:12" x14ac:dyDescent="0.25">
      <c r="I1052" s="146"/>
      <c r="J1052" s="146"/>
      <c r="K1052" s="146"/>
      <c r="L1052" s="146"/>
    </row>
    <row r="1053" spans="9:12" x14ac:dyDescent="0.25">
      <c r="I1053" s="146"/>
      <c r="J1053" s="146"/>
      <c r="K1053" s="146"/>
      <c r="L1053" s="146"/>
    </row>
    <row r="1054" spans="9:12" x14ac:dyDescent="0.25">
      <c r="I1054" s="146"/>
      <c r="J1054" s="146"/>
      <c r="K1054" s="146"/>
      <c r="L1054" s="146"/>
    </row>
    <row r="1055" spans="9:12" x14ac:dyDescent="0.25">
      <c r="I1055" s="146"/>
      <c r="J1055" s="146"/>
      <c r="K1055" s="146"/>
      <c r="L1055" s="146"/>
    </row>
    <row r="1056" spans="9:12" x14ac:dyDescent="0.25">
      <c r="I1056" s="146"/>
      <c r="J1056" s="146"/>
      <c r="K1056" s="146"/>
      <c r="L1056" s="146"/>
    </row>
    <row r="1057" spans="9:12" x14ac:dyDescent="0.25">
      <c r="I1057" s="146"/>
      <c r="J1057" s="146"/>
      <c r="K1057" s="146"/>
      <c r="L1057" s="146"/>
    </row>
    <row r="1058" spans="9:12" x14ac:dyDescent="0.25">
      <c r="I1058" s="146"/>
      <c r="J1058" s="146"/>
      <c r="K1058" s="146"/>
      <c r="L1058" s="146"/>
    </row>
    <row r="1059" spans="9:12" x14ac:dyDescent="0.25">
      <c r="I1059" s="146"/>
      <c r="J1059" s="146"/>
      <c r="K1059" s="146"/>
      <c r="L1059" s="146"/>
    </row>
    <row r="1060" spans="9:12" x14ac:dyDescent="0.25">
      <c r="I1060" s="146"/>
      <c r="J1060" s="146"/>
      <c r="K1060" s="146"/>
      <c r="L1060" s="146"/>
    </row>
    <row r="1061" spans="9:12" x14ac:dyDescent="0.25">
      <c r="I1061" s="146"/>
      <c r="J1061" s="146"/>
      <c r="K1061" s="146"/>
      <c r="L1061" s="146"/>
    </row>
    <row r="1062" spans="9:12" x14ac:dyDescent="0.25">
      <c r="I1062" s="146"/>
      <c r="J1062" s="146"/>
      <c r="K1062" s="146"/>
      <c r="L1062" s="146"/>
    </row>
    <row r="1063" spans="9:12" x14ac:dyDescent="0.25">
      <c r="I1063" s="146"/>
      <c r="J1063" s="146"/>
      <c r="K1063" s="146"/>
      <c r="L1063" s="146"/>
    </row>
    <row r="1064" spans="9:12" x14ac:dyDescent="0.25">
      <c r="I1064" s="146"/>
      <c r="J1064" s="146"/>
      <c r="K1064" s="146"/>
      <c r="L1064" s="146"/>
    </row>
    <row r="1065" spans="9:12" x14ac:dyDescent="0.25">
      <c r="I1065" s="146"/>
      <c r="J1065" s="146"/>
      <c r="K1065" s="146"/>
      <c r="L1065" s="146"/>
    </row>
    <row r="1066" spans="9:12" x14ac:dyDescent="0.25">
      <c r="I1066" s="146"/>
      <c r="J1066" s="146"/>
      <c r="K1066" s="146"/>
      <c r="L1066" s="146"/>
    </row>
    <row r="1067" spans="9:12" x14ac:dyDescent="0.25">
      <c r="I1067" s="146"/>
      <c r="J1067" s="146"/>
      <c r="K1067" s="146"/>
      <c r="L1067" s="146"/>
    </row>
    <row r="1068" spans="9:12" x14ac:dyDescent="0.25">
      <c r="I1068" s="146"/>
      <c r="J1068" s="146"/>
      <c r="K1068" s="146"/>
      <c r="L1068" s="146"/>
    </row>
    <row r="1069" spans="9:12" x14ac:dyDescent="0.25">
      <c r="I1069" s="146"/>
      <c r="J1069" s="146"/>
      <c r="K1069" s="146"/>
      <c r="L1069" s="146"/>
    </row>
    <row r="1070" spans="9:12" x14ac:dyDescent="0.25">
      <c r="I1070" s="146"/>
      <c r="J1070" s="146"/>
      <c r="K1070" s="146"/>
      <c r="L1070" s="146"/>
    </row>
    <row r="1071" spans="9:12" x14ac:dyDescent="0.25">
      <c r="I1071" s="146"/>
      <c r="J1071" s="146"/>
      <c r="K1071" s="146"/>
      <c r="L1071" s="146"/>
    </row>
    <row r="1072" spans="9:12" x14ac:dyDescent="0.25">
      <c r="I1072" s="146"/>
      <c r="J1072" s="146"/>
      <c r="K1072" s="146"/>
      <c r="L1072" s="146"/>
    </row>
    <row r="1073" spans="9:12" x14ac:dyDescent="0.25">
      <c r="I1073" s="146"/>
      <c r="J1073" s="146"/>
      <c r="K1073" s="146"/>
      <c r="L1073" s="146"/>
    </row>
    <row r="1074" spans="9:12" x14ac:dyDescent="0.25">
      <c r="I1074" s="146"/>
      <c r="J1074" s="146"/>
      <c r="K1074" s="146"/>
      <c r="L1074" s="146"/>
    </row>
    <row r="1075" spans="9:12" x14ac:dyDescent="0.25">
      <c r="I1075" s="146"/>
      <c r="J1075" s="146"/>
      <c r="K1075" s="146"/>
      <c r="L1075" s="146"/>
    </row>
    <row r="1076" spans="9:12" x14ac:dyDescent="0.25">
      <c r="I1076" s="146"/>
      <c r="J1076" s="146"/>
      <c r="K1076" s="146"/>
      <c r="L1076" s="146"/>
    </row>
    <row r="1077" spans="9:12" x14ac:dyDescent="0.25">
      <c r="I1077" s="146"/>
      <c r="J1077" s="146"/>
      <c r="K1077" s="146"/>
      <c r="L1077" s="146"/>
    </row>
    <row r="1078" spans="9:12" x14ac:dyDescent="0.25">
      <c r="I1078" s="146"/>
      <c r="J1078" s="146"/>
      <c r="K1078" s="146"/>
      <c r="L1078" s="146"/>
    </row>
    <row r="1079" spans="9:12" x14ac:dyDescent="0.25">
      <c r="I1079" s="146"/>
      <c r="J1079" s="146"/>
      <c r="K1079" s="146"/>
      <c r="L1079" s="146"/>
    </row>
    <row r="1080" spans="9:12" x14ac:dyDescent="0.25">
      <c r="I1080" s="146"/>
      <c r="J1080" s="146"/>
      <c r="K1080" s="146"/>
      <c r="L1080" s="146"/>
    </row>
    <row r="1081" spans="9:12" x14ac:dyDescent="0.25">
      <c r="I1081" s="146"/>
      <c r="J1081" s="146"/>
      <c r="K1081" s="146"/>
      <c r="L1081" s="146"/>
    </row>
    <row r="1082" spans="9:12" x14ac:dyDescent="0.25">
      <c r="I1082" s="146"/>
      <c r="J1082" s="146"/>
      <c r="K1082" s="146"/>
      <c r="L1082" s="146"/>
    </row>
    <row r="1083" spans="9:12" x14ac:dyDescent="0.25">
      <c r="I1083" s="146"/>
      <c r="J1083" s="146"/>
      <c r="K1083" s="146"/>
      <c r="L1083" s="146"/>
    </row>
    <row r="1084" spans="9:12" x14ac:dyDescent="0.25">
      <c r="I1084" s="146"/>
      <c r="J1084" s="146"/>
      <c r="K1084" s="146"/>
      <c r="L1084" s="146"/>
    </row>
    <row r="1085" spans="9:12" x14ac:dyDescent="0.25">
      <c r="I1085" s="146"/>
      <c r="J1085" s="146"/>
      <c r="K1085" s="146"/>
      <c r="L1085" s="146"/>
    </row>
    <row r="1086" spans="9:12" x14ac:dyDescent="0.25">
      <c r="I1086" s="146"/>
      <c r="J1086" s="146"/>
      <c r="K1086" s="146"/>
      <c r="L1086" s="146"/>
    </row>
    <row r="1087" spans="9:12" x14ac:dyDescent="0.25">
      <c r="I1087" s="146"/>
      <c r="J1087" s="146"/>
      <c r="K1087" s="146"/>
      <c r="L1087" s="146"/>
    </row>
    <row r="1088" spans="9:12" x14ac:dyDescent="0.25">
      <c r="I1088" s="146"/>
      <c r="J1088" s="146"/>
      <c r="K1088" s="146"/>
      <c r="L1088" s="146"/>
    </row>
    <row r="1089" spans="9:12" x14ac:dyDescent="0.25">
      <c r="I1089" s="146"/>
      <c r="J1089" s="146"/>
      <c r="K1089" s="146"/>
      <c r="L1089" s="146"/>
    </row>
    <row r="1090" spans="9:12" x14ac:dyDescent="0.25">
      <c r="I1090" s="146"/>
      <c r="J1090" s="146"/>
      <c r="K1090" s="146"/>
      <c r="L1090" s="146"/>
    </row>
    <row r="1091" spans="9:12" x14ac:dyDescent="0.25">
      <c r="I1091" s="146"/>
      <c r="J1091" s="146"/>
      <c r="K1091" s="146"/>
      <c r="L1091" s="146"/>
    </row>
    <row r="1092" spans="9:12" x14ac:dyDescent="0.25">
      <c r="I1092" s="146"/>
      <c r="J1092" s="146"/>
      <c r="K1092" s="146"/>
      <c r="L1092" s="146"/>
    </row>
    <row r="1093" spans="9:12" x14ac:dyDescent="0.25">
      <c r="I1093" s="146"/>
      <c r="J1093" s="146"/>
      <c r="K1093" s="146"/>
      <c r="L1093" s="146"/>
    </row>
    <row r="1094" spans="9:12" x14ac:dyDescent="0.25">
      <c r="I1094" s="146"/>
      <c r="J1094" s="146"/>
      <c r="K1094" s="146"/>
      <c r="L1094" s="146"/>
    </row>
    <row r="1095" spans="9:12" x14ac:dyDescent="0.25">
      <c r="I1095" s="146"/>
      <c r="J1095" s="146"/>
      <c r="K1095" s="146"/>
      <c r="L1095" s="146"/>
    </row>
    <row r="1096" spans="9:12" x14ac:dyDescent="0.25">
      <c r="I1096" s="146"/>
      <c r="J1096" s="146"/>
      <c r="K1096" s="146"/>
      <c r="L1096" s="146"/>
    </row>
    <row r="1097" spans="9:12" x14ac:dyDescent="0.25">
      <c r="I1097" s="146"/>
      <c r="J1097" s="146"/>
      <c r="K1097" s="146"/>
      <c r="L1097" s="146"/>
    </row>
    <row r="1098" spans="9:12" x14ac:dyDescent="0.25">
      <c r="I1098" s="146"/>
      <c r="J1098" s="146"/>
      <c r="K1098" s="146"/>
      <c r="L1098" s="146"/>
    </row>
    <row r="1099" spans="9:12" x14ac:dyDescent="0.25">
      <c r="I1099" s="146"/>
      <c r="J1099" s="146"/>
      <c r="K1099" s="146"/>
      <c r="L1099" s="146"/>
    </row>
    <row r="1100" spans="9:12" x14ac:dyDescent="0.25">
      <c r="I1100" s="146"/>
      <c r="J1100" s="146"/>
      <c r="K1100" s="146"/>
      <c r="L1100" s="146"/>
    </row>
    <row r="1101" spans="9:12" x14ac:dyDescent="0.25">
      <c r="I1101" s="146"/>
      <c r="J1101" s="146"/>
      <c r="K1101" s="146"/>
      <c r="L1101" s="146"/>
    </row>
    <row r="1102" spans="9:12" x14ac:dyDescent="0.25">
      <c r="I1102" s="146"/>
      <c r="J1102" s="146"/>
      <c r="K1102" s="146"/>
      <c r="L1102" s="146"/>
    </row>
    <row r="1103" spans="9:12" x14ac:dyDescent="0.25">
      <c r="I1103" s="146"/>
      <c r="J1103" s="146"/>
      <c r="K1103" s="146"/>
      <c r="L1103" s="146"/>
    </row>
    <row r="1104" spans="9:12" x14ac:dyDescent="0.25">
      <c r="I1104" s="146"/>
      <c r="J1104" s="146"/>
      <c r="K1104" s="146"/>
      <c r="L1104" s="146"/>
    </row>
    <row r="1105" spans="9:12" x14ac:dyDescent="0.25">
      <c r="I1105" s="146"/>
      <c r="J1105" s="146"/>
      <c r="K1105" s="146"/>
      <c r="L1105" s="146"/>
    </row>
    <row r="1106" spans="9:12" x14ac:dyDescent="0.25">
      <c r="I1106" s="146"/>
      <c r="J1106" s="146"/>
      <c r="K1106" s="146"/>
      <c r="L1106" s="146"/>
    </row>
    <row r="1107" spans="9:12" x14ac:dyDescent="0.25">
      <c r="I1107" s="146"/>
      <c r="J1107" s="146"/>
      <c r="K1107" s="146"/>
      <c r="L1107" s="146"/>
    </row>
    <row r="1108" spans="9:12" x14ac:dyDescent="0.25">
      <c r="I1108" s="146"/>
      <c r="J1108" s="146"/>
      <c r="K1108" s="146"/>
      <c r="L1108" s="146"/>
    </row>
    <row r="1109" spans="9:12" x14ac:dyDescent="0.25">
      <c r="I1109" s="146"/>
      <c r="J1109" s="146"/>
      <c r="K1109" s="146"/>
      <c r="L1109" s="146"/>
    </row>
    <row r="1110" spans="9:12" x14ac:dyDescent="0.25">
      <c r="I1110" s="146"/>
      <c r="J1110" s="146"/>
      <c r="K1110" s="146"/>
      <c r="L1110" s="146"/>
    </row>
    <row r="1111" spans="9:12" x14ac:dyDescent="0.25">
      <c r="I1111" s="146"/>
      <c r="J1111" s="146"/>
      <c r="K1111" s="146"/>
      <c r="L1111" s="146"/>
    </row>
    <row r="1112" spans="9:12" x14ac:dyDescent="0.25">
      <c r="I1112" s="146"/>
      <c r="J1112" s="146"/>
      <c r="K1112" s="146"/>
      <c r="L1112" s="146"/>
    </row>
    <row r="1113" spans="9:12" x14ac:dyDescent="0.25">
      <c r="I1113" s="146"/>
      <c r="J1113" s="146"/>
      <c r="K1113" s="146"/>
      <c r="L1113" s="146"/>
    </row>
    <row r="1114" spans="9:12" x14ac:dyDescent="0.25">
      <c r="I1114" s="146"/>
      <c r="J1114" s="146"/>
      <c r="K1114" s="146"/>
      <c r="L1114" s="146"/>
    </row>
    <row r="1115" spans="9:12" x14ac:dyDescent="0.25">
      <c r="I1115" s="146"/>
      <c r="J1115" s="146"/>
      <c r="K1115" s="146"/>
      <c r="L1115" s="146"/>
    </row>
    <row r="1116" spans="9:12" x14ac:dyDescent="0.25">
      <c r="I1116" s="146"/>
      <c r="J1116" s="146"/>
      <c r="K1116" s="146"/>
      <c r="L1116" s="146"/>
    </row>
    <row r="1117" spans="9:12" x14ac:dyDescent="0.25">
      <c r="I1117" s="146"/>
      <c r="J1117" s="146"/>
      <c r="K1117" s="146"/>
      <c r="L1117" s="146"/>
    </row>
    <row r="1118" spans="9:12" x14ac:dyDescent="0.25">
      <c r="I1118" s="146"/>
      <c r="J1118" s="146"/>
      <c r="K1118" s="146"/>
      <c r="L1118" s="146"/>
    </row>
    <row r="1119" spans="9:12" x14ac:dyDescent="0.25">
      <c r="I1119" s="146"/>
      <c r="J1119" s="146"/>
      <c r="K1119" s="146"/>
      <c r="L1119" s="146"/>
    </row>
    <row r="1120" spans="9:12" x14ac:dyDescent="0.25">
      <c r="I1120" s="146"/>
      <c r="J1120" s="146"/>
      <c r="K1120" s="146"/>
      <c r="L1120" s="146"/>
    </row>
    <row r="1121" spans="9:12" x14ac:dyDescent="0.25">
      <c r="I1121" s="146"/>
      <c r="J1121" s="146"/>
      <c r="K1121" s="146"/>
      <c r="L1121" s="146"/>
    </row>
    <row r="1122" spans="9:12" x14ac:dyDescent="0.25">
      <c r="I1122" s="146"/>
      <c r="J1122" s="146"/>
      <c r="K1122" s="146"/>
      <c r="L1122" s="146"/>
    </row>
    <row r="1123" spans="9:12" x14ac:dyDescent="0.25">
      <c r="I1123" s="146"/>
      <c r="J1123" s="146"/>
      <c r="K1123" s="146"/>
      <c r="L1123" s="146"/>
    </row>
    <row r="1124" spans="9:12" x14ac:dyDescent="0.25">
      <c r="I1124" s="146"/>
      <c r="J1124" s="146"/>
      <c r="K1124" s="146"/>
      <c r="L1124" s="146"/>
    </row>
    <row r="1125" spans="9:12" x14ac:dyDescent="0.25">
      <c r="I1125" s="146"/>
      <c r="J1125" s="146"/>
      <c r="K1125" s="146"/>
      <c r="L1125" s="146"/>
    </row>
    <row r="1126" spans="9:12" x14ac:dyDescent="0.25">
      <c r="I1126" s="146"/>
      <c r="J1126" s="146"/>
      <c r="K1126" s="146"/>
      <c r="L1126" s="146"/>
    </row>
    <row r="1127" spans="9:12" x14ac:dyDescent="0.25">
      <c r="I1127" s="146"/>
      <c r="J1127" s="146"/>
      <c r="K1127" s="146"/>
      <c r="L1127" s="146"/>
    </row>
    <row r="1128" spans="9:12" x14ac:dyDescent="0.25">
      <c r="I1128" s="146"/>
      <c r="J1128" s="146"/>
      <c r="K1128" s="146"/>
      <c r="L1128" s="146"/>
    </row>
    <row r="1129" spans="9:12" x14ac:dyDescent="0.25">
      <c r="I1129" s="146"/>
      <c r="J1129" s="146"/>
      <c r="K1129" s="146"/>
      <c r="L1129" s="146"/>
    </row>
    <row r="1130" spans="9:12" x14ac:dyDescent="0.25">
      <c r="I1130" s="146"/>
      <c r="J1130" s="146"/>
      <c r="K1130" s="146"/>
      <c r="L1130" s="146"/>
    </row>
    <row r="1131" spans="9:12" x14ac:dyDescent="0.25">
      <c r="I1131" s="146"/>
      <c r="J1131" s="146"/>
      <c r="K1131" s="146"/>
      <c r="L1131" s="146"/>
    </row>
    <row r="1132" spans="9:12" x14ac:dyDescent="0.25">
      <c r="I1132" s="146"/>
      <c r="J1132" s="146"/>
      <c r="K1132" s="146"/>
      <c r="L1132" s="146"/>
    </row>
    <row r="1133" spans="9:12" x14ac:dyDescent="0.25">
      <c r="I1133" s="146"/>
      <c r="J1133" s="146"/>
      <c r="K1133" s="146"/>
      <c r="L1133" s="146"/>
    </row>
    <row r="1134" spans="9:12" x14ac:dyDescent="0.25">
      <c r="I1134" s="146"/>
      <c r="J1134" s="146"/>
      <c r="K1134" s="146"/>
      <c r="L1134" s="146"/>
    </row>
    <row r="1135" spans="9:12" x14ac:dyDescent="0.25">
      <c r="I1135" s="146"/>
      <c r="J1135" s="146"/>
      <c r="K1135" s="146"/>
      <c r="L1135" s="146"/>
    </row>
    <row r="1136" spans="9:12" x14ac:dyDescent="0.25">
      <c r="I1136" s="146"/>
      <c r="J1136" s="146"/>
      <c r="K1136" s="146"/>
      <c r="L1136" s="146"/>
    </row>
    <row r="1137" spans="9:12" x14ac:dyDescent="0.25">
      <c r="I1137" s="146"/>
      <c r="J1137" s="146"/>
      <c r="K1137" s="146"/>
      <c r="L1137" s="146"/>
    </row>
    <row r="1138" spans="9:12" x14ac:dyDescent="0.25">
      <c r="I1138" s="146"/>
      <c r="J1138" s="146"/>
      <c r="K1138" s="146"/>
      <c r="L1138" s="146"/>
    </row>
    <row r="1139" spans="9:12" x14ac:dyDescent="0.25">
      <c r="I1139" s="146"/>
      <c r="J1139" s="146"/>
      <c r="K1139" s="146"/>
      <c r="L1139" s="146"/>
    </row>
    <row r="1140" spans="9:12" x14ac:dyDescent="0.25">
      <c r="I1140" s="146"/>
      <c r="J1140" s="146"/>
      <c r="K1140" s="146"/>
      <c r="L1140" s="146"/>
    </row>
    <row r="1141" spans="9:12" x14ac:dyDescent="0.25">
      <c r="I1141" s="146"/>
      <c r="J1141" s="146"/>
      <c r="K1141" s="146"/>
      <c r="L1141" s="146"/>
    </row>
    <row r="1142" spans="9:12" x14ac:dyDescent="0.25">
      <c r="I1142" s="146"/>
      <c r="J1142" s="146"/>
      <c r="K1142" s="146"/>
      <c r="L1142" s="146"/>
    </row>
    <row r="1143" spans="9:12" x14ac:dyDescent="0.25">
      <c r="I1143" s="146"/>
      <c r="J1143" s="146"/>
      <c r="K1143" s="146"/>
      <c r="L1143" s="146"/>
    </row>
    <row r="1144" spans="9:12" x14ac:dyDescent="0.25">
      <c r="I1144" s="146"/>
      <c r="J1144" s="146"/>
      <c r="K1144" s="146"/>
      <c r="L1144" s="146"/>
    </row>
    <row r="1145" spans="9:12" x14ac:dyDescent="0.25">
      <c r="I1145" s="146"/>
      <c r="J1145" s="146"/>
      <c r="K1145" s="146"/>
      <c r="L1145" s="146"/>
    </row>
    <row r="1146" spans="9:12" x14ac:dyDescent="0.25">
      <c r="I1146" s="146"/>
      <c r="J1146" s="146"/>
      <c r="K1146" s="146"/>
      <c r="L1146" s="146"/>
    </row>
    <row r="1147" spans="9:12" x14ac:dyDescent="0.25">
      <c r="I1147" s="146"/>
      <c r="J1147" s="146"/>
      <c r="K1147" s="146"/>
      <c r="L1147" s="146"/>
    </row>
    <row r="1148" spans="9:12" x14ac:dyDescent="0.25">
      <c r="I1148" s="146"/>
      <c r="J1148" s="146"/>
      <c r="K1148" s="146"/>
      <c r="L1148" s="146"/>
    </row>
    <row r="1149" spans="9:12" x14ac:dyDescent="0.25">
      <c r="I1149" s="146"/>
      <c r="J1149" s="146"/>
      <c r="K1149" s="146"/>
      <c r="L1149" s="146"/>
    </row>
    <row r="1150" spans="9:12" x14ac:dyDescent="0.25">
      <c r="I1150" s="146"/>
      <c r="J1150" s="146"/>
      <c r="K1150" s="146"/>
      <c r="L1150" s="146"/>
    </row>
    <row r="1151" spans="9:12" x14ac:dyDescent="0.25">
      <c r="I1151" s="146"/>
      <c r="J1151" s="146"/>
      <c r="K1151" s="146"/>
      <c r="L1151" s="146"/>
    </row>
    <row r="1152" spans="9:12" x14ac:dyDescent="0.25">
      <c r="I1152" s="146"/>
      <c r="J1152" s="146"/>
      <c r="K1152" s="146"/>
      <c r="L1152" s="146"/>
    </row>
    <row r="1153" spans="9:12" x14ac:dyDescent="0.25">
      <c r="I1153" s="146"/>
      <c r="J1153" s="146"/>
      <c r="K1153" s="146"/>
      <c r="L1153" s="146"/>
    </row>
    <row r="1154" spans="9:12" x14ac:dyDescent="0.25">
      <c r="I1154" s="146"/>
      <c r="J1154" s="146"/>
      <c r="K1154" s="146"/>
      <c r="L1154" s="146"/>
    </row>
    <row r="1155" spans="9:12" x14ac:dyDescent="0.25">
      <c r="I1155" s="146"/>
      <c r="J1155" s="146"/>
      <c r="K1155" s="146"/>
      <c r="L1155" s="146"/>
    </row>
    <row r="1156" spans="9:12" x14ac:dyDescent="0.25">
      <c r="I1156" s="146"/>
      <c r="J1156" s="146"/>
      <c r="K1156" s="146"/>
      <c r="L1156" s="146"/>
    </row>
    <row r="1157" spans="9:12" x14ac:dyDescent="0.25">
      <c r="I1157" s="146"/>
      <c r="J1157" s="146"/>
      <c r="K1157" s="146"/>
      <c r="L1157" s="146"/>
    </row>
    <row r="1158" spans="9:12" x14ac:dyDescent="0.25">
      <c r="I1158" s="146"/>
      <c r="J1158" s="146"/>
      <c r="K1158" s="146"/>
      <c r="L1158" s="146"/>
    </row>
    <row r="1159" spans="9:12" x14ac:dyDescent="0.25">
      <c r="I1159" s="146"/>
      <c r="J1159" s="146"/>
      <c r="K1159" s="146"/>
      <c r="L1159" s="146"/>
    </row>
    <row r="1160" spans="9:12" x14ac:dyDescent="0.25">
      <c r="I1160" s="146"/>
      <c r="J1160" s="146"/>
      <c r="K1160" s="146"/>
      <c r="L1160" s="146"/>
    </row>
    <row r="1161" spans="9:12" x14ac:dyDescent="0.25">
      <c r="I1161" s="146"/>
      <c r="J1161" s="146"/>
      <c r="K1161" s="146"/>
      <c r="L1161" s="146"/>
    </row>
    <row r="1162" spans="9:12" x14ac:dyDescent="0.25">
      <c r="I1162" s="146"/>
      <c r="J1162" s="146"/>
      <c r="K1162" s="146"/>
      <c r="L1162" s="146"/>
    </row>
    <row r="1163" spans="9:12" x14ac:dyDescent="0.25">
      <c r="I1163" s="146"/>
      <c r="J1163" s="146"/>
      <c r="K1163" s="146"/>
      <c r="L1163" s="146"/>
    </row>
    <row r="1164" spans="9:12" x14ac:dyDescent="0.25">
      <c r="I1164" s="146"/>
      <c r="J1164" s="146"/>
      <c r="K1164" s="146"/>
      <c r="L1164" s="146"/>
    </row>
    <row r="1165" spans="9:12" x14ac:dyDescent="0.25">
      <c r="I1165" s="146"/>
      <c r="J1165" s="146"/>
      <c r="K1165" s="146"/>
      <c r="L1165" s="146"/>
    </row>
    <row r="1166" spans="9:12" x14ac:dyDescent="0.25">
      <c r="I1166" s="146"/>
      <c r="J1166" s="146"/>
      <c r="K1166" s="146"/>
      <c r="L1166" s="146"/>
    </row>
    <row r="1167" spans="9:12" x14ac:dyDescent="0.25">
      <c r="I1167" s="146"/>
      <c r="J1167" s="146"/>
      <c r="K1167" s="146"/>
      <c r="L1167" s="146"/>
    </row>
    <row r="1168" spans="9:12" x14ac:dyDescent="0.25">
      <c r="I1168" s="146"/>
      <c r="J1168" s="146"/>
      <c r="K1168" s="146"/>
      <c r="L1168" s="146"/>
    </row>
    <row r="1169" spans="9:12" x14ac:dyDescent="0.25">
      <c r="I1169" s="146"/>
      <c r="J1169" s="146"/>
      <c r="K1169" s="146"/>
      <c r="L1169" s="146"/>
    </row>
    <row r="1170" spans="9:12" x14ac:dyDescent="0.25">
      <c r="I1170" s="146"/>
      <c r="J1170" s="146"/>
      <c r="K1170" s="146"/>
      <c r="L1170" s="146"/>
    </row>
    <row r="1171" spans="9:12" x14ac:dyDescent="0.25">
      <c r="I1171" s="146"/>
      <c r="J1171" s="146"/>
      <c r="K1171" s="146"/>
      <c r="L1171" s="146"/>
    </row>
    <row r="1172" spans="9:12" x14ac:dyDescent="0.25">
      <c r="I1172" s="146"/>
      <c r="J1172" s="146"/>
      <c r="K1172" s="146"/>
      <c r="L1172" s="146"/>
    </row>
    <row r="1173" spans="9:12" x14ac:dyDescent="0.25">
      <c r="I1173" s="146"/>
      <c r="J1173" s="146"/>
      <c r="K1173" s="146"/>
      <c r="L1173" s="146"/>
    </row>
    <row r="1174" spans="9:12" x14ac:dyDescent="0.25">
      <c r="I1174" s="146"/>
      <c r="J1174" s="146"/>
      <c r="K1174" s="146"/>
      <c r="L1174" s="146"/>
    </row>
    <row r="1175" spans="9:12" x14ac:dyDescent="0.25">
      <c r="I1175" s="146"/>
      <c r="J1175" s="146"/>
      <c r="K1175" s="146"/>
      <c r="L1175" s="146"/>
    </row>
    <row r="1176" spans="9:12" x14ac:dyDescent="0.25">
      <c r="I1176" s="146"/>
      <c r="J1176" s="146"/>
      <c r="K1176" s="146"/>
      <c r="L1176" s="146"/>
    </row>
    <row r="1177" spans="9:12" x14ac:dyDescent="0.25">
      <c r="I1177" s="146"/>
      <c r="J1177" s="146"/>
      <c r="K1177" s="146"/>
      <c r="L1177" s="146"/>
    </row>
    <row r="1178" spans="9:12" x14ac:dyDescent="0.25">
      <c r="I1178" s="146"/>
      <c r="J1178" s="146"/>
      <c r="K1178" s="146"/>
      <c r="L1178" s="146"/>
    </row>
    <row r="1179" spans="9:12" x14ac:dyDescent="0.25">
      <c r="I1179" s="146"/>
      <c r="J1179" s="146"/>
      <c r="K1179" s="146"/>
      <c r="L1179" s="146"/>
    </row>
    <row r="1180" spans="9:12" x14ac:dyDescent="0.25">
      <c r="I1180" s="146"/>
      <c r="J1180" s="146"/>
      <c r="K1180" s="146"/>
      <c r="L1180" s="146"/>
    </row>
    <row r="1181" spans="9:12" x14ac:dyDescent="0.25">
      <c r="I1181" s="146"/>
      <c r="J1181" s="146"/>
      <c r="K1181" s="146"/>
      <c r="L1181" s="146"/>
    </row>
    <row r="1182" spans="9:12" x14ac:dyDescent="0.25">
      <c r="I1182" s="146"/>
      <c r="J1182" s="146"/>
      <c r="K1182" s="146"/>
      <c r="L1182" s="146"/>
    </row>
    <row r="1183" spans="9:12" x14ac:dyDescent="0.25">
      <c r="I1183" s="146"/>
      <c r="J1183" s="146"/>
      <c r="K1183" s="146"/>
      <c r="L1183" s="146"/>
    </row>
    <row r="1184" spans="9:12" x14ac:dyDescent="0.25">
      <c r="I1184" s="146"/>
      <c r="J1184" s="146"/>
      <c r="K1184" s="146"/>
      <c r="L1184" s="146"/>
    </row>
    <row r="1185" spans="9:12" x14ac:dyDescent="0.25">
      <c r="I1185" s="146"/>
      <c r="J1185" s="146"/>
      <c r="K1185" s="146"/>
      <c r="L1185" s="146"/>
    </row>
    <row r="1186" spans="9:12" x14ac:dyDescent="0.25">
      <c r="I1186" s="146"/>
      <c r="J1186" s="146"/>
      <c r="K1186" s="146"/>
      <c r="L1186" s="146"/>
    </row>
    <row r="1187" spans="9:12" x14ac:dyDescent="0.25">
      <c r="I1187" s="146"/>
      <c r="J1187" s="146"/>
      <c r="K1187" s="146"/>
      <c r="L1187" s="146"/>
    </row>
    <row r="1188" spans="9:12" x14ac:dyDescent="0.25">
      <c r="I1188" s="146"/>
      <c r="J1188" s="146"/>
      <c r="K1188" s="146"/>
      <c r="L1188" s="146"/>
    </row>
    <row r="1189" spans="9:12" x14ac:dyDescent="0.25">
      <c r="I1189" s="146"/>
      <c r="J1189" s="146"/>
      <c r="K1189" s="146"/>
      <c r="L1189" s="146"/>
    </row>
    <row r="1190" spans="9:12" x14ac:dyDescent="0.25">
      <c r="I1190" s="146"/>
      <c r="J1190" s="146"/>
      <c r="K1190" s="146"/>
      <c r="L1190" s="146"/>
    </row>
    <row r="1191" spans="9:12" x14ac:dyDescent="0.25">
      <c r="I1191" s="146"/>
      <c r="J1191" s="146"/>
      <c r="K1191" s="146"/>
      <c r="L1191" s="146"/>
    </row>
    <row r="1192" spans="9:12" x14ac:dyDescent="0.25">
      <c r="I1192" s="146"/>
      <c r="J1192" s="146"/>
      <c r="K1192" s="146"/>
      <c r="L1192" s="146"/>
    </row>
    <row r="1193" spans="9:12" x14ac:dyDescent="0.25">
      <c r="I1193" s="146"/>
      <c r="J1193" s="146"/>
      <c r="K1193" s="146"/>
      <c r="L1193" s="146"/>
    </row>
    <row r="1194" spans="9:12" x14ac:dyDescent="0.25">
      <c r="I1194" s="146"/>
      <c r="J1194" s="146"/>
      <c r="K1194" s="146"/>
      <c r="L1194" s="146"/>
    </row>
    <row r="1195" spans="9:12" x14ac:dyDescent="0.25">
      <c r="I1195" s="146"/>
      <c r="J1195" s="146"/>
      <c r="K1195" s="146"/>
      <c r="L1195" s="146"/>
    </row>
    <row r="1196" spans="9:12" x14ac:dyDescent="0.25">
      <c r="I1196" s="146"/>
      <c r="J1196" s="146"/>
      <c r="K1196" s="146"/>
      <c r="L1196" s="146"/>
    </row>
    <row r="1197" spans="9:12" x14ac:dyDescent="0.25">
      <c r="I1197" s="146"/>
      <c r="J1197" s="146"/>
      <c r="K1197" s="146"/>
      <c r="L1197" s="146"/>
    </row>
    <row r="1198" spans="9:12" x14ac:dyDescent="0.25">
      <c r="I1198" s="146"/>
      <c r="J1198" s="146"/>
      <c r="K1198" s="146"/>
      <c r="L1198" s="146"/>
    </row>
    <row r="1199" spans="9:12" x14ac:dyDescent="0.25">
      <c r="I1199" s="146"/>
      <c r="J1199" s="146"/>
      <c r="K1199" s="146"/>
      <c r="L1199" s="146"/>
    </row>
    <row r="1200" spans="9:12" x14ac:dyDescent="0.25">
      <c r="I1200" s="146"/>
      <c r="J1200" s="146"/>
      <c r="K1200" s="146"/>
      <c r="L1200" s="146"/>
    </row>
    <row r="1201" spans="9:12" x14ac:dyDescent="0.25">
      <c r="I1201" s="146"/>
      <c r="J1201" s="146"/>
      <c r="K1201" s="146"/>
      <c r="L1201" s="146"/>
    </row>
    <row r="1202" spans="9:12" x14ac:dyDescent="0.25">
      <c r="I1202" s="146"/>
      <c r="J1202" s="146"/>
      <c r="K1202" s="146"/>
      <c r="L1202" s="146"/>
    </row>
    <row r="1203" spans="9:12" x14ac:dyDescent="0.25">
      <c r="I1203" s="146"/>
      <c r="J1203" s="146"/>
      <c r="K1203" s="146"/>
      <c r="L1203" s="146"/>
    </row>
    <row r="1204" spans="9:12" x14ac:dyDescent="0.25">
      <c r="I1204" s="146"/>
      <c r="J1204" s="146"/>
      <c r="K1204" s="146"/>
      <c r="L1204" s="146"/>
    </row>
    <row r="1205" spans="9:12" x14ac:dyDescent="0.25">
      <c r="I1205" s="146"/>
      <c r="J1205" s="146"/>
      <c r="K1205" s="146"/>
      <c r="L1205" s="146"/>
    </row>
    <row r="1206" spans="9:12" x14ac:dyDescent="0.25">
      <c r="I1206" s="146"/>
      <c r="J1206" s="146"/>
      <c r="K1206" s="146"/>
      <c r="L1206" s="146"/>
    </row>
    <row r="1207" spans="9:12" x14ac:dyDescent="0.25">
      <c r="I1207" s="146"/>
      <c r="J1207" s="146"/>
      <c r="K1207" s="146"/>
      <c r="L1207" s="146"/>
    </row>
    <row r="1208" spans="9:12" x14ac:dyDescent="0.25">
      <c r="I1208" s="146"/>
      <c r="J1208" s="146"/>
      <c r="K1208" s="146"/>
      <c r="L1208" s="146"/>
    </row>
    <row r="1209" spans="9:12" x14ac:dyDescent="0.25">
      <c r="I1209" s="146"/>
      <c r="J1209" s="146"/>
      <c r="K1209" s="146"/>
      <c r="L1209" s="146"/>
    </row>
    <row r="1210" spans="9:12" x14ac:dyDescent="0.25">
      <c r="I1210" s="146"/>
      <c r="J1210" s="146"/>
      <c r="K1210" s="146"/>
      <c r="L1210" s="146"/>
    </row>
    <row r="1211" spans="9:12" x14ac:dyDescent="0.25">
      <c r="I1211" s="146"/>
      <c r="J1211" s="146"/>
      <c r="K1211" s="146"/>
      <c r="L1211" s="146"/>
    </row>
    <row r="1212" spans="9:12" x14ac:dyDescent="0.25">
      <c r="I1212" s="146"/>
      <c r="J1212" s="146"/>
      <c r="K1212" s="146"/>
      <c r="L1212" s="146"/>
    </row>
    <row r="1213" spans="9:12" x14ac:dyDescent="0.25">
      <c r="I1213" s="146"/>
      <c r="J1213" s="146"/>
      <c r="K1213" s="146"/>
      <c r="L1213" s="146"/>
    </row>
    <row r="1214" spans="9:12" x14ac:dyDescent="0.25">
      <c r="I1214" s="146"/>
      <c r="J1214" s="146"/>
      <c r="K1214" s="146"/>
      <c r="L1214" s="146"/>
    </row>
    <row r="1215" spans="9:12" x14ac:dyDescent="0.25">
      <c r="I1215" s="146"/>
      <c r="J1215" s="146"/>
      <c r="K1215" s="146"/>
      <c r="L1215" s="146"/>
    </row>
    <row r="1216" spans="9:12" x14ac:dyDescent="0.25">
      <c r="I1216" s="146"/>
      <c r="J1216" s="146"/>
      <c r="K1216" s="146"/>
      <c r="L1216" s="146"/>
    </row>
    <row r="1217" spans="9:12" x14ac:dyDescent="0.25">
      <c r="I1217" s="146"/>
      <c r="J1217" s="146"/>
      <c r="K1217" s="146"/>
      <c r="L1217" s="146"/>
    </row>
    <row r="1218" spans="9:12" x14ac:dyDescent="0.25">
      <c r="I1218" s="146"/>
      <c r="J1218" s="146"/>
      <c r="K1218" s="146"/>
      <c r="L1218" s="146"/>
    </row>
    <row r="1219" spans="9:12" x14ac:dyDescent="0.25">
      <c r="I1219" s="146"/>
      <c r="J1219" s="146"/>
      <c r="K1219" s="146"/>
      <c r="L1219" s="146"/>
    </row>
    <row r="1220" spans="9:12" x14ac:dyDescent="0.25">
      <c r="I1220" s="146"/>
      <c r="J1220" s="146"/>
      <c r="K1220" s="146"/>
      <c r="L1220" s="146"/>
    </row>
    <row r="1221" spans="9:12" x14ac:dyDescent="0.25">
      <c r="I1221" s="146"/>
      <c r="J1221" s="146"/>
      <c r="K1221" s="146"/>
      <c r="L1221" s="146"/>
    </row>
    <row r="1222" spans="9:12" x14ac:dyDescent="0.25">
      <c r="I1222" s="146"/>
      <c r="J1222" s="146"/>
      <c r="K1222" s="146"/>
      <c r="L1222" s="146"/>
    </row>
    <row r="1223" spans="9:12" x14ac:dyDescent="0.25">
      <c r="I1223" s="146"/>
      <c r="J1223" s="146"/>
      <c r="K1223" s="146"/>
      <c r="L1223" s="146"/>
    </row>
    <row r="1224" spans="9:12" x14ac:dyDescent="0.25">
      <c r="I1224" s="146"/>
      <c r="J1224" s="146"/>
      <c r="K1224" s="146"/>
      <c r="L1224" s="146"/>
    </row>
    <row r="1225" spans="9:12" x14ac:dyDescent="0.25">
      <c r="I1225" s="146"/>
      <c r="J1225" s="146"/>
      <c r="K1225" s="146"/>
      <c r="L1225" s="146"/>
    </row>
    <row r="1226" spans="9:12" x14ac:dyDescent="0.25">
      <c r="I1226" s="146"/>
      <c r="J1226" s="146"/>
      <c r="K1226" s="146"/>
      <c r="L1226" s="146"/>
    </row>
    <row r="1227" spans="9:12" x14ac:dyDescent="0.25">
      <c r="I1227" s="146"/>
      <c r="J1227" s="146"/>
      <c r="K1227" s="146"/>
      <c r="L1227" s="146"/>
    </row>
    <row r="1228" spans="9:12" x14ac:dyDescent="0.25">
      <c r="I1228" s="146"/>
      <c r="J1228" s="146"/>
      <c r="K1228" s="146"/>
      <c r="L1228" s="146"/>
    </row>
    <row r="1229" spans="9:12" x14ac:dyDescent="0.25">
      <c r="I1229" s="146"/>
      <c r="J1229" s="146"/>
      <c r="K1229" s="146"/>
      <c r="L1229" s="146"/>
    </row>
    <row r="1230" spans="9:12" x14ac:dyDescent="0.25">
      <c r="I1230" s="146"/>
      <c r="J1230" s="146"/>
      <c r="K1230" s="146"/>
      <c r="L1230" s="146"/>
    </row>
    <row r="1231" spans="9:12" x14ac:dyDescent="0.25">
      <c r="I1231" s="146"/>
      <c r="J1231" s="146"/>
      <c r="K1231" s="146"/>
      <c r="L1231" s="146"/>
    </row>
    <row r="1232" spans="9:12" x14ac:dyDescent="0.25">
      <c r="I1232" s="146"/>
      <c r="J1232" s="146"/>
      <c r="K1232" s="146"/>
      <c r="L1232" s="146"/>
    </row>
    <row r="1233" spans="9:12" x14ac:dyDescent="0.25">
      <c r="I1233" s="146"/>
      <c r="J1233" s="146"/>
      <c r="K1233" s="146"/>
      <c r="L1233" s="146"/>
    </row>
    <row r="1234" spans="9:12" x14ac:dyDescent="0.25">
      <c r="I1234" s="146"/>
      <c r="J1234" s="146"/>
      <c r="K1234" s="146"/>
      <c r="L1234" s="146"/>
    </row>
    <row r="1235" spans="9:12" x14ac:dyDescent="0.25">
      <c r="I1235" s="146"/>
      <c r="J1235" s="146"/>
      <c r="K1235" s="146"/>
      <c r="L1235" s="146"/>
    </row>
    <row r="1236" spans="9:12" x14ac:dyDescent="0.25">
      <c r="I1236" s="146"/>
      <c r="J1236" s="146"/>
      <c r="K1236" s="146"/>
      <c r="L1236" s="146"/>
    </row>
    <row r="1237" spans="9:12" x14ac:dyDescent="0.25">
      <c r="I1237" s="146"/>
      <c r="J1237" s="146"/>
      <c r="K1237" s="146"/>
      <c r="L1237" s="146"/>
    </row>
    <row r="1238" spans="9:12" x14ac:dyDescent="0.25">
      <c r="I1238" s="146"/>
      <c r="J1238" s="146"/>
      <c r="K1238" s="146"/>
      <c r="L1238" s="146"/>
    </row>
    <row r="1239" spans="9:12" x14ac:dyDescent="0.25">
      <c r="I1239" s="146"/>
      <c r="J1239" s="146"/>
      <c r="K1239" s="146"/>
      <c r="L1239" s="146"/>
    </row>
    <row r="1240" spans="9:12" x14ac:dyDescent="0.25">
      <c r="I1240" s="146"/>
      <c r="J1240" s="146"/>
      <c r="K1240" s="146"/>
      <c r="L1240" s="146"/>
    </row>
    <row r="1241" spans="9:12" x14ac:dyDescent="0.25">
      <c r="I1241" s="146"/>
      <c r="J1241" s="146"/>
      <c r="K1241" s="146"/>
      <c r="L1241" s="146"/>
    </row>
    <row r="1242" spans="9:12" x14ac:dyDescent="0.25">
      <c r="I1242" s="146"/>
      <c r="J1242" s="146"/>
      <c r="K1242" s="146"/>
      <c r="L1242" s="146"/>
    </row>
    <row r="1243" spans="9:12" x14ac:dyDescent="0.25">
      <c r="I1243" s="146"/>
      <c r="J1243" s="146"/>
      <c r="K1243" s="146"/>
      <c r="L1243" s="146"/>
    </row>
    <row r="1244" spans="9:12" x14ac:dyDescent="0.25">
      <c r="I1244" s="146"/>
      <c r="J1244" s="146"/>
      <c r="K1244" s="146"/>
      <c r="L1244" s="146"/>
    </row>
    <row r="1245" spans="9:12" x14ac:dyDescent="0.25">
      <c r="I1245" s="146"/>
      <c r="J1245" s="146"/>
      <c r="K1245" s="146"/>
      <c r="L1245" s="146"/>
    </row>
    <row r="1246" spans="9:12" x14ac:dyDescent="0.25">
      <c r="I1246" s="146"/>
      <c r="J1246" s="146"/>
      <c r="K1246" s="146"/>
      <c r="L1246" s="146"/>
    </row>
    <row r="1247" spans="9:12" x14ac:dyDescent="0.25">
      <c r="I1247" s="146"/>
      <c r="J1247" s="146"/>
      <c r="K1247" s="146"/>
      <c r="L1247" s="146"/>
    </row>
    <row r="1248" spans="9:12" x14ac:dyDescent="0.25">
      <c r="I1248" s="146"/>
      <c r="J1248" s="146"/>
      <c r="K1248" s="146"/>
      <c r="L1248" s="146"/>
    </row>
    <row r="1249" spans="9:12" x14ac:dyDescent="0.25">
      <c r="I1249" s="146"/>
      <c r="J1249" s="146"/>
      <c r="K1249" s="146"/>
      <c r="L1249" s="146"/>
    </row>
    <row r="1250" spans="9:12" x14ac:dyDescent="0.25">
      <c r="I1250" s="146"/>
      <c r="J1250" s="146"/>
      <c r="K1250" s="146"/>
      <c r="L1250" s="146"/>
    </row>
    <row r="1251" spans="9:12" x14ac:dyDescent="0.25">
      <c r="I1251" s="146"/>
      <c r="J1251" s="146"/>
      <c r="K1251" s="146"/>
      <c r="L1251" s="146"/>
    </row>
    <row r="1252" spans="9:12" x14ac:dyDescent="0.25">
      <c r="I1252" s="146"/>
      <c r="J1252" s="146"/>
      <c r="K1252" s="146"/>
      <c r="L1252" s="146"/>
    </row>
    <row r="1253" spans="9:12" x14ac:dyDescent="0.25">
      <c r="I1253" s="146"/>
      <c r="J1253" s="146"/>
      <c r="K1253" s="146"/>
      <c r="L1253" s="146"/>
    </row>
    <row r="1254" spans="9:12" x14ac:dyDescent="0.25">
      <c r="I1254" s="146"/>
      <c r="J1254" s="146"/>
      <c r="K1254" s="146"/>
      <c r="L1254" s="146"/>
    </row>
    <row r="1255" spans="9:12" x14ac:dyDescent="0.25">
      <c r="I1255" s="146"/>
      <c r="J1255" s="146"/>
      <c r="K1255" s="146"/>
      <c r="L1255" s="146"/>
    </row>
    <row r="1256" spans="9:12" x14ac:dyDescent="0.25">
      <c r="I1256" s="146"/>
      <c r="J1256" s="146"/>
      <c r="K1256" s="146"/>
      <c r="L1256" s="146"/>
    </row>
    <row r="1257" spans="9:12" x14ac:dyDescent="0.25">
      <c r="I1257" s="146"/>
      <c r="J1257" s="146"/>
      <c r="K1257" s="146"/>
      <c r="L1257" s="146"/>
    </row>
    <row r="1258" spans="9:12" x14ac:dyDescent="0.25">
      <c r="I1258" s="146"/>
      <c r="J1258" s="146"/>
      <c r="K1258" s="146"/>
      <c r="L1258" s="146"/>
    </row>
    <row r="1259" spans="9:12" x14ac:dyDescent="0.25">
      <c r="I1259" s="146"/>
      <c r="J1259" s="146"/>
      <c r="K1259" s="146"/>
      <c r="L1259" s="146"/>
    </row>
    <row r="1260" spans="9:12" x14ac:dyDescent="0.25">
      <c r="I1260" s="146"/>
      <c r="J1260" s="146"/>
      <c r="K1260" s="146"/>
      <c r="L1260" s="146"/>
    </row>
    <row r="1261" spans="9:12" x14ac:dyDescent="0.25">
      <c r="I1261" s="146"/>
      <c r="J1261" s="146"/>
      <c r="K1261" s="146"/>
      <c r="L1261" s="146"/>
    </row>
    <row r="1262" spans="9:12" x14ac:dyDescent="0.25">
      <c r="I1262" s="146"/>
      <c r="J1262" s="146"/>
      <c r="K1262" s="146"/>
      <c r="L1262" s="146"/>
    </row>
    <row r="1263" spans="9:12" x14ac:dyDescent="0.25">
      <c r="I1263" s="146"/>
      <c r="J1263" s="146"/>
      <c r="K1263" s="146"/>
      <c r="L1263" s="146"/>
    </row>
    <row r="1264" spans="9:12" x14ac:dyDescent="0.25">
      <c r="I1264" s="146"/>
      <c r="J1264" s="146"/>
      <c r="K1264" s="146"/>
      <c r="L1264" s="146"/>
    </row>
    <row r="1265" spans="9:12" x14ac:dyDescent="0.25">
      <c r="I1265" s="146"/>
      <c r="J1265" s="146"/>
      <c r="K1265" s="146"/>
      <c r="L1265" s="146"/>
    </row>
    <row r="1266" spans="9:12" x14ac:dyDescent="0.25">
      <c r="I1266" s="146"/>
      <c r="J1266" s="146"/>
      <c r="K1266" s="146"/>
      <c r="L1266" s="146"/>
    </row>
    <row r="1267" spans="9:12" x14ac:dyDescent="0.25">
      <c r="I1267" s="146"/>
      <c r="J1267" s="146"/>
      <c r="K1267" s="146"/>
      <c r="L1267" s="146"/>
    </row>
    <row r="1268" spans="9:12" x14ac:dyDescent="0.25">
      <c r="I1268" s="146"/>
      <c r="J1268" s="146"/>
      <c r="K1268" s="146"/>
      <c r="L1268" s="146"/>
    </row>
    <row r="1269" spans="9:12" x14ac:dyDescent="0.25">
      <c r="I1269" s="146"/>
      <c r="J1269" s="146"/>
      <c r="K1269" s="146"/>
      <c r="L1269" s="146"/>
    </row>
    <row r="1270" spans="9:12" x14ac:dyDescent="0.25">
      <c r="I1270" s="146"/>
      <c r="J1270" s="146"/>
      <c r="K1270" s="146"/>
      <c r="L1270" s="146"/>
    </row>
    <row r="1271" spans="9:12" x14ac:dyDescent="0.25">
      <c r="I1271" s="146"/>
      <c r="J1271" s="146"/>
      <c r="K1271" s="146"/>
      <c r="L1271" s="146"/>
    </row>
    <row r="1272" spans="9:12" x14ac:dyDescent="0.25">
      <c r="I1272" s="146"/>
      <c r="J1272" s="146"/>
      <c r="K1272" s="146"/>
      <c r="L1272" s="146"/>
    </row>
    <row r="1273" spans="9:12" x14ac:dyDescent="0.25">
      <c r="I1273" s="146"/>
      <c r="J1273" s="146"/>
      <c r="K1273" s="146"/>
      <c r="L1273" s="146"/>
    </row>
    <row r="1274" spans="9:12" x14ac:dyDescent="0.25">
      <c r="I1274" s="146"/>
      <c r="J1274" s="146"/>
      <c r="K1274" s="146"/>
      <c r="L1274" s="146"/>
    </row>
    <row r="1275" spans="9:12" x14ac:dyDescent="0.25">
      <c r="I1275" s="146"/>
      <c r="J1275" s="146"/>
      <c r="K1275" s="146"/>
      <c r="L1275" s="146"/>
    </row>
    <row r="1276" spans="9:12" x14ac:dyDescent="0.25">
      <c r="I1276" s="146"/>
      <c r="J1276" s="146"/>
      <c r="K1276" s="146"/>
      <c r="L1276" s="146"/>
    </row>
    <row r="1277" spans="9:12" x14ac:dyDescent="0.25">
      <c r="I1277" s="146"/>
      <c r="J1277" s="146"/>
      <c r="K1277" s="146"/>
      <c r="L1277" s="146"/>
    </row>
    <row r="1278" spans="9:12" x14ac:dyDescent="0.25">
      <c r="I1278" s="146"/>
      <c r="J1278" s="146"/>
      <c r="K1278" s="146"/>
      <c r="L1278" s="146"/>
    </row>
    <row r="1279" spans="9:12" x14ac:dyDescent="0.25">
      <c r="I1279" s="146"/>
      <c r="J1279" s="146"/>
      <c r="K1279" s="146"/>
      <c r="L1279" s="146"/>
    </row>
    <row r="1280" spans="9:12" x14ac:dyDescent="0.25">
      <c r="I1280" s="146"/>
      <c r="J1280" s="146"/>
      <c r="K1280" s="146"/>
      <c r="L1280" s="146"/>
    </row>
    <row r="1281" spans="9:12" x14ac:dyDescent="0.25">
      <c r="I1281" s="146"/>
      <c r="J1281" s="146"/>
      <c r="K1281" s="146"/>
      <c r="L1281" s="146"/>
    </row>
    <row r="1282" spans="9:12" x14ac:dyDescent="0.25">
      <c r="I1282" s="146"/>
      <c r="J1282" s="146"/>
      <c r="K1282" s="146"/>
      <c r="L1282" s="146"/>
    </row>
    <row r="1283" spans="9:12" x14ac:dyDescent="0.25">
      <c r="I1283" s="146"/>
      <c r="J1283" s="146"/>
      <c r="K1283" s="146"/>
      <c r="L1283" s="146"/>
    </row>
    <row r="1284" spans="9:12" x14ac:dyDescent="0.25">
      <c r="I1284" s="146"/>
      <c r="J1284" s="146"/>
      <c r="K1284" s="146"/>
      <c r="L1284" s="146"/>
    </row>
    <row r="1285" spans="9:12" x14ac:dyDescent="0.25">
      <c r="I1285" s="146"/>
      <c r="J1285" s="146"/>
      <c r="K1285" s="146"/>
      <c r="L1285" s="146"/>
    </row>
    <row r="1286" spans="9:12" x14ac:dyDescent="0.25">
      <c r="I1286" s="146"/>
      <c r="J1286" s="146"/>
      <c r="K1286" s="146"/>
      <c r="L1286" s="146"/>
    </row>
    <row r="1287" spans="9:12" x14ac:dyDescent="0.25">
      <c r="I1287" s="146"/>
      <c r="J1287" s="146"/>
      <c r="K1287" s="146"/>
      <c r="L1287" s="146"/>
    </row>
    <row r="1288" spans="9:12" x14ac:dyDescent="0.25">
      <c r="I1288" s="146"/>
      <c r="J1288" s="146"/>
      <c r="K1288" s="146"/>
      <c r="L1288" s="146"/>
    </row>
    <row r="1289" spans="9:12" x14ac:dyDescent="0.25">
      <c r="I1289" s="146"/>
      <c r="J1289" s="146"/>
      <c r="K1289" s="146"/>
      <c r="L1289" s="146"/>
    </row>
    <row r="1290" spans="9:12" x14ac:dyDescent="0.25">
      <c r="I1290" s="146"/>
      <c r="J1290" s="146"/>
      <c r="K1290" s="146"/>
      <c r="L1290" s="146"/>
    </row>
    <row r="1291" spans="9:12" x14ac:dyDescent="0.25">
      <c r="I1291" s="146"/>
      <c r="J1291" s="146"/>
      <c r="K1291" s="146"/>
      <c r="L1291" s="146"/>
    </row>
    <row r="1292" spans="9:12" x14ac:dyDescent="0.25">
      <c r="I1292" s="146"/>
      <c r="J1292" s="146"/>
      <c r="K1292" s="146"/>
      <c r="L1292" s="146"/>
    </row>
    <row r="1293" spans="9:12" x14ac:dyDescent="0.25">
      <c r="I1293" s="146"/>
      <c r="J1293" s="146"/>
      <c r="K1293" s="146"/>
      <c r="L1293" s="146"/>
    </row>
    <row r="1294" spans="9:12" x14ac:dyDescent="0.25">
      <c r="I1294" s="146"/>
      <c r="J1294" s="146"/>
      <c r="K1294" s="146"/>
      <c r="L1294" s="146"/>
    </row>
    <row r="1295" spans="9:12" x14ac:dyDescent="0.25">
      <c r="I1295" s="146"/>
      <c r="J1295" s="146"/>
      <c r="K1295" s="146"/>
      <c r="L1295" s="146"/>
    </row>
    <row r="1296" spans="9:12" x14ac:dyDescent="0.25">
      <c r="I1296" s="146"/>
      <c r="J1296" s="146"/>
      <c r="K1296" s="146"/>
      <c r="L1296" s="146"/>
    </row>
    <row r="1297" spans="9:12" x14ac:dyDescent="0.25">
      <c r="I1297" s="146"/>
      <c r="J1297" s="146"/>
      <c r="K1297" s="146"/>
      <c r="L1297" s="146"/>
    </row>
    <row r="1298" spans="9:12" x14ac:dyDescent="0.25">
      <c r="I1298" s="146"/>
      <c r="J1298" s="146"/>
      <c r="K1298" s="146"/>
      <c r="L1298" s="146"/>
    </row>
    <row r="1299" spans="9:12" x14ac:dyDescent="0.25">
      <c r="I1299" s="146"/>
      <c r="J1299" s="146"/>
      <c r="K1299" s="146"/>
      <c r="L1299" s="146"/>
    </row>
    <row r="1300" spans="9:12" x14ac:dyDescent="0.25">
      <c r="I1300" s="146"/>
      <c r="J1300" s="146"/>
      <c r="K1300" s="146"/>
      <c r="L1300" s="146"/>
    </row>
    <row r="1301" spans="9:12" x14ac:dyDescent="0.25">
      <c r="I1301" s="146"/>
      <c r="J1301" s="146"/>
      <c r="K1301" s="146"/>
      <c r="L1301" s="146"/>
    </row>
    <row r="1302" spans="9:12" x14ac:dyDescent="0.25">
      <c r="I1302" s="146"/>
      <c r="J1302" s="146"/>
      <c r="K1302" s="146"/>
      <c r="L1302" s="146"/>
    </row>
    <row r="1303" spans="9:12" x14ac:dyDescent="0.25">
      <c r="I1303" s="146"/>
      <c r="J1303" s="146"/>
      <c r="K1303" s="146"/>
      <c r="L1303" s="146"/>
    </row>
    <row r="1304" spans="9:12" x14ac:dyDescent="0.25">
      <c r="I1304" s="146"/>
      <c r="J1304" s="146"/>
      <c r="K1304" s="146"/>
      <c r="L1304" s="146"/>
    </row>
    <row r="1305" spans="9:12" x14ac:dyDescent="0.25">
      <c r="I1305" s="146"/>
      <c r="J1305" s="146"/>
      <c r="K1305" s="146"/>
      <c r="L1305" s="146"/>
    </row>
    <row r="1306" spans="9:12" x14ac:dyDescent="0.25">
      <c r="I1306" s="146"/>
      <c r="J1306" s="146"/>
      <c r="K1306" s="146"/>
      <c r="L1306" s="146"/>
    </row>
    <row r="1307" spans="9:12" x14ac:dyDescent="0.25">
      <c r="I1307" s="146"/>
      <c r="J1307" s="146"/>
      <c r="K1307" s="146"/>
      <c r="L1307" s="146"/>
    </row>
    <row r="1308" spans="9:12" x14ac:dyDescent="0.25">
      <c r="I1308" s="146"/>
      <c r="J1308" s="146"/>
      <c r="K1308" s="146"/>
      <c r="L1308" s="146"/>
    </row>
    <row r="1309" spans="9:12" x14ac:dyDescent="0.25">
      <c r="I1309" s="146"/>
      <c r="J1309" s="146"/>
      <c r="K1309" s="146"/>
      <c r="L1309" s="146"/>
    </row>
    <row r="1310" spans="9:12" x14ac:dyDescent="0.25">
      <c r="I1310" s="146"/>
      <c r="J1310" s="146"/>
      <c r="K1310" s="146"/>
      <c r="L1310" s="146"/>
    </row>
    <row r="1311" spans="9:12" x14ac:dyDescent="0.25">
      <c r="I1311" s="146"/>
      <c r="J1311" s="146"/>
      <c r="K1311" s="146"/>
      <c r="L1311" s="146"/>
    </row>
    <row r="1312" spans="9:12" x14ac:dyDescent="0.25">
      <c r="I1312" s="146"/>
      <c r="J1312" s="146"/>
      <c r="K1312" s="146"/>
      <c r="L1312" s="146"/>
    </row>
    <row r="1313" spans="9:12" x14ac:dyDescent="0.25">
      <c r="I1313" s="146"/>
      <c r="J1313" s="146"/>
      <c r="K1313" s="146"/>
      <c r="L1313" s="146"/>
    </row>
    <row r="1314" spans="9:12" x14ac:dyDescent="0.25">
      <c r="I1314" s="146"/>
      <c r="J1314" s="146"/>
      <c r="K1314" s="146"/>
      <c r="L1314" s="146"/>
    </row>
    <row r="1315" spans="9:12" x14ac:dyDescent="0.25">
      <c r="I1315" s="146"/>
      <c r="J1315" s="146"/>
      <c r="K1315" s="146"/>
      <c r="L1315" s="146"/>
    </row>
    <row r="1316" spans="9:12" x14ac:dyDescent="0.25">
      <c r="I1316" s="146"/>
      <c r="J1316" s="146"/>
      <c r="K1316" s="146"/>
      <c r="L1316" s="146"/>
    </row>
    <row r="1317" spans="9:12" x14ac:dyDescent="0.25">
      <c r="I1317" s="146"/>
      <c r="J1317" s="146"/>
      <c r="K1317" s="146"/>
      <c r="L1317" s="146"/>
    </row>
    <row r="1318" spans="9:12" x14ac:dyDescent="0.25">
      <c r="I1318" s="146"/>
      <c r="J1318" s="146"/>
      <c r="K1318" s="146"/>
      <c r="L1318" s="146"/>
    </row>
    <row r="1319" spans="9:12" x14ac:dyDescent="0.25">
      <c r="I1319" s="146"/>
      <c r="J1319" s="146"/>
      <c r="K1319" s="146"/>
      <c r="L1319" s="146"/>
    </row>
    <row r="1320" spans="9:12" x14ac:dyDescent="0.25">
      <c r="I1320" s="146"/>
      <c r="J1320" s="146"/>
      <c r="K1320" s="146"/>
      <c r="L1320" s="146"/>
    </row>
    <row r="1321" spans="9:12" x14ac:dyDescent="0.25">
      <c r="I1321" s="146"/>
      <c r="J1321" s="146"/>
      <c r="K1321" s="146"/>
      <c r="L1321" s="146"/>
    </row>
    <row r="1322" spans="9:12" x14ac:dyDescent="0.25">
      <c r="I1322" s="146"/>
      <c r="J1322" s="146"/>
      <c r="K1322" s="146"/>
      <c r="L1322" s="146"/>
    </row>
    <row r="1323" spans="9:12" x14ac:dyDescent="0.25">
      <c r="I1323" s="146"/>
      <c r="J1323" s="146"/>
      <c r="K1323" s="146"/>
      <c r="L1323" s="146"/>
    </row>
    <row r="1324" spans="9:12" x14ac:dyDescent="0.25">
      <c r="I1324" s="146"/>
      <c r="J1324" s="146"/>
      <c r="K1324" s="146"/>
      <c r="L1324" s="146"/>
    </row>
    <row r="1325" spans="9:12" x14ac:dyDescent="0.25">
      <c r="I1325" s="146"/>
      <c r="J1325" s="146"/>
      <c r="K1325" s="146"/>
      <c r="L1325" s="146"/>
    </row>
    <row r="1326" spans="9:12" x14ac:dyDescent="0.25">
      <c r="I1326" s="146"/>
      <c r="J1326" s="146"/>
      <c r="K1326" s="146"/>
      <c r="L1326" s="146"/>
    </row>
    <row r="1327" spans="9:12" x14ac:dyDescent="0.25">
      <c r="I1327" s="146"/>
      <c r="J1327" s="146"/>
      <c r="K1327" s="146"/>
      <c r="L1327" s="146"/>
    </row>
    <row r="1328" spans="9:12" x14ac:dyDescent="0.25">
      <c r="I1328" s="146"/>
      <c r="J1328" s="146"/>
      <c r="K1328" s="146"/>
      <c r="L1328" s="146"/>
    </row>
    <row r="1329" spans="9:12" x14ac:dyDescent="0.25">
      <c r="I1329" s="146"/>
      <c r="J1329" s="146"/>
      <c r="K1329" s="146"/>
      <c r="L1329" s="146"/>
    </row>
    <row r="1330" spans="9:12" x14ac:dyDescent="0.25">
      <c r="I1330" s="146"/>
      <c r="J1330" s="146"/>
      <c r="K1330" s="146"/>
      <c r="L1330" s="146"/>
    </row>
    <row r="1331" spans="9:12" x14ac:dyDescent="0.25">
      <c r="I1331" s="146"/>
      <c r="J1331" s="146"/>
      <c r="K1331" s="146"/>
      <c r="L1331" s="146"/>
    </row>
    <row r="1332" spans="9:12" x14ac:dyDescent="0.25">
      <c r="I1332" s="146"/>
      <c r="J1332" s="146"/>
      <c r="K1332" s="146"/>
      <c r="L1332" s="146"/>
    </row>
    <row r="1333" spans="9:12" x14ac:dyDescent="0.25">
      <c r="I1333" s="146"/>
      <c r="J1333" s="146"/>
      <c r="K1333" s="146"/>
      <c r="L1333" s="146"/>
    </row>
    <row r="1334" spans="9:12" x14ac:dyDescent="0.25">
      <c r="I1334" s="146"/>
      <c r="J1334" s="146"/>
      <c r="K1334" s="146"/>
      <c r="L1334" s="146"/>
    </row>
    <row r="1335" spans="9:12" x14ac:dyDescent="0.25">
      <c r="I1335" s="146"/>
      <c r="J1335" s="146"/>
      <c r="K1335" s="146"/>
      <c r="L1335" s="146"/>
    </row>
    <row r="1336" spans="9:12" x14ac:dyDescent="0.25">
      <c r="I1336" s="146"/>
      <c r="J1336" s="146"/>
      <c r="K1336" s="146"/>
      <c r="L1336" s="146"/>
    </row>
    <row r="1337" spans="9:12" x14ac:dyDescent="0.25">
      <c r="I1337" s="146"/>
      <c r="J1337" s="146"/>
      <c r="K1337" s="146"/>
      <c r="L1337" s="146"/>
    </row>
    <row r="1338" spans="9:12" x14ac:dyDescent="0.25">
      <c r="I1338" s="146"/>
      <c r="J1338" s="146"/>
      <c r="K1338" s="146"/>
      <c r="L1338" s="146"/>
    </row>
    <row r="1339" spans="9:12" x14ac:dyDescent="0.25">
      <c r="I1339" s="146"/>
      <c r="J1339" s="146"/>
      <c r="K1339" s="146"/>
      <c r="L1339" s="146"/>
    </row>
    <row r="1340" spans="9:12" x14ac:dyDescent="0.25">
      <c r="I1340" s="146"/>
      <c r="J1340" s="146"/>
      <c r="K1340" s="146"/>
      <c r="L1340" s="146"/>
    </row>
    <row r="1341" spans="9:12" x14ac:dyDescent="0.25">
      <c r="I1341" s="146"/>
      <c r="J1341" s="146"/>
      <c r="K1341" s="146"/>
      <c r="L1341" s="146"/>
    </row>
    <row r="1342" spans="9:12" x14ac:dyDescent="0.25">
      <c r="I1342" s="146"/>
      <c r="J1342" s="146"/>
      <c r="K1342" s="146"/>
      <c r="L1342" s="146"/>
    </row>
    <row r="1343" spans="9:12" x14ac:dyDescent="0.25">
      <c r="I1343" s="146"/>
      <c r="J1343" s="146"/>
      <c r="K1343" s="146"/>
      <c r="L1343" s="146"/>
    </row>
    <row r="1344" spans="9:12" x14ac:dyDescent="0.25">
      <c r="I1344" s="146"/>
      <c r="J1344" s="146"/>
      <c r="K1344" s="146"/>
      <c r="L1344" s="146"/>
    </row>
    <row r="1345" spans="9:12" x14ac:dyDescent="0.25">
      <c r="I1345" s="146"/>
      <c r="J1345" s="146"/>
      <c r="K1345" s="146"/>
      <c r="L1345" s="146"/>
    </row>
    <row r="1346" spans="9:12" x14ac:dyDescent="0.25">
      <c r="I1346" s="146"/>
      <c r="J1346" s="146"/>
      <c r="K1346" s="146"/>
      <c r="L1346" s="146"/>
    </row>
    <row r="1347" spans="9:12" x14ac:dyDescent="0.25">
      <c r="I1347" s="146"/>
      <c r="J1347" s="146"/>
      <c r="K1347" s="146"/>
      <c r="L1347" s="146"/>
    </row>
    <row r="1348" spans="9:12" x14ac:dyDescent="0.25">
      <c r="I1348" s="146"/>
      <c r="J1348" s="146"/>
      <c r="K1348" s="146"/>
      <c r="L1348" s="146"/>
    </row>
    <row r="1349" spans="9:12" x14ac:dyDescent="0.25">
      <c r="I1349" s="146"/>
      <c r="J1349" s="146"/>
      <c r="K1349" s="146"/>
      <c r="L1349" s="146"/>
    </row>
    <row r="1350" spans="9:12" x14ac:dyDescent="0.25">
      <c r="I1350" s="146"/>
      <c r="J1350" s="146"/>
      <c r="K1350" s="146"/>
      <c r="L1350" s="146"/>
    </row>
    <row r="1351" spans="9:12" x14ac:dyDescent="0.25">
      <c r="I1351" s="146"/>
      <c r="J1351" s="146"/>
      <c r="K1351" s="146"/>
      <c r="L1351" s="146"/>
    </row>
    <row r="1352" spans="9:12" x14ac:dyDescent="0.25">
      <c r="I1352" s="146"/>
      <c r="J1352" s="146"/>
      <c r="K1352" s="146"/>
      <c r="L1352" s="146"/>
    </row>
    <row r="1353" spans="9:12" x14ac:dyDescent="0.25">
      <c r="I1353" s="146"/>
      <c r="J1353" s="146"/>
      <c r="K1353" s="146"/>
      <c r="L1353" s="146"/>
    </row>
    <row r="1354" spans="9:12" x14ac:dyDescent="0.25">
      <c r="I1354" s="146"/>
      <c r="J1354" s="146"/>
      <c r="K1354" s="146"/>
      <c r="L1354" s="146"/>
    </row>
    <row r="1355" spans="9:12" x14ac:dyDescent="0.25">
      <c r="I1355" s="146"/>
      <c r="J1355" s="146"/>
      <c r="K1355" s="146"/>
      <c r="L1355" s="146"/>
    </row>
    <row r="1356" spans="9:12" x14ac:dyDescent="0.25">
      <c r="I1356" s="146"/>
      <c r="J1356" s="146"/>
      <c r="K1356" s="146"/>
      <c r="L1356" s="146"/>
    </row>
    <row r="1357" spans="9:12" x14ac:dyDescent="0.25">
      <c r="I1357" s="146"/>
      <c r="J1357" s="146"/>
      <c r="K1357" s="146"/>
      <c r="L1357" s="146"/>
    </row>
    <row r="1358" spans="9:12" x14ac:dyDescent="0.25">
      <c r="I1358" s="146"/>
      <c r="J1358" s="146"/>
      <c r="K1358" s="146"/>
      <c r="L1358" s="146"/>
    </row>
    <row r="1359" spans="9:12" x14ac:dyDescent="0.25">
      <c r="I1359" s="146"/>
      <c r="J1359" s="146"/>
      <c r="K1359" s="146"/>
      <c r="L1359" s="146"/>
    </row>
    <row r="1360" spans="9:12" x14ac:dyDescent="0.25">
      <c r="I1360" s="146"/>
      <c r="J1360" s="146"/>
      <c r="K1360" s="146"/>
      <c r="L1360" s="146"/>
    </row>
    <row r="1361" spans="9:12" x14ac:dyDescent="0.25">
      <c r="I1361" s="146"/>
      <c r="J1361" s="146"/>
      <c r="K1361" s="146"/>
      <c r="L1361" s="146"/>
    </row>
    <row r="1362" spans="9:12" x14ac:dyDescent="0.25">
      <c r="I1362" s="146"/>
      <c r="J1362" s="146"/>
      <c r="K1362" s="146"/>
      <c r="L1362" s="146"/>
    </row>
    <row r="1363" spans="9:12" x14ac:dyDescent="0.25">
      <c r="I1363" s="146"/>
      <c r="J1363" s="146"/>
      <c r="K1363" s="146"/>
      <c r="L1363" s="146"/>
    </row>
    <row r="1364" spans="9:12" x14ac:dyDescent="0.25">
      <c r="I1364" s="146"/>
      <c r="J1364" s="146"/>
      <c r="K1364" s="146"/>
      <c r="L1364" s="146"/>
    </row>
    <row r="1365" spans="9:12" x14ac:dyDescent="0.25">
      <c r="I1365" s="146"/>
      <c r="J1365" s="146"/>
      <c r="K1365" s="146"/>
      <c r="L1365" s="146"/>
    </row>
    <row r="1366" spans="9:12" x14ac:dyDescent="0.25">
      <c r="I1366" s="146"/>
      <c r="J1366" s="146"/>
      <c r="K1366" s="146"/>
      <c r="L1366" s="146"/>
    </row>
    <row r="1367" spans="9:12" x14ac:dyDescent="0.25">
      <c r="I1367" s="146"/>
      <c r="J1367" s="146"/>
      <c r="K1367" s="146"/>
      <c r="L1367" s="146"/>
    </row>
    <row r="1368" spans="9:12" x14ac:dyDescent="0.25">
      <c r="I1368" s="146"/>
      <c r="J1368" s="146"/>
      <c r="K1368" s="146"/>
      <c r="L1368" s="146"/>
    </row>
    <row r="1369" spans="9:12" x14ac:dyDescent="0.25">
      <c r="I1369" s="146"/>
      <c r="J1369" s="146"/>
      <c r="K1369" s="146"/>
      <c r="L1369" s="146"/>
    </row>
    <row r="1370" spans="9:12" x14ac:dyDescent="0.25">
      <c r="I1370" s="146"/>
      <c r="J1370" s="146"/>
      <c r="K1370" s="146"/>
      <c r="L1370" s="146"/>
    </row>
    <row r="1371" spans="9:12" x14ac:dyDescent="0.25">
      <c r="I1371" s="146"/>
      <c r="J1371" s="146"/>
      <c r="K1371" s="146"/>
      <c r="L1371" s="146"/>
    </row>
    <row r="1372" spans="9:12" x14ac:dyDescent="0.25">
      <c r="I1372" s="146"/>
      <c r="J1372" s="146"/>
      <c r="K1372" s="146"/>
      <c r="L1372" s="146"/>
    </row>
    <row r="1373" spans="9:12" x14ac:dyDescent="0.25">
      <c r="I1373" s="146"/>
      <c r="J1373" s="146"/>
      <c r="K1373" s="146"/>
      <c r="L1373" s="146"/>
    </row>
    <row r="1374" spans="9:12" x14ac:dyDescent="0.25">
      <c r="I1374" s="146"/>
      <c r="J1374" s="146"/>
      <c r="K1374" s="146"/>
      <c r="L1374" s="146"/>
    </row>
    <row r="1375" spans="9:12" x14ac:dyDescent="0.25">
      <c r="I1375" s="146"/>
      <c r="J1375" s="146"/>
      <c r="K1375" s="146"/>
      <c r="L1375" s="146"/>
    </row>
    <row r="1376" spans="9:12" x14ac:dyDescent="0.25">
      <c r="I1376" s="146"/>
      <c r="J1376" s="146"/>
      <c r="K1376" s="146"/>
      <c r="L1376" s="146"/>
    </row>
    <row r="1377" spans="9:12" x14ac:dyDescent="0.25">
      <c r="I1377" s="146"/>
      <c r="J1377" s="146"/>
      <c r="K1377" s="146"/>
      <c r="L1377" s="146"/>
    </row>
    <row r="1378" spans="9:12" x14ac:dyDescent="0.25">
      <c r="I1378" s="146"/>
      <c r="J1378" s="146"/>
      <c r="K1378" s="146"/>
      <c r="L1378" s="146"/>
    </row>
    <row r="1379" spans="9:12" x14ac:dyDescent="0.25">
      <c r="I1379" s="146"/>
      <c r="J1379" s="146"/>
      <c r="K1379" s="146"/>
      <c r="L1379" s="146"/>
    </row>
    <row r="1380" spans="9:12" x14ac:dyDescent="0.25">
      <c r="I1380" s="146"/>
      <c r="J1380" s="146"/>
      <c r="K1380" s="146"/>
      <c r="L1380" s="146"/>
    </row>
    <row r="1381" spans="9:12" x14ac:dyDescent="0.25">
      <c r="I1381" s="146"/>
      <c r="J1381" s="146"/>
      <c r="K1381" s="146"/>
      <c r="L1381" s="146"/>
    </row>
    <row r="1382" spans="9:12" x14ac:dyDescent="0.25">
      <c r="I1382" s="146"/>
      <c r="J1382" s="146"/>
      <c r="K1382" s="146"/>
      <c r="L1382" s="146"/>
    </row>
    <row r="1383" spans="9:12" x14ac:dyDescent="0.25">
      <c r="I1383" s="146"/>
      <c r="J1383" s="146"/>
      <c r="K1383" s="146"/>
      <c r="L1383" s="146"/>
    </row>
    <row r="1384" spans="9:12" x14ac:dyDescent="0.25">
      <c r="I1384" s="146"/>
      <c r="J1384" s="146"/>
      <c r="K1384" s="146"/>
      <c r="L1384" s="146"/>
    </row>
    <row r="1385" spans="9:12" x14ac:dyDescent="0.25">
      <c r="I1385" s="146"/>
      <c r="J1385" s="146"/>
      <c r="K1385" s="146"/>
      <c r="L1385" s="146"/>
    </row>
    <row r="1386" spans="9:12" x14ac:dyDescent="0.25">
      <c r="I1386" s="146"/>
      <c r="J1386" s="146"/>
      <c r="K1386" s="146"/>
      <c r="L1386" s="146"/>
    </row>
    <row r="1387" spans="9:12" x14ac:dyDescent="0.25">
      <c r="I1387" s="146"/>
      <c r="J1387" s="146"/>
      <c r="K1387" s="146"/>
      <c r="L1387" s="146"/>
    </row>
    <row r="1388" spans="9:12" x14ac:dyDescent="0.25">
      <c r="I1388" s="146"/>
      <c r="J1388" s="146"/>
      <c r="K1388" s="146"/>
      <c r="L1388" s="146"/>
    </row>
    <row r="1389" spans="9:12" x14ac:dyDescent="0.25">
      <c r="I1389" s="146"/>
      <c r="J1389" s="146"/>
      <c r="K1389" s="146"/>
      <c r="L1389" s="146"/>
    </row>
    <row r="1390" spans="9:12" x14ac:dyDescent="0.25">
      <c r="I1390" s="146"/>
      <c r="J1390" s="146"/>
      <c r="K1390" s="146"/>
      <c r="L1390" s="146"/>
    </row>
    <row r="1391" spans="9:12" x14ac:dyDescent="0.25">
      <c r="I1391" s="146"/>
      <c r="J1391" s="146"/>
      <c r="K1391" s="146"/>
      <c r="L1391" s="146"/>
    </row>
    <row r="1392" spans="9:12" x14ac:dyDescent="0.25">
      <c r="I1392" s="146"/>
      <c r="J1392" s="146"/>
      <c r="K1392" s="146"/>
      <c r="L1392" s="146"/>
    </row>
    <row r="1393" spans="9:12" x14ac:dyDescent="0.25">
      <c r="I1393" s="146"/>
      <c r="J1393" s="146"/>
      <c r="K1393" s="146"/>
      <c r="L1393" s="146"/>
    </row>
    <row r="1394" spans="9:12" x14ac:dyDescent="0.25">
      <c r="I1394" s="146"/>
      <c r="J1394" s="146"/>
      <c r="K1394" s="146"/>
      <c r="L1394" s="146"/>
    </row>
    <row r="1395" spans="9:12" x14ac:dyDescent="0.25">
      <c r="I1395" s="146"/>
      <c r="J1395" s="146"/>
      <c r="K1395" s="146"/>
      <c r="L1395" s="146"/>
    </row>
    <row r="1396" spans="9:12" x14ac:dyDescent="0.25">
      <c r="I1396" s="146"/>
      <c r="J1396" s="146"/>
      <c r="K1396" s="146"/>
      <c r="L1396" s="146"/>
    </row>
    <row r="1397" spans="9:12" x14ac:dyDescent="0.25">
      <c r="I1397" s="146"/>
      <c r="J1397" s="146"/>
      <c r="K1397" s="146"/>
      <c r="L1397" s="146"/>
    </row>
    <row r="1398" spans="9:12" x14ac:dyDescent="0.25">
      <c r="I1398" s="146"/>
      <c r="J1398" s="146"/>
      <c r="K1398" s="146"/>
      <c r="L1398" s="146"/>
    </row>
    <row r="1399" spans="9:12" x14ac:dyDescent="0.25">
      <c r="I1399" s="146"/>
      <c r="J1399" s="146"/>
      <c r="K1399" s="146"/>
      <c r="L1399" s="146"/>
    </row>
    <row r="1400" spans="9:12" x14ac:dyDescent="0.25">
      <c r="I1400" s="146"/>
      <c r="J1400" s="146"/>
      <c r="K1400" s="146"/>
      <c r="L1400" s="146"/>
    </row>
    <row r="1401" spans="9:12" x14ac:dyDescent="0.25">
      <c r="I1401" s="146"/>
      <c r="J1401" s="146"/>
      <c r="K1401" s="146"/>
      <c r="L1401" s="146"/>
    </row>
    <row r="1402" spans="9:12" x14ac:dyDescent="0.25">
      <c r="I1402" s="146"/>
      <c r="J1402" s="146"/>
      <c r="K1402" s="146"/>
      <c r="L1402" s="146"/>
    </row>
    <row r="1403" spans="9:12" x14ac:dyDescent="0.25">
      <c r="I1403" s="146"/>
      <c r="J1403" s="146"/>
      <c r="K1403" s="146"/>
      <c r="L1403" s="146"/>
    </row>
    <row r="1404" spans="9:12" x14ac:dyDescent="0.25">
      <c r="I1404" s="146"/>
      <c r="J1404" s="146"/>
      <c r="K1404" s="146"/>
      <c r="L1404" s="146"/>
    </row>
    <row r="1405" spans="9:12" x14ac:dyDescent="0.25">
      <c r="I1405" s="146"/>
      <c r="J1405" s="146"/>
      <c r="K1405" s="146"/>
      <c r="L1405" s="146"/>
    </row>
    <row r="1406" spans="9:12" x14ac:dyDescent="0.25">
      <c r="I1406" s="146"/>
      <c r="J1406" s="146"/>
      <c r="K1406" s="146"/>
      <c r="L1406" s="146"/>
    </row>
    <row r="1407" spans="9:12" x14ac:dyDescent="0.25">
      <c r="I1407" s="146"/>
      <c r="J1407" s="146"/>
      <c r="K1407" s="146"/>
      <c r="L1407" s="146"/>
    </row>
    <row r="1408" spans="9:12" x14ac:dyDescent="0.25">
      <c r="I1408" s="146"/>
      <c r="J1408" s="146"/>
      <c r="K1408" s="146"/>
      <c r="L1408" s="146"/>
    </row>
    <row r="1409" spans="9:12" x14ac:dyDescent="0.25">
      <c r="I1409" s="146"/>
      <c r="J1409" s="146"/>
      <c r="K1409" s="146"/>
      <c r="L1409" s="146"/>
    </row>
    <row r="1410" spans="9:12" x14ac:dyDescent="0.25">
      <c r="I1410" s="146"/>
      <c r="J1410" s="146"/>
      <c r="K1410" s="146"/>
      <c r="L1410" s="146"/>
    </row>
    <row r="1411" spans="9:12" x14ac:dyDescent="0.25">
      <c r="I1411" s="146"/>
      <c r="J1411" s="146"/>
      <c r="K1411" s="146"/>
      <c r="L1411" s="146"/>
    </row>
    <row r="1412" spans="9:12" x14ac:dyDescent="0.25">
      <c r="I1412" s="146"/>
      <c r="J1412" s="146"/>
      <c r="K1412" s="146"/>
      <c r="L1412" s="146"/>
    </row>
    <row r="1413" spans="9:12" x14ac:dyDescent="0.25">
      <c r="I1413" s="146"/>
      <c r="J1413" s="146"/>
      <c r="K1413" s="146"/>
      <c r="L1413" s="146"/>
    </row>
    <row r="1414" spans="9:12" x14ac:dyDescent="0.25">
      <c r="I1414" s="146"/>
      <c r="J1414" s="146"/>
      <c r="K1414" s="146"/>
      <c r="L1414" s="146"/>
    </row>
    <row r="1415" spans="9:12" x14ac:dyDescent="0.25">
      <c r="I1415" s="146"/>
      <c r="J1415" s="146"/>
      <c r="K1415" s="146"/>
      <c r="L1415" s="146"/>
    </row>
    <row r="1416" spans="9:12" x14ac:dyDescent="0.25">
      <c r="I1416" s="146"/>
      <c r="J1416" s="146"/>
      <c r="K1416" s="146"/>
      <c r="L1416" s="146"/>
    </row>
    <row r="1417" spans="9:12" x14ac:dyDescent="0.25">
      <c r="I1417" s="146"/>
      <c r="J1417" s="146"/>
      <c r="K1417" s="146"/>
      <c r="L1417" s="146"/>
    </row>
    <row r="1418" spans="9:12" x14ac:dyDescent="0.25">
      <c r="I1418" s="146"/>
      <c r="J1418" s="146"/>
      <c r="K1418" s="146"/>
      <c r="L1418" s="146"/>
    </row>
    <row r="1419" spans="9:12" x14ac:dyDescent="0.25">
      <c r="I1419" s="146"/>
      <c r="J1419" s="146"/>
      <c r="K1419" s="146"/>
      <c r="L1419" s="146"/>
    </row>
    <row r="1420" spans="9:12" x14ac:dyDescent="0.25">
      <c r="I1420" s="146"/>
      <c r="J1420" s="146"/>
      <c r="K1420" s="146"/>
      <c r="L1420" s="146"/>
    </row>
    <row r="1421" spans="9:12" x14ac:dyDescent="0.25">
      <c r="I1421" s="146"/>
      <c r="J1421" s="146"/>
      <c r="K1421" s="146"/>
      <c r="L1421" s="146"/>
    </row>
    <row r="1422" spans="9:12" x14ac:dyDescent="0.25">
      <c r="I1422" s="146"/>
      <c r="J1422" s="146"/>
      <c r="K1422" s="146"/>
      <c r="L1422" s="146"/>
    </row>
    <row r="1423" spans="9:12" x14ac:dyDescent="0.25">
      <c r="I1423" s="146"/>
      <c r="J1423" s="146"/>
      <c r="K1423" s="146"/>
      <c r="L1423" s="146"/>
    </row>
    <row r="1424" spans="9:12" x14ac:dyDescent="0.25">
      <c r="I1424" s="146"/>
      <c r="J1424" s="146"/>
      <c r="K1424" s="146"/>
      <c r="L1424" s="146"/>
    </row>
    <row r="1425" spans="9:12" x14ac:dyDescent="0.25">
      <c r="I1425" s="146"/>
      <c r="J1425" s="146"/>
      <c r="K1425" s="146"/>
      <c r="L1425" s="146"/>
    </row>
    <row r="1426" spans="9:12" x14ac:dyDescent="0.25">
      <c r="I1426" s="146"/>
      <c r="J1426" s="146"/>
      <c r="K1426" s="146"/>
      <c r="L1426" s="146"/>
    </row>
    <row r="1427" spans="9:12" x14ac:dyDescent="0.25">
      <c r="I1427" s="146"/>
      <c r="J1427" s="146"/>
      <c r="K1427" s="146"/>
      <c r="L1427" s="146"/>
    </row>
    <row r="1428" spans="9:12" x14ac:dyDescent="0.25">
      <c r="I1428" s="146"/>
      <c r="J1428" s="146"/>
      <c r="K1428" s="146"/>
      <c r="L1428" s="146"/>
    </row>
    <row r="1429" spans="9:12" x14ac:dyDescent="0.25">
      <c r="I1429" s="146"/>
      <c r="J1429" s="146"/>
      <c r="K1429" s="146"/>
      <c r="L1429" s="146"/>
    </row>
    <row r="1430" spans="9:12" x14ac:dyDescent="0.25">
      <c r="I1430" s="146"/>
      <c r="J1430" s="146"/>
      <c r="K1430" s="146"/>
      <c r="L1430" s="146"/>
    </row>
    <row r="1431" spans="9:12" x14ac:dyDescent="0.25">
      <c r="I1431" s="146"/>
      <c r="J1431" s="146"/>
      <c r="K1431" s="146"/>
      <c r="L1431" s="146"/>
    </row>
    <row r="1432" spans="9:12" x14ac:dyDescent="0.25">
      <c r="I1432" s="146"/>
      <c r="J1432" s="146"/>
      <c r="K1432" s="146"/>
      <c r="L1432" s="146"/>
    </row>
    <row r="1433" spans="9:12" x14ac:dyDescent="0.25">
      <c r="I1433" s="146"/>
      <c r="J1433" s="146"/>
      <c r="K1433" s="146"/>
      <c r="L1433" s="146"/>
    </row>
    <row r="1434" spans="9:12" x14ac:dyDescent="0.25">
      <c r="I1434" s="146"/>
      <c r="J1434" s="146"/>
      <c r="K1434" s="146"/>
      <c r="L1434" s="146"/>
    </row>
    <row r="1435" spans="9:12" x14ac:dyDescent="0.25">
      <c r="I1435" s="146"/>
      <c r="J1435" s="146"/>
      <c r="K1435" s="146"/>
      <c r="L1435" s="146"/>
    </row>
    <row r="1436" spans="9:12" x14ac:dyDescent="0.25">
      <c r="I1436" s="146"/>
      <c r="J1436" s="146"/>
      <c r="K1436" s="146"/>
      <c r="L1436" s="146"/>
    </row>
    <row r="1437" spans="9:12" x14ac:dyDescent="0.25">
      <c r="I1437" s="146"/>
      <c r="J1437" s="146"/>
      <c r="K1437" s="146"/>
      <c r="L1437" s="146"/>
    </row>
    <row r="1438" spans="9:12" x14ac:dyDescent="0.25">
      <c r="I1438" s="146"/>
      <c r="J1438" s="146"/>
      <c r="K1438" s="146"/>
      <c r="L1438" s="146"/>
    </row>
    <row r="1439" spans="9:12" x14ac:dyDescent="0.25">
      <c r="I1439" s="146"/>
      <c r="J1439" s="146"/>
      <c r="K1439" s="146"/>
      <c r="L1439" s="146"/>
    </row>
    <row r="1440" spans="9:12" x14ac:dyDescent="0.25">
      <c r="I1440" s="146"/>
      <c r="J1440" s="146"/>
      <c r="K1440" s="146"/>
      <c r="L1440" s="146"/>
    </row>
    <row r="1441" spans="9:12" x14ac:dyDescent="0.25">
      <c r="I1441" s="146"/>
      <c r="J1441" s="146"/>
      <c r="K1441" s="146"/>
      <c r="L1441" s="146"/>
    </row>
    <row r="1442" spans="9:12" x14ac:dyDescent="0.25">
      <c r="I1442" s="146"/>
      <c r="J1442" s="146"/>
      <c r="K1442" s="146"/>
      <c r="L1442" s="146"/>
    </row>
    <row r="1443" spans="9:12" x14ac:dyDescent="0.25">
      <c r="I1443" s="146"/>
      <c r="J1443" s="146"/>
      <c r="K1443" s="146"/>
      <c r="L1443" s="146"/>
    </row>
    <row r="1444" spans="9:12" x14ac:dyDescent="0.25">
      <c r="I1444" s="146"/>
      <c r="J1444" s="146"/>
      <c r="K1444" s="146"/>
      <c r="L1444" s="146"/>
    </row>
    <row r="1445" spans="9:12" x14ac:dyDescent="0.25">
      <c r="I1445" s="146"/>
      <c r="J1445" s="146"/>
      <c r="K1445" s="146"/>
      <c r="L1445" s="146"/>
    </row>
    <row r="1446" spans="9:12" x14ac:dyDescent="0.25">
      <c r="I1446" s="146"/>
      <c r="J1446" s="146"/>
      <c r="K1446" s="146"/>
      <c r="L1446" s="146"/>
    </row>
    <row r="1447" spans="9:12" x14ac:dyDescent="0.25">
      <c r="I1447" s="146"/>
      <c r="J1447" s="146"/>
      <c r="K1447" s="146"/>
      <c r="L1447" s="146"/>
    </row>
    <row r="1448" spans="9:12" x14ac:dyDescent="0.25">
      <c r="I1448" s="146"/>
      <c r="J1448" s="146"/>
      <c r="K1448" s="146"/>
      <c r="L1448" s="146"/>
    </row>
    <row r="1449" spans="9:12" x14ac:dyDescent="0.25">
      <c r="I1449" s="146"/>
      <c r="J1449" s="146"/>
      <c r="K1449" s="146"/>
      <c r="L1449" s="146"/>
    </row>
    <row r="1450" spans="9:12" x14ac:dyDescent="0.25">
      <c r="I1450" s="146"/>
      <c r="J1450" s="146"/>
      <c r="K1450" s="146"/>
      <c r="L1450" s="146"/>
    </row>
    <row r="1451" spans="9:12" x14ac:dyDescent="0.25">
      <c r="I1451" s="146"/>
      <c r="J1451" s="146"/>
      <c r="K1451" s="146"/>
      <c r="L1451" s="146"/>
    </row>
    <row r="1452" spans="9:12" x14ac:dyDescent="0.25">
      <c r="I1452" s="146"/>
      <c r="J1452" s="146"/>
      <c r="K1452" s="146"/>
      <c r="L1452" s="146"/>
    </row>
    <row r="1453" spans="9:12" x14ac:dyDescent="0.25">
      <c r="I1453" s="146"/>
      <c r="J1453" s="146"/>
      <c r="K1453" s="146"/>
      <c r="L1453" s="146"/>
    </row>
    <row r="1454" spans="9:12" x14ac:dyDescent="0.25">
      <c r="I1454" s="146"/>
      <c r="J1454" s="146"/>
      <c r="K1454" s="146"/>
      <c r="L1454" s="146"/>
    </row>
    <row r="1455" spans="9:12" x14ac:dyDescent="0.25">
      <c r="I1455" s="146"/>
      <c r="J1455" s="146"/>
      <c r="K1455" s="146"/>
      <c r="L1455" s="146"/>
    </row>
    <row r="1456" spans="9:12" x14ac:dyDescent="0.25">
      <c r="I1456" s="146"/>
      <c r="J1456" s="146"/>
      <c r="K1456" s="146"/>
      <c r="L1456" s="146"/>
    </row>
    <row r="1457" spans="9:12" x14ac:dyDescent="0.25">
      <c r="I1457" s="146"/>
      <c r="J1457" s="146"/>
      <c r="K1457" s="146"/>
      <c r="L1457" s="146"/>
    </row>
    <row r="1458" spans="9:12" x14ac:dyDescent="0.25">
      <c r="I1458" s="146"/>
      <c r="J1458" s="146"/>
      <c r="K1458" s="146"/>
      <c r="L1458" s="146"/>
    </row>
    <row r="1459" spans="9:12" x14ac:dyDescent="0.25">
      <c r="I1459" s="146"/>
      <c r="J1459" s="146"/>
      <c r="K1459" s="146"/>
      <c r="L1459" s="146"/>
    </row>
    <row r="1460" spans="9:12" x14ac:dyDescent="0.25">
      <c r="I1460" s="146"/>
      <c r="J1460" s="146"/>
      <c r="K1460" s="146"/>
      <c r="L1460" s="146"/>
    </row>
    <row r="1461" spans="9:12" x14ac:dyDescent="0.25">
      <c r="I1461" s="146"/>
      <c r="J1461" s="146"/>
      <c r="K1461" s="146"/>
      <c r="L1461" s="146"/>
    </row>
    <row r="1462" spans="9:12" x14ac:dyDescent="0.25">
      <c r="I1462" s="146"/>
      <c r="J1462" s="146"/>
      <c r="K1462" s="146"/>
      <c r="L1462" s="146"/>
    </row>
    <row r="1463" spans="9:12" x14ac:dyDescent="0.25">
      <c r="I1463" s="146"/>
      <c r="J1463" s="146"/>
      <c r="K1463" s="146"/>
      <c r="L1463" s="146"/>
    </row>
    <row r="1464" spans="9:12" x14ac:dyDescent="0.25">
      <c r="I1464" s="146"/>
      <c r="J1464" s="146"/>
      <c r="K1464" s="146"/>
      <c r="L1464" s="146"/>
    </row>
    <row r="1465" spans="9:12" x14ac:dyDescent="0.25">
      <c r="I1465" s="146"/>
      <c r="J1465" s="146"/>
      <c r="K1465" s="146"/>
      <c r="L1465" s="146"/>
    </row>
    <row r="1466" spans="9:12" x14ac:dyDescent="0.25">
      <c r="I1466" s="146"/>
      <c r="J1466" s="146"/>
      <c r="K1466" s="146"/>
      <c r="L1466" s="146"/>
    </row>
    <row r="1467" spans="9:12" x14ac:dyDescent="0.25">
      <c r="I1467" s="146"/>
      <c r="J1467" s="146"/>
      <c r="K1467" s="146"/>
      <c r="L1467" s="146"/>
    </row>
    <row r="1468" spans="9:12" x14ac:dyDescent="0.25">
      <c r="I1468" s="146"/>
      <c r="J1468" s="146"/>
      <c r="K1468" s="146"/>
      <c r="L1468" s="146"/>
    </row>
    <row r="1469" spans="9:12" x14ac:dyDescent="0.25">
      <c r="I1469" s="146"/>
      <c r="J1469" s="146"/>
      <c r="K1469" s="146"/>
      <c r="L1469" s="146"/>
    </row>
    <row r="1470" spans="9:12" x14ac:dyDescent="0.25">
      <c r="I1470" s="146"/>
      <c r="J1470" s="146"/>
      <c r="K1470" s="146"/>
      <c r="L1470" s="146"/>
    </row>
    <row r="1471" spans="9:12" x14ac:dyDescent="0.25">
      <c r="I1471" s="146"/>
      <c r="J1471" s="146"/>
      <c r="K1471" s="146"/>
      <c r="L1471" s="146"/>
    </row>
    <row r="1472" spans="9:12" x14ac:dyDescent="0.25">
      <c r="I1472" s="146"/>
      <c r="J1472" s="146"/>
      <c r="K1472" s="146"/>
      <c r="L1472" s="146"/>
    </row>
    <row r="1473" spans="9:12" x14ac:dyDescent="0.25">
      <c r="I1473" s="146"/>
      <c r="J1473" s="146"/>
      <c r="K1473" s="146"/>
      <c r="L1473" s="146"/>
    </row>
    <row r="1474" spans="9:12" x14ac:dyDescent="0.25">
      <c r="I1474" s="146"/>
      <c r="J1474" s="146"/>
      <c r="K1474" s="146"/>
      <c r="L1474" s="146"/>
    </row>
    <row r="1475" spans="9:12" x14ac:dyDescent="0.25">
      <c r="I1475" s="146"/>
      <c r="J1475" s="146"/>
      <c r="K1475" s="146"/>
      <c r="L1475" s="146"/>
    </row>
    <row r="1476" spans="9:12" x14ac:dyDescent="0.25">
      <c r="I1476" s="146"/>
      <c r="J1476" s="146"/>
      <c r="K1476" s="146"/>
      <c r="L1476" s="146"/>
    </row>
    <row r="1477" spans="9:12" x14ac:dyDescent="0.25">
      <c r="I1477" s="146"/>
      <c r="J1477" s="146"/>
      <c r="K1477" s="146"/>
      <c r="L1477" s="146"/>
    </row>
    <row r="1478" spans="9:12" x14ac:dyDescent="0.25">
      <c r="I1478" s="146"/>
      <c r="J1478" s="146"/>
      <c r="K1478" s="146"/>
      <c r="L1478" s="146"/>
    </row>
    <row r="1479" spans="9:12" x14ac:dyDescent="0.25">
      <c r="I1479" s="146"/>
      <c r="J1479" s="146"/>
      <c r="K1479" s="146"/>
      <c r="L1479" s="146"/>
    </row>
    <row r="1480" spans="9:12" x14ac:dyDescent="0.25">
      <c r="I1480" s="146"/>
      <c r="J1480" s="146"/>
      <c r="K1480" s="146"/>
      <c r="L1480" s="146"/>
    </row>
    <row r="1481" spans="9:12" x14ac:dyDescent="0.25">
      <c r="I1481" s="146"/>
      <c r="J1481" s="146"/>
      <c r="K1481" s="146"/>
      <c r="L1481" s="146"/>
    </row>
    <row r="1482" spans="9:12" x14ac:dyDescent="0.25">
      <c r="I1482" s="146"/>
      <c r="J1482" s="146"/>
      <c r="K1482" s="146"/>
      <c r="L1482" s="146"/>
    </row>
    <row r="1483" spans="9:12" x14ac:dyDescent="0.25">
      <c r="I1483" s="146"/>
      <c r="J1483" s="146"/>
      <c r="K1483" s="146"/>
      <c r="L1483" s="146"/>
    </row>
    <row r="1484" spans="9:12" x14ac:dyDescent="0.25">
      <c r="I1484" s="146"/>
      <c r="J1484" s="146"/>
      <c r="K1484" s="146"/>
      <c r="L1484" s="146"/>
    </row>
    <row r="1485" spans="9:12" x14ac:dyDescent="0.25">
      <c r="I1485" s="146"/>
      <c r="J1485" s="146"/>
      <c r="K1485" s="146"/>
      <c r="L1485" s="146"/>
    </row>
    <row r="1486" spans="9:12" x14ac:dyDescent="0.25">
      <c r="I1486" s="146"/>
      <c r="J1486" s="146"/>
      <c r="K1486" s="146"/>
      <c r="L1486" s="146"/>
    </row>
    <row r="1487" spans="9:12" x14ac:dyDescent="0.25">
      <c r="I1487" s="146"/>
      <c r="J1487" s="146"/>
      <c r="K1487" s="146"/>
      <c r="L1487" s="146"/>
    </row>
    <row r="1488" spans="9:12" x14ac:dyDescent="0.25">
      <c r="I1488" s="146"/>
      <c r="J1488" s="146"/>
      <c r="K1488" s="146"/>
      <c r="L1488" s="146"/>
    </row>
    <row r="1489" spans="9:12" x14ac:dyDescent="0.25">
      <c r="I1489" s="146"/>
      <c r="J1489" s="146"/>
      <c r="K1489" s="146"/>
      <c r="L1489" s="146"/>
    </row>
    <row r="1490" spans="9:12" x14ac:dyDescent="0.25">
      <c r="I1490" s="146"/>
      <c r="J1490" s="146"/>
      <c r="K1490" s="146"/>
      <c r="L1490" s="146"/>
    </row>
    <row r="1491" spans="9:12" x14ac:dyDescent="0.25">
      <c r="I1491" s="146"/>
      <c r="J1491" s="146"/>
      <c r="K1491" s="146"/>
      <c r="L1491" s="146"/>
    </row>
    <row r="1492" spans="9:12" x14ac:dyDescent="0.25">
      <c r="I1492" s="146"/>
      <c r="J1492" s="146"/>
      <c r="K1492" s="146"/>
      <c r="L1492" s="146"/>
    </row>
    <row r="1493" spans="9:12" x14ac:dyDescent="0.25">
      <c r="I1493" s="146"/>
      <c r="J1493" s="146"/>
      <c r="K1493" s="146"/>
      <c r="L1493" s="146"/>
    </row>
    <row r="1494" spans="9:12" x14ac:dyDescent="0.25">
      <c r="I1494" s="146"/>
      <c r="J1494" s="146"/>
      <c r="K1494" s="146"/>
      <c r="L1494" s="146"/>
    </row>
    <row r="1495" spans="9:12" x14ac:dyDescent="0.25">
      <c r="I1495" s="146"/>
      <c r="J1495" s="146"/>
      <c r="K1495" s="146"/>
      <c r="L1495" s="146"/>
    </row>
    <row r="1496" spans="9:12" x14ac:dyDescent="0.25">
      <c r="I1496" s="146"/>
      <c r="J1496" s="146"/>
      <c r="K1496" s="146"/>
      <c r="L1496" s="146"/>
    </row>
    <row r="1497" spans="9:12" x14ac:dyDescent="0.25">
      <c r="I1497" s="146"/>
      <c r="J1497" s="146"/>
      <c r="K1497" s="146"/>
      <c r="L1497" s="146"/>
    </row>
    <row r="1498" spans="9:12" x14ac:dyDescent="0.25">
      <c r="I1498" s="146"/>
      <c r="J1498" s="146"/>
      <c r="K1498" s="146"/>
      <c r="L1498" s="146"/>
    </row>
    <row r="1499" spans="9:12" x14ac:dyDescent="0.25">
      <c r="I1499" s="146"/>
      <c r="J1499" s="146"/>
      <c r="K1499" s="146"/>
      <c r="L1499" s="146"/>
    </row>
    <row r="1500" spans="9:12" x14ac:dyDescent="0.25">
      <c r="I1500" s="146"/>
      <c r="J1500" s="146"/>
      <c r="K1500" s="146"/>
      <c r="L1500" s="146"/>
    </row>
    <row r="1501" spans="9:12" x14ac:dyDescent="0.25">
      <c r="I1501" s="146"/>
      <c r="J1501" s="146"/>
      <c r="K1501" s="146"/>
      <c r="L1501" s="146"/>
    </row>
    <row r="1502" spans="9:12" x14ac:dyDescent="0.25">
      <c r="I1502" s="146"/>
      <c r="J1502" s="146"/>
      <c r="K1502" s="146"/>
      <c r="L1502" s="146"/>
    </row>
    <row r="1503" spans="9:12" x14ac:dyDescent="0.25">
      <c r="I1503" s="146"/>
      <c r="J1503" s="146"/>
      <c r="K1503" s="146"/>
      <c r="L1503" s="146"/>
    </row>
    <row r="1504" spans="9:12" x14ac:dyDescent="0.25">
      <c r="I1504" s="146"/>
      <c r="J1504" s="146"/>
      <c r="K1504" s="146"/>
      <c r="L1504" s="146"/>
    </row>
    <row r="1505" spans="9:12" x14ac:dyDescent="0.25">
      <c r="I1505" s="146"/>
      <c r="J1505" s="146"/>
      <c r="K1505" s="146"/>
      <c r="L1505" s="146"/>
    </row>
    <row r="1506" spans="9:12" x14ac:dyDescent="0.25">
      <c r="I1506" s="146"/>
      <c r="J1506" s="146"/>
      <c r="K1506" s="146"/>
      <c r="L1506" s="146"/>
    </row>
    <row r="1507" spans="9:12" x14ac:dyDescent="0.25">
      <c r="I1507" s="146"/>
      <c r="J1507" s="146"/>
      <c r="K1507" s="146"/>
      <c r="L1507" s="146"/>
    </row>
    <row r="1508" spans="9:12" x14ac:dyDescent="0.25">
      <c r="I1508" s="146"/>
      <c r="J1508" s="146"/>
      <c r="K1508" s="146"/>
      <c r="L1508" s="146"/>
    </row>
    <row r="1509" spans="9:12" x14ac:dyDescent="0.25">
      <c r="I1509" s="146"/>
      <c r="J1509" s="146"/>
      <c r="K1509" s="146"/>
      <c r="L1509" s="146"/>
    </row>
    <row r="1510" spans="9:12" x14ac:dyDescent="0.25">
      <c r="I1510" s="146"/>
      <c r="J1510" s="146"/>
      <c r="K1510" s="146"/>
      <c r="L1510" s="146"/>
    </row>
    <row r="1511" spans="9:12" x14ac:dyDescent="0.25">
      <c r="I1511" s="146"/>
      <c r="J1511" s="146"/>
      <c r="K1511" s="146"/>
      <c r="L1511" s="146"/>
    </row>
    <row r="1512" spans="9:12" x14ac:dyDescent="0.25">
      <c r="I1512" s="146"/>
      <c r="J1512" s="146"/>
      <c r="K1512" s="146"/>
      <c r="L1512" s="146"/>
    </row>
    <row r="1513" spans="9:12" x14ac:dyDescent="0.25">
      <c r="I1513" s="146"/>
      <c r="J1513" s="146"/>
      <c r="K1513" s="146"/>
      <c r="L1513" s="146"/>
    </row>
    <row r="1514" spans="9:12" x14ac:dyDescent="0.25">
      <c r="I1514" s="146"/>
      <c r="J1514" s="146"/>
      <c r="K1514" s="146"/>
      <c r="L1514" s="146"/>
    </row>
    <row r="1515" spans="9:12" x14ac:dyDescent="0.25">
      <c r="I1515" s="146"/>
      <c r="J1515" s="146"/>
      <c r="K1515" s="146"/>
      <c r="L1515" s="146"/>
    </row>
    <row r="1516" spans="9:12" x14ac:dyDescent="0.25">
      <c r="I1516" s="146"/>
      <c r="J1516" s="146"/>
      <c r="K1516" s="146"/>
      <c r="L1516" s="146"/>
    </row>
    <row r="1517" spans="9:12" x14ac:dyDescent="0.25">
      <c r="I1517" s="146"/>
      <c r="J1517" s="146"/>
      <c r="K1517" s="146"/>
      <c r="L1517" s="146"/>
    </row>
    <row r="1518" spans="9:12" x14ac:dyDescent="0.25">
      <c r="I1518" s="146"/>
      <c r="J1518" s="146"/>
      <c r="K1518" s="146"/>
      <c r="L1518" s="146"/>
    </row>
    <row r="1519" spans="9:12" x14ac:dyDescent="0.25">
      <c r="I1519" s="146"/>
      <c r="J1519" s="146"/>
      <c r="K1519" s="146"/>
      <c r="L1519" s="146"/>
    </row>
    <row r="1520" spans="9:12" x14ac:dyDescent="0.25">
      <c r="I1520" s="146"/>
      <c r="J1520" s="146"/>
      <c r="K1520" s="146"/>
      <c r="L1520" s="146"/>
    </row>
    <row r="1521" spans="9:12" x14ac:dyDescent="0.25">
      <c r="I1521" s="146"/>
      <c r="J1521" s="146"/>
      <c r="K1521" s="146"/>
      <c r="L1521" s="146"/>
    </row>
    <row r="1522" spans="9:12" x14ac:dyDescent="0.25">
      <c r="I1522" s="146"/>
      <c r="J1522" s="146"/>
      <c r="K1522" s="146"/>
      <c r="L1522" s="146"/>
    </row>
    <row r="1523" spans="9:12" x14ac:dyDescent="0.25">
      <c r="I1523" s="146"/>
      <c r="J1523" s="146"/>
      <c r="K1523" s="146"/>
      <c r="L1523" s="146"/>
    </row>
    <row r="1524" spans="9:12" x14ac:dyDescent="0.25">
      <c r="I1524" s="146"/>
      <c r="J1524" s="146"/>
      <c r="K1524" s="146"/>
      <c r="L1524" s="146"/>
    </row>
    <row r="1525" spans="9:12" x14ac:dyDescent="0.25">
      <c r="I1525" s="146"/>
      <c r="J1525" s="146"/>
      <c r="K1525" s="146"/>
      <c r="L1525" s="146"/>
    </row>
    <row r="1526" spans="9:12" x14ac:dyDescent="0.25">
      <c r="I1526" s="146"/>
      <c r="J1526" s="146"/>
      <c r="K1526" s="146"/>
      <c r="L1526" s="146"/>
    </row>
    <row r="1527" spans="9:12" x14ac:dyDescent="0.25">
      <c r="I1527" s="146"/>
      <c r="J1527" s="146"/>
      <c r="K1527" s="146"/>
      <c r="L1527" s="146"/>
    </row>
    <row r="1528" spans="9:12" x14ac:dyDescent="0.25">
      <c r="I1528" s="146"/>
      <c r="J1528" s="146"/>
      <c r="K1528" s="146"/>
      <c r="L1528" s="146"/>
    </row>
    <row r="1529" spans="9:12" x14ac:dyDescent="0.25">
      <c r="I1529" s="146"/>
      <c r="J1529" s="146"/>
      <c r="K1529" s="146"/>
      <c r="L1529" s="146"/>
    </row>
    <row r="1530" spans="9:12" x14ac:dyDescent="0.25">
      <c r="I1530" s="146"/>
      <c r="J1530" s="146"/>
      <c r="K1530" s="146"/>
      <c r="L1530" s="146"/>
    </row>
    <row r="1531" spans="9:12" x14ac:dyDescent="0.25">
      <c r="I1531" s="146"/>
      <c r="J1531" s="146"/>
      <c r="K1531" s="146"/>
      <c r="L1531" s="146"/>
    </row>
    <row r="1532" spans="9:12" x14ac:dyDescent="0.25">
      <c r="I1532" s="146"/>
      <c r="J1532" s="146"/>
      <c r="K1532" s="146"/>
      <c r="L1532" s="146"/>
    </row>
    <row r="1533" spans="9:12" x14ac:dyDescent="0.25">
      <c r="I1533" s="146"/>
      <c r="J1533" s="146"/>
      <c r="K1533" s="146"/>
      <c r="L1533" s="146"/>
    </row>
    <row r="1534" spans="9:12" x14ac:dyDescent="0.25">
      <c r="I1534" s="146"/>
      <c r="J1534" s="146"/>
      <c r="K1534" s="146"/>
      <c r="L1534" s="146"/>
    </row>
    <row r="1535" spans="9:12" x14ac:dyDescent="0.25">
      <c r="I1535" s="146"/>
      <c r="J1535" s="146"/>
      <c r="K1535" s="146"/>
      <c r="L1535" s="146"/>
    </row>
    <row r="1536" spans="9:12" x14ac:dyDescent="0.25">
      <c r="I1536" s="146"/>
      <c r="J1536" s="146"/>
      <c r="K1536" s="146"/>
      <c r="L1536" s="146"/>
    </row>
    <row r="1537" spans="9:12" x14ac:dyDescent="0.25">
      <c r="I1537" s="146"/>
      <c r="J1537" s="146"/>
      <c r="K1537" s="146"/>
      <c r="L1537" s="146"/>
    </row>
    <row r="1538" spans="9:12" x14ac:dyDescent="0.25">
      <c r="I1538" s="146"/>
      <c r="J1538" s="146"/>
      <c r="K1538" s="146"/>
      <c r="L1538" s="146"/>
    </row>
    <row r="1539" spans="9:12" x14ac:dyDescent="0.25">
      <c r="I1539" s="146"/>
      <c r="J1539" s="146"/>
      <c r="K1539" s="146"/>
      <c r="L1539" s="146"/>
    </row>
    <row r="1540" spans="9:12" x14ac:dyDescent="0.25">
      <c r="I1540" s="146"/>
      <c r="J1540" s="146"/>
      <c r="K1540" s="146"/>
      <c r="L1540" s="146"/>
    </row>
    <row r="1541" spans="9:12" x14ac:dyDescent="0.25">
      <c r="I1541" s="146"/>
      <c r="J1541" s="146"/>
      <c r="K1541" s="146"/>
      <c r="L1541" s="146"/>
    </row>
    <row r="1542" spans="9:12" x14ac:dyDescent="0.25">
      <c r="I1542" s="146"/>
      <c r="J1542" s="146"/>
      <c r="K1542" s="146"/>
      <c r="L1542" s="146"/>
    </row>
    <row r="1543" spans="9:12" x14ac:dyDescent="0.25">
      <c r="I1543" s="146"/>
      <c r="J1543" s="146"/>
      <c r="K1543" s="146"/>
      <c r="L1543" s="146"/>
    </row>
    <row r="1544" spans="9:12" x14ac:dyDescent="0.25">
      <c r="I1544" s="146"/>
      <c r="J1544" s="146"/>
      <c r="K1544" s="146"/>
      <c r="L1544" s="146"/>
    </row>
    <row r="1545" spans="9:12" x14ac:dyDescent="0.25">
      <c r="I1545" s="146"/>
      <c r="J1545" s="146"/>
      <c r="K1545" s="146"/>
      <c r="L1545" s="146"/>
    </row>
    <row r="1546" spans="9:12" x14ac:dyDescent="0.25">
      <c r="I1546" s="146"/>
      <c r="J1546" s="146"/>
      <c r="K1546" s="146"/>
      <c r="L1546" s="146"/>
    </row>
    <row r="1547" spans="9:12" x14ac:dyDescent="0.25">
      <c r="I1547" s="146"/>
      <c r="J1547" s="146"/>
      <c r="K1547" s="146"/>
      <c r="L1547" s="146"/>
    </row>
    <row r="1548" spans="9:12" x14ac:dyDescent="0.25">
      <c r="I1548" s="146"/>
      <c r="J1548" s="146"/>
      <c r="K1548" s="146"/>
      <c r="L1548" s="146"/>
    </row>
    <row r="1549" spans="9:12" x14ac:dyDescent="0.25">
      <c r="I1549" s="146"/>
      <c r="J1549" s="146"/>
      <c r="K1549" s="146"/>
      <c r="L1549" s="146"/>
    </row>
    <row r="1550" spans="9:12" x14ac:dyDescent="0.25">
      <c r="I1550" s="146"/>
      <c r="J1550" s="146"/>
      <c r="K1550" s="146"/>
      <c r="L1550" s="146"/>
    </row>
    <row r="1551" spans="9:12" x14ac:dyDescent="0.25">
      <c r="I1551" s="146"/>
      <c r="J1551" s="146"/>
      <c r="K1551" s="146"/>
      <c r="L1551" s="146"/>
    </row>
    <row r="1552" spans="9:12" x14ac:dyDescent="0.25">
      <c r="I1552" s="146"/>
      <c r="J1552" s="146"/>
      <c r="K1552" s="146"/>
      <c r="L1552" s="146"/>
    </row>
    <row r="1553" spans="9:12" x14ac:dyDescent="0.25">
      <c r="I1553" s="146"/>
      <c r="J1553" s="146"/>
      <c r="K1553" s="146"/>
      <c r="L1553" s="146"/>
    </row>
    <row r="1554" spans="9:12" x14ac:dyDescent="0.25">
      <c r="I1554" s="146"/>
      <c r="J1554" s="146"/>
      <c r="K1554" s="146"/>
      <c r="L1554" s="146"/>
    </row>
    <row r="1555" spans="9:12" x14ac:dyDescent="0.25">
      <c r="I1555" s="146"/>
      <c r="J1555" s="146"/>
      <c r="K1555" s="146"/>
      <c r="L1555" s="146"/>
    </row>
    <row r="1556" spans="9:12" x14ac:dyDescent="0.25">
      <c r="I1556" s="146"/>
      <c r="J1556" s="146"/>
      <c r="K1556" s="146"/>
      <c r="L1556" s="146"/>
    </row>
    <row r="1557" spans="9:12" x14ac:dyDescent="0.25">
      <c r="I1557" s="146"/>
      <c r="J1557" s="146"/>
      <c r="K1557" s="146"/>
      <c r="L1557" s="146"/>
    </row>
    <row r="1558" spans="9:12" x14ac:dyDescent="0.25">
      <c r="I1558" s="146"/>
      <c r="J1558" s="146"/>
      <c r="K1558" s="146"/>
      <c r="L1558" s="146"/>
    </row>
    <row r="1559" spans="9:12" x14ac:dyDescent="0.25">
      <c r="I1559" s="146"/>
      <c r="J1559" s="146"/>
      <c r="K1559" s="146"/>
      <c r="L1559" s="146"/>
    </row>
    <row r="1560" spans="9:12" x14ac:dyDescent="0.25">
      <c r="I1560" s="146"/>
      <c r="J1560" s="146"/>
      <c r="K1560" s="146"/>
      <c r="L1560" s="146"/>
    </row>
    <row r="1561" spans="9:12" x14ac:dyDescent="0.25">
      <c r="I1561" s="146"/>
      <c r="J1561" s="146"/>
      <c r="K1561" s="146"/>
      <c r="L1561" s="146"/>
    </row>
    <row r="1562" spans="9:12" x14ac:dyDescent="0.25">
      <c r="I1562" s="146"/>
      <c r="J1562" s="146"/>
      <c r="K1562" s="146"/>
      <c r="L1562" s="146"/>
    </row>
    <row r="1563" spans="9:12" x14ac:dyDescent="0.25">
      <c r="I1563" s="146"/>
      <c r="J1563" s="146"/>
      <c r="K1563" s="146"/>
      <c r="L1563" s="146"/>
    </row>
    <row r="1564" spans="9:12" x14ac:dyDescent="0.25">
      <c r="I1564" s="146"/>
      <c r="J1564" s="146"/>
      <c r="K1564" s="146"/>
      <c r="L1564" s="146"/>
    </row>
    <row r="1565" spans="9:12" x14ac:dyDescent="0.25">
      <c r="I1565" s="146"/>
      <c r="J1565" s="146"/>
      <c r="K1565" s="146"/>
      <c r="L1565" s="146"/>
    </row>
    <row r="1566" spans="9:12" x14ac:dyDescent="0.25">
      <c r="I1566" s="146"/>
      <c r="J1566" s="146"/>
      <c r="K1566" s="146"/>
      <c r="L1566" s="146"/>
    </row>
    <row r="1567" spans="9:12" x14ac:dyDescent="0.25">
      <c r="I1567" s="146"/>
      <c r="J1567" s="146"/>
      <c r="K1567" s="146"/>
      <c r="L1567" s="146"/>
    </row>
    <row r="1568" spans="9:12" x14ac:dyDescent="0.25">
      <c r="I1568" s="146"/>
      <c r="J1568" s="146"/>
      <c r="K1568" s="146"/>
      <c r="L1568" s="146"/>
    </row>
    <row r="1569" spans="9:12" x14ac:dyDescent="0.25">
      <c r="I1569" s="146"/>
      <c r="J1569" s="146"/>
      <c r="K1569" s="146"/>
      <c r="L1569" s="146"/>
    </row>
    <row r="1570" spans="9:12" x14ac:dyDescent="0.25">
      <c r="I1570" s="146"/>
      <c r="J1570" s="146"/>
      <c r="K1570" s="146"/>
      <c r="L1570" s="146"/>
    </row>
    <row r="1571" spans="9:12" x14ac:dyDescent="0.25">
      <c r="I1571" s="146"/>
      <c r="J1571" s="146"/>
      <c r="K1571" s="146"/>
      <c r="L1571" s="146"/>
    </row>
    <row r="1572" spans="9:12" x14ac:dyDescent="0.25">
      <c r="I1572" s="146"/>
      <c r="J1572" s="146"/>
      <c r="K1572" s="146"/>
      <c r="L1572" s="146"/>
    </row>
    <row r="1573" spans="9:12" x14ac:dyDescent="0.25">
      <c r="I1573" s="146"/>
      <c r="J1573" s="146"/>
      <c r="K1573" s="146"/>
      <c r="L1573" s="146"/>
    </row>
    <row r="1574" spans="9:12" x14ac:dyDescent="0.25">
      <c r="I1574" s="146"/>
      <c r="J1574" s="146"/>
      <c r="K1574" s="146"/>
      <c r="L1574" s="146"/>
    </row>
    <row r="1575" spans="9:12" x14ac:dyDescent="0.25">
      <c r="I1575" s="146"/>
      <c r="J1575" s="146"/>
      <c r="K1575" s="146"/>
      <c r="L1575" s="146"/>
    </row>
    <row r="1576" spans="9:12" x14ac:dyDescent="0.25">
      <c r="I1576" s="146"/>
      <c r="J1576" s="146"/>
      <c r="K1576" s="146"/>
      <c r="L1576" s="146"/>
    </row>
    <row r="1577" spans="9:12" x14ac:dyDescent="0.25">
      <c r="I1577" s="146"/>
      <c r="J1577" s="146"/>
      <c r="K1577" s="146"/>
      <c r="L1577" s="146"/>
    </row>
    <row r="1578" spans="9:12" x14ac:dyDescent="0.25">
      <c r="I1578" s="146"/>
      <c r="J1578" s="146"/>
      <c r="K1578" s="146"/>
      <c r="L1578" s="146"/>
    </row>
    <row r="1579" spans="9:12" x14ac:dyDescent="0.25">
      <c r="I1579" s="146"/>
      <c r="J1579" s="146"/>
      <c r="K1579" s="146"/>
      <c r="L1579" s="146"/>
    </row>
    <row r="1580" spans="9:12" x14ac:dyDescent="0.25">
      <c r="I1580" s="146"/>
      <c r="J1580" s="146"/>
      <c r="K1580" s="146"/>
      <c r="L1580" s="146"/>
    </row>
    <row r="1581" spans="9:12" x14ac:dyDescent="0.25">
      <c r="I1581" s="146"/>
      <c r="J1581" s="146"/>
      <c r="K1581" s="146"/>
      <c r="L1581" s="146"/>
    </row>
    <row r="1582" spans="9:12" x14ac:dyDescent="0.25">
      <c r="I1582" s="146"/>
      <c r="J1582" s="146"/>
      <c r="K1582" s="146"/>
      <c r="L1582" s="146"/>
    </row>
    <row r="1583" spans="9:12" x14ac:dyDescent="0.25">
      <c r="I1583" s="146"/>
      <c r="J1583" s="146"/>
      <c r="K1583" s="146"/>
      <c r="L1583" s="146"/>
    </row>
    <row r="1584" spans="9:12" x14ac:dyDescent="0.25">
      <c r="I1584" s="146"/>
      <c r="J1584" s="146"/>
      <c r="K1584" s="146"/>
      <c r="L1584" s="146"/>
    </row>
    <row r="1585" spans="9:12" x14ac:dyDescent="0.25">
      <c r="I1585" s="146"/>
      <c r="J1585" s="146"/>
      <c r="K1585" s="146"/>
      <c r="L1585" s="146"/>
    </row>
    <row r="1586" spans="9:12" x14ac:dyDescent="0.25">
      <c r="I1586" s="146"/>
      <c r="J1586" s="146"/>
      <c r="K1586" s="146"/>
      <c r="L1586" s="146"/>
    </row>
    <row r="1587" spans="9:12" x14ac:dyDescent="0.25">
      <c r="I1587" s="146"/>
      <c r="J1587" s="146"/>
      <c r="K1587" s="146"/>
      <c r="L1587" s="146"/>
    </row>
    <row r="1588" spans="9:12" x14ac:dyDescent="0.25">
      <c r="I1588" s="146"/>
      <c r="J1588" s="146"/>
      <c r="K1588" s="146"/>
      <c r="L1588" s="146"/>
    </row>
    <row r="1589" spans="9:12" x14ac:dyDescent="0.25">
      <c r="I1589" s="146"/>
      <c r="J1589" s="146"/>
      <c r="K1589" s="146"/>
      <c r="L1589" s="146"/>
    </row>
    <row r="1590" spans="9:12" x14ac:dyDescent="0.25">
      <c r="I1590" s="146"/>
      <c r="J1590" s="146"/>
      <c r="K1590" s="146"/>
      <c r="L1590" s="146"/>
    </row>
    <row r="1591" spans="9:12" x14ac:dyDescent="0.25">
      <c r="I1591" s="146"/>
      <c r="J1591" s="146"/>
      <c r="K1591" s="146"/>
      <c r="L1591" s="146"/>
    </row>
    <row r="1592" spans="9:12" x14ac:dyDescent="0.25">
      <c r="I1592" s="146"/>
      <c r="J1592" s="146"/>
      <c r="K1592" s="146"/>
      <c r="L1592" s="146"/>
    </row>
    <row r="1593" spans="9:12" x14ac:dyDescent="0.25">
      <c r="I1593" s="146"/>
      <c r="J1593" s="146"/>
      <c r="K1593" s="146"/>
      <c r="L1593" s="146"/>
    </row>
    <row r="1594" spans="9:12" x14ac:dyDescent="0.25">
      <c r="I1594" s="146"/>
      <c r="J1594" s="146"/>
      <c r="K1594" s="146"/>
      <c r="L1594" s="146"/>
    </row>
    <row r="1595" spans="9:12" x14ac:dyDescent="0.25">
      <c r="I1595" s="146"/>
      <c r="J1595" s="146"/>
      <c r="K1595" s="146"/>
      <c r="L1595" s="146"/>
    </row>
    <row r="1596" spans="9:12" x14ac:dyDescent="0.25">
      <c r="I1596" s="146"/>
      <c r="J1596" s="146"/>
      <c r="K1596" s="146"/>
      <c r="L1596" s="146"/>
    </row>
    <row r="1597" spans="9:12" x14ac:dyDescent="0.25">
      <c r="I1597" s="146"/>
      <c r="J1597" s="146"/>
      <c r="K1597" s="146"/>
      <c r="L1597" s="146"/>
    </row>
    <row r="1598" spans="9:12" x14ac:dyDescent="0.25">
      <c r="I1598" s="146"/>
      <c r="J1598" s="146"/>
      <c r="K1598" s="146"/>
      <c r="L1598" s="146"/>
    </row>
    <row r="1599" spans="9:12" x14ac:dyDescent="0.25">
      <c r="I1599" s="146"/>
      <c r="J1599" s="146"/>
      <c r="K1599" s="146"/>
      <c r="L1599" s="146"/>
    </row>
    <row r="1600" spans="9:12" x14ac:dyDescent="0.25">
      <c r="I1600" s="146"/>
      <c r="J1600" s="146"/>
      <c r="K1600" s="146"/>
      <c r="L1600" s="146"/>
    </row>
    <row r="1601" spans="9:12" x14ac:dyDescent="0.25">
      <c r="I1601" s="146"/>
      <c r="J1601" s="146"/>
      <c r="K1601" s="146"/>
      <c r="L1601" s="146"/>
    </row>
    <row r="1602" spans="9:12" x14ac:dyDescent="0.25">
      <c r="I1602" s="146"/>
      <c r="J1602" s="146"/>
      <c r="K1602" s="146"/>
      <c r="L1602" s="146"/>
    </row>
    <row r="1603" spans="9:12" x14ac:dyDescent="0.25">
      <c r="I1603" s="146"/>
      <c r="J1603" s="146"/>
      <c r="K1603" s="146"/>
      <c r="L1603" s="146"/>
    </row>
    <row r="1604" spans="9:12" x14ac:dyDescent="0.25">
      <c r="I1604" s="146"/>
      <c r="J1604" s="146"/>
      <c r="K1604" s="146"/>
      <c r="L1604" s="146"/>
    </row>
    <row r="1605" spans="9:12" x14ac:dyDescent="0.25">
      <c r="I1605" s="146"/>
      <c r="J1605" s="146"/>
      <c r="K1605" s="146"/>
      <c r="L1605" s="146"/>
    </row>
    <row r="1606" spans="9:12" x14ac:dyDescent="0.25">
      <c r="I1606" s="146"/>
      <c r="J1606" s="146"/>
      <c r="K1606" s="146"/>
      <c r="L1606" s="146"/>
    </row>
    <row r="1607" spans="9:12" x14ac:dyDescent="0.25">
      <c r="I1607" s="146"/>
      <c r="J1607" s="146"/>
      <c r="K1607" s="146"/>
      <c r="L1607" s="146"/>
    </row>
    <row r="1608" spans="9:12" x14ac:dyDescent="0.25">
      <c r="I1608" s="146"/>
      <c r="J1608" s="146"/>
      <c r="K1608" s="146"/>
      <c r="L1608" s="146"/>
    </row>
    <row r="1609" spans="9:12" x14ac:dyDescent="0.25">
      <c r="I1609" s="146"/>
      <c r="J1609" s="146"/>
      <c r="K1609" s="146"/>
      <c r="L1609" s="146"/>
    </row>
    <row r="1610" spans="9:12" x14ac:dyDescent="0.25">
      <c r="I1610" s="146"/>
      <c r="J1610" s="146"/>
      <c r="K1610" s="146"/>
      <c r="L1610" s="146"/>
    </row>
    <row r="1611" spans="9:12" x14ac:dyDescent="0.25">
      <c r="I1611" s="146"/>
      <c r="J1611" s="146"/>
      <c r="K1611" s="146"/>
      <c r="L1611" s="146"/>
    </row>
    <row r="1612" spans="9:12" x14ac:dyDescent="0.25">
      <c r="I1612" s="146"/>
      <c r="J1612" s="146"/>
      <c r="K1612" s="146"/>
      <c r="L1612" s="146"/>
    </row>
    <row r="1613" spans="9:12" x14ac:dyDescent="0.25">
      <c r="I1613" s="146"/>
      <c r="J1613" s="146"/>
      <c r="K1613" s="146"/>
      <c r="L1613" s="146"/>
    </row>
    <row r="1614" spans="9:12" x14ac:dyDescent="0.25">
      <c r="I1614" s="146"/>
      <c r="J1614" s="146"/>
      <c r="K1614" s="146"/>
      <c r="L1614" s="146"/>
    </row>
    <row r="1615" spans="9:12" x14ac:dyDescent="0.25">
      <c r="I1615" s="146"/>
      <c r="J1615" s="146"/>
      <c r="K1615" s="146"/>
      <c r="L1615" s="146"/>
    </row>
    <row r="1616" spans="9:12" x14ac:dyDescent="0.25">
      <c r="I1616" s="146"/>
      <c r="J1616" s="146"/>
      <c r="K1616" s="146"/>
      <c r="L1616" s="146"/>
    </row>
    <row r="1617" spans="9:12" x14ac:dyDescent="0.25">
      <c r="I1617" s="146"/>
      <c r="J1617" s="146"/>
      <c r="K1617" s="146"/>
      <c r="L1617" s="146"/>
    </row>
    <row r="1618" spans="9:12" x14ac:dyDescent="0.25">
      <c r="I1618" s="146"/>
      <c r="J1618" s="146"/>
      <c r="K1618" s="146"/>
      <c r="L1618" s="146"/>
    </row>
    <row r="1619" spans="9:12" x14ac:dyDescent="0.25">
      <c r="I1619" s="146"/>
      <c r="J1619" s="146"/>
      <c r="K1619" s="146"/>
      <c r="L1619" s="146"/>
    </row>
    <row r="1620" spans="9:12" x14ac:dyDescent="0.25">
      <c r="I1620" s="146"/>
      <c r="J1620" s="146"/>
      <c r="K1620" s="146"/>
      <c r="L1620" s="146"/>
    </row>
    <row r="1621" spans="9:12" x14ac:dyDescent="0.25">
      <c r="I1621" s="146"/>
      <c r="J1621" s="146"/>
      <c r="K1621" s="146"/>
      <c r="L1621" s="146"/>
    </row>
    <row r="1622" spans="9:12" x14ac:dyDescent="0.25">
      <c r="I1622" s="146"/>
      <c r="J1622" s="146"/>
      <c r="K1622" s="146"/>
      <c r="L1622" s="146"/>
    </row>
    <row r="1623" spans="9:12" x14ac:dyDescent="0.25">
      <c r="I1623" s="146"/>
      <c r="J1623" s="146"/>
      <c r="K1623" s="146"/>
      <c r="L1623" s="146"/>
    </row>
    <row r="1624" spans="9:12" x14ac:dyDescent="0.25">
      <c r="I1624" s="146"/>
      <c r="J1624" s="146"/>
      <c r="K1624" s="146"/>
      <c r="L1624" s="146"/>
    </row>
    <row r="1625" spans="9:12" x14ac:dyDescent="0.25">
      <c r="I1625" s="146"/>
      <c r="J1625" s="146"/>
      <c r="K1625" s="146"/>
      <c r="L1625" s="146"/>
    </row>
    <row r="1626" spans="9:12" x14ac:dyDescent="0.25">
      <c r="I1626" s="146"/>
      <c r="J1626" s="146"/>
      <c r="K1626" s="146"/>
      <c r="L1626" s="146"/>
    </row>
    <row r="1627" spans="9:12" x14ac:dyDescent="0.25">
      <c r="I1627" s="146"/>
      <c r="J1627" s="146"/>
      <c r="K1627" s="146"/>
      <c r="L1627" s="146"/>
    </row>
    <row r="1628" spans="9:12" x14ac:dyDescent="0.25">
      <c r="I1628" s="146"/>
      <c r="J1628" s="146"/>
      <c r="K1628" s="146"/>
      <c r="L1628" s="146"/>
    </row>
    <row r="1629" spans="9:12" x14ac:dyDescent="0.25">
      <c r="I1629" s="146"/>
      <c r="J1629" s="146"/>
      <c r="K1629" s="146"/>
      <c r="L1629" s="146"/>
    </row>
    <row r="1630" spans="9:12" x14ac:dyDescent="0.25">
      <c r="I1630" s="146"/>
      <c r="J1630" s="146"/>
      <c r="K1630" s="146"/>
      <c r="L1630" s="146"/>
    </row>
    <row r="1631" spans="9:12" x14ac:dyDescent="0.25">
      <c r="I1631" s="146"/>
      <c r="J1631" s="146"/>
      <c r="K1631" s="146"/>
      <c r="L1631" s="146"/>
    </row>
    <row r="1632" spans="9:12" x14ac:dyDescent="0.25">
      <c r="I1632" s="146"/>
      <c r="J1632" s="146"/>
      <c r="K1632" s="146"/>
      <c r="L1632" s="146"/>
    </row>
    <row r="1633" spans="9:12" x14ac:dyDescent="0.25">
      <c r="I1633" s="146"/>
      <c r="J1633" s="146"/>
      <c r="K1633" s="146"/>
      <c r="L1633" s="146"/>
    </row>
    <row r="1634" spans="9:12" x14ac:dyDescent="0.25">
      <c r="I1634" s="146"/>
      <c r="J1634" s="146"/>
      <c r="K1634" s="146"/>
      <c r="L1634" s="146"/>
    </row>
    <row r="1635" spans="9:12" x14ac:dyDescent="0.25">
      <c r="I1635" s="146"/>
      <c r="J1635" s="146"/>
      <c r="K1635" s="146"/>
      <c r="L1635" s="146"/>
    </row>
    <row r="1636" spans="9:12" x14ac:dyDescent="0.25">
      <c r="I1636" s="146"/>
      <c r="J1636" s="146"/>
      <c r="K1636" s="146"/>
      <c r="L1636" s="146"/>
    </row>
    <row r="1637" spans="9:12" x14ac:dyDescent="0.25">
      <c r="I1637" s="146"/>
      <c r="J1637" s="146"/>
      <c r="K1637" s="146"/>
      <c r="L1637" s="146"/>
    </row>
    <row r="1638" spans="9:12" x14ac:dyDescent="0.25">
      <c r="I1638" s="146"/>
      <c r="J1638" s="146"/>
      <c r="K1638" s="146"/>
      <c r="L1638" s="146"/>
    </row>
    <row r="1639" spans="9:12" x14ac:dyDescent="0.25">
      <c r="I1639" s="146"/>
      <c r="J1639" s="146"/>
      <c r="K1639" s="146"/>
      <c r="L1639" s="146"/>
    </row>
    <row r="1640" spans="9:12" x14ac:dyDescent="0.25">
      <c r="I1640" s="146"/>
      <c r="J1640" s="146"/>
      <c r="K1640" s="146"/>
      <c r="L1640" s="146"/>
    </row>
    <row r="1641" spans="9:12" x14ac:dyDescent="0.25">
      <c r="I1641" s="146"/>
      <c r="J1641" s="146"/>
      <c r="K1641" s="146"/>
      <c r="L1641" s="146"/>
    </row>
    <row r="1642" spans="9:12" x14ac:dyDescent="0.25">
      <c r="I1642" s="146"/>
      <c r="J1642" s="146"/>
      <c r="K1642" s="146"/>
      <c r="L1642" s="146"/>
    </row>
    <row r="1643" spans="9:12" x14ac:dyDescent="0.25">
      <c r="I1643" s="146"/>
      <c r="J1643" s="146"/>
      <c r="K1643" s="146"/>
      <c r="L1643" s="146"/>
    </row>
    <row r="1644" spans="9:12" x14ac:dyDescent="0.25">
      <c r="I1644" s="146"/>
      <c r="J1644" s="146"/>
      <c r="K1644" s="146"/>
      <c r="L1644" s="146"/>
    </row>
    <row r="1645" spans="9:12" x14ac:dyDescent="0.25">
      <c r="I1645" s="146"/>
      <c r="J1645" s="146"/>
      <c r="K1645" s="146"/>
      <c r="L1645" s="146"/>
    </row>
    <row r="1646" spans="9:12" x14ac:dyDescent="0.25">
      <c r="I1646" s="146"/>
      <c r="J1646" s="146"/>
      <c r="K1646" s="146"/>
      <c r="L1646" s="146"/>
    </row>
    <row r="1647" spans="9:12" x14ac:dyDescent="0.25">
      <c r="I1647" s="146"/>
      <c r="J1647" s="146"/>
      <c r="K1647" s="146"/>
      <c r="L1647" s="146"/>
    </row>
    <row r="1648" spans="9:12" x14ac:dyDescent="0.25">
      <c r="I1648" s="146"/>
      <c r="J1648" s="146"/>
      <c r="K1648" s="146"/>
      <c r="L1648" s="146"/>
    </row>
    <row r="1649" spans="9:12" x14ac:dyDescent="0.25">
      <c r="I1649" s="146"/>
      <c r="J1649" s="146"/>
      <c r="K1649" s="146"/>
      <c r="L1649" s="146"/>
    </row>
    <row r="1650" spans="9:12" x14ac:dyDescent="0.25">
      <c r="I1650" s="146"/>
      <c r="J1650" s="146"/>
      <c r="K1650" s="146"/>
      <c r="L1650" s="146"/>
    </row>
    <row r="1651" spans="9:12" x14ac:dyDescent="0.25">
      <c r="I1651" s="146"/>
      <c r="J1651" s="146"/>
      <c r="K1651" s="146"/>
      <c r="L1651" s="146"/>
    </row>
    <row r="1652" spans="9:12" x14ac:dyDescent="0.25">
      <c r="I1652" s="146"/>
      <c r="J1652" s="146"/>
      <c r="K1652" s="146"/>
      <c r="L1652" s="146"/>
    </row>
    <row r="1653" spans="9:12" x14ac:dyDescent="0.25">
      <c r="I1653" s="146"/>
      <c r="J1653" s="146"/>
      <c r="K1653" s="146"/>
      <c r="L1653" s="146"/>
    </row>
    <row r="1654" spans="9:12" x14ac:dyDescent="0.25">
      <c r="I1654" s="146"/>
      <c r="J1654" s="146"/>
      <c r="K1654" s="146"/>
      <c r="L1654" s="146"/>
    </row>
    <row r="1655" spans="9:12" x14ac:dyDescent="0.25">
      <c r="I1655" s="146"/>
      <c r="J1655" s="146"/>
      <c r="K1655" s="146"/>
      <c r="L1655" s="146"/>
    </row>
    <row r="1656" spans="9:12" x14ac:dyDescent="0.25">
      <c r="I1656" s="146"/>
      <c r="J1656" s="146"/>
      <c r="K1656" s="146"/>
      <c r="L1656" s="146"/>
    </row>
    <row r="1657" spans="9:12" x14ac:dyDescent="0.25">
      <c r="I1657" s="146"/>
      <c r="J1657" s="146"/>
      <c r="K1657" s="146"/>
      <c r="L1657" s="146"/>
    </row>
    <row r="1658" spans="9:12" x14ac:dyDescent="0.25">
      <c r="I1658" s="146"/>
      <c r="J1658" s="146"/>
      <c r="K1658" s="146"/>
      <c r="L1658" s="146"/>
    </row>
    <row r="1659" spans="9:12" x14ac:dyDescent="0.25">
      <c r="I1659" s="146"/>
      <c r="J1659" s="146"/>
      <c r="K1659" s="146"/>
      <c r="L1659" s="146"/>
    </row>
    <row r="1660" spans="9:12" x14ac:dyDescent="0.25">
      <c r="I1660" s="146"/>
      <c r="J1660" s="146"/>
      <c r="K1660" s="146"/>
      <c r="L1660" s="146"/>
    </row>
    <row r="1661" spans="9:12" x14ac:dyDescent="0.25">
      <c r="I1661" s="146"/>
      <c r="J1661" s="146"/>
      <c r="K1661" s="146"/>
      <c r="L1661" s="146"/>
    </row>
    <row r="1662" spans="9:12" x14ac:dyDescent="0.25">
      <c r="I1662" s="146"/>
      <c r="J1662" s="146"/>
      <c r="K1662" s="146"/>
      <c r="L1662" s="146"/>
    </row>
    <row r="1663" spans="9:12" x14ac:dyDescent="0.25">
      <c r="I1663" s="146"/>
      <c r="J1663" s="146"/>
      <c r="K1663" s="146"/>
      <c r="L1663" s="146"/>
    </row>
    <row r="1664" spans="9:12" x14ac:dyDescent="0.25">
      <c r="I1664" s="146"/>
      <c r="J1664" s="146"/>
      <c r="K1664" s="146"/>
      <c r="L1664" s="146"/>
    </row>
    <row r="1665" spans="9:12" x14ac:dyDescent="0.25">
      <c r="I1665" s="146"/>
      <c r="J1665" s="146"/>
      <c r="K1665" s="146"/>
      <c r="L1665" s="146"/>
    </row>
    <row r="1666" spans="9:12" x14ac:dyDescent="0.25">
      <c r="I1666" s="146"/>
      <c r="J1666" s="146"/>
      <c r="K1666" s="146"/>
      <c r="L1666" s="146"/>
    </row>
    <row r="1667" spans="9:12" x14ac:dyDescent="0.25">
      <c r="I1667" s="146"/>
      <c r="J1667" s="146"/>
      <c r="K1667" s="146"/>
      <c r="L1667" s="146"/>
    </row>
    <row r="1668" spans="9:12" x14ac:dyDescent="0.25">
      <c r="I1668" s="146"/>
      <c r="J1668" s="146"/>
      <c r="K1668" s="146"/>
      <c r="L1668" s="146"/>
    </row>
    <row r="1669" spans="9:12" x14ac:dyDescent="0.25">
      <c r="I1669" s="146"/>
      <c r="J1669" s="146"/>
      <c r="K1669" s="146"/>
      <c r="L1669" s="146"/>
    </row>
    <row r="1670" spans="9:12" x14ac:dyDescent="0.25">
      <c r="I1670" s="146"/>
      <c r="J1670" s="146"/>
      <c r="K1670" s="146"/>
      <c r="L1670" s="146"/>
    </row>
    <row r="1671" spans="9:12" x14ac:dyDescent="0.25">
      <c r="I1671" s="146"/>
      <c r="J1671" s="146"/>
      <c r="K1671" s="146"/>
      <c r="L1671" s="146"/>
    </row>
    <row r="1672" spans="9:12" x14ac:dyDescent="0.25">
      <c r="I1672" s="146"/>
      <c r="J1672" s="146"/>
      <c r="K1672" s="146"/>
      <c r="L1672" s="146"/>
    </row>
    <row r="1673" spans="9:12" x14ac:dyDescent="0.25">
      <c r="I1673" s="146"/>
      <c r="J1673" s="146"/>
      <c r="K1673" s="146"/>
      <c r="L1673" s="146"/>
    </row>
    <row r="1674" spans="9:12" x14ac:dyDescent="0.25">
      <c r="I1674" s="146"/>
      <c r="J1674" s="146"/>
      <c r="K1674" s="146"/>
      <c r="L1674" s="146"/>
    </row>
    <row r="1675" spans="9:12" x14ac:dyDescent="0.25">
      <c r="I1675" s="146"/>
      <c r="J1675" s="146"/>
      <c r="K1675" s="146"/>
      <c r="L1675" s="146"/>
    </row>
    <row r="1676" spans="9:12" x14ac:dyDescent="0.25">
      <c r="I1676" s="146"/>
      <c r="J1676" s="146"/>
      <c r="K1676" s="146"/>
      <c r="L1676" s="146"/>
    </row>
    <row r="1677" spans="9:12" x14ac:dyDescent="0.25">
      <c r="I1677" s="146"/>
      <c r="J1677" s="146"/>
      <c r="K1677" s="146"/>
      <c r="L1677" s="146"/>
    </row>
    <row r="1678" spans="9:12" x14ac:dyDescent="0.25">
      <c r="I1678" s="146"/>
      <c r="J1678" s="146"/>
      <c r="K1678" s="146"/>
      <c r="L1678" s="146"/>
    </row>
    <row r="1679" spans="9:12" x14ac:dyDescent="0.25">
      <c r="I1679" s="146"/>
      <c r="J1679" s="146"/>
      <c r="K1679" s="146"/>
      <c r="L1679" s="146"/>
    </row>
    <row r="1680" spans="9:12" x14ac:dyDescent="0.25">
      <c r="I1680" s="146"/>
      <c r="J1680" s="146"/>
      <c r="K1680" s="146"/>
      <c r="L1680" s="146"/>
    </row>
    <row r="1681" spans="9:12" x14ac:dyDescent="0.25">
      <c r="I1681" s="146"/>
      <c r="J1681" s="146"/>
      <c r="K1681" s="146"/>
      <c r="L1681" s="146"/>
    </row>
    <row r="1682" spans="9:12" x14ac:dyDescent="0.25">
      <c r="I1682" s="146"/>
      <c r="J1682" s="146"/>
      <c r="K1682" s="146"/>
      <c r="L1682" s="146"/>
    </row>
    <row r="1683" spans="9:12" x14ac:dyDescent="0.25">
      <c r="I1683" s="146"/>
      <c r="J1683" s="146"/>
      <c r="K1683" s="146"/>
      <c r="L1683" s="146"/>
    </row>
    <row r="1684" spans="9:12" x14ac:dyDescent="0.25">
      <c r="I1684" s="146"/>
      <c r="J1684" s="146"/>
      <c r="K1684" s="146"/>
      <c r="L1684" s="146"/>
    </row>
    <row r="1685" spans="9:12" x14ac:dyDescent="0.25">
      <c r="I1685" s="146"/>
      <c r="J1685" s="146"/>
      <c r="K1685" s="146"/>
      <c r="L1685" s="146"/>
    </row>
    <row r="1686" spans="9:12" x14ac:dyDescent="0.25">
      <c r="I1686" s="146"/>
      <c r="J1686" s="146"/>
      <c r="K1686" s="146"/>
      <c r="L1686" s="146"/>
    </row>
    <row r="1687" spans="9:12" x14ac:dyDescent="0.25">
      <c r="I1687" s="146"/>
      <c r="J1687" s="146"/>
      <c r="K1687" s="146"/>
      <c r="L1687" s="146"/>
    </row>
    <row r="1688" spans="9:12" x14ac:dyDescent="0.25">
      <c r="I1688" s="146"/>
      <c r="J1688" s="146"/>
      <c r="K1688" s="146"/>
      <c r="L1688" s="146"/>
    </row>
    <row r="1689" spans="9:12" x14ac:dyDescent="0.25">
      <c r="I1689" s="146"/>
      <c r="J1689" s="146"/>
      <c r="K1689" s="146"/>
      <c r="L1689" s="146"/>
    </row>
    <row r="1690" spans="9:12" x14ac:dyDescent="0.25">
      <c r="I1690" s="146"/>
      <c r="J1690" s="146"/>
      <c r="K1690" s="146"/>
      <c r="L1690" s="146"/>
    </row>
    <row r="1691" spans="9:12" x14ac:dyDescent="0.25">
      <c r="I1691" s="146"/>
      <c r="J1691" s="146"/>
      <c r="K1691" s="146"/>
      <c r="L1691" s="146"/>
    </row>
    <row r="1692" spans="9:12" x14ac:dyDescent="0.25">
      <c r="I1692" s="146"/>
      <c r="J1692" s="146"/>
      <c r="K1692" s="146"/>
      <c r="L1692" s="146"/>
    </row>
    <row r="1693" spans="9:12" x14ac:dyDescent="0.25">
      <c r="I1693" s="146"/>
      <c r="J1693" s="146"/>
      <c r="K1693" s="146"/>
      <c r="L1693" s="146"/>
    </row>
    <row r="1694" spans="9:12" x14ac:dyDescent="0.25">
      <c r="I1694" s="146"/>
      <c r="J1694" s="146"/>
      <c r="K1694" s="146"/>
      <c r="L1694" s="146"/>
    </row>
    <row r="1695" spans="9:12" x14ac:dyDescent="0.25">
      <c r="I1695" s="146"/>
      <c r="J1695" s="146"/>
      <c r="K1695" s="146"/>
      <c r="L1695" s="146"/>
    </row>
    <row r="1696" spans="9:12" x14ac:dyDescent="0.25">
      <c r="I1696" s="146"/>
      <c r="J1696" s="146"/>
      <c r="K1696" s="146"/>
      <c r="L1696" s="146"/>
    </row>
    <row r="1697" spans="9:12" x14ac:dyDescent="0.25">
      <c r="I1697" s="146"/>
      <c r="J1697" s="146"/>
      <c r="K1697" s="146"/>
      <c r="L1697" s="146"/>
    </row>
    <row r="1698" spans="9:12" x14ac:dyDescent="0.25">
      <c r="I1698" s="146"/>
      <c r="J1698" s="146"/>
      <c r="K1698" s="146"/>
      <c r="L1698" s="146"/>
    </row>
    <row r="1699" spans="9:12" x14ac:dyDescent="0.25">
      <c r="I1699" s="146"/>
      <c r="J1699" s="146"/>
      <c r="K1699" s="146"/>
      <c r="L1699" s="146"/>
    </row>
    <row r="1700" spans="9:12" x14ac:dyDescent="0.25">
      <c r="I1700" s="146"/>
      <c r="J1700" s="146"/>
      <c r="K1700" s="146"/>
      <c r="L1700" s="146"/>
    </row>
    <row r="1701" spans="9:12" x14ac:dyDescent="0.25">
      <c r="I1701" s="146"/>
      <c r="J1701" s="146"/>
      <c r="K1701" s="146"/>
      <c r="L1701" s="146"/>
    </row>
    <row r="1702" spans="9:12" x14ac:dyDescent="0.25">
      <c r="I1702" s="146"/>
      <c r="J1702" s="146"/>
      <c r="K1702" s="146"/>
      <c r="L1702" s="146"/>
    </row>
    <row r="1703" spans="9:12" x14ac:dyDescent="0.25">
      <c r="I1703" s="146"/>
      <c r="J1703" s="146"/>
      <c r="K1703" s="146"/>
      <c r="L1703" s="146"/>
    </row>
    <row r="1704" spans="9:12" x14ac:dyDescent="0.25">
      <c r="I1704" s="146"/>
      <c r="J1704" s="146"/>
      <c r="K1704" s="146"/>
      <c r="L1704" s="146"/>
    </row>
    <row r="1705" spans="9:12" x14ac:dyDescent="0.25">
      <c r="I1705" s="146"/>
      <c r="J1705" s="146"/>
      <c r="K1705" s="146"/>
      <c r="L1705" s="146"/>
    </row>
    <row r="1706" spans="9:12" x14ac:dyDescent="0.25">
      <c r="I1706" s="146"/>
      <c r="J1706" s="146"/>
      <c r="K1706" s="146"/>
      <c r="L1706" s="146"/>
    </row>
    <row r="1707" spans="9:12" x14ac:dyDescent="0.25">
      <c r="I1707" s="146"/>
      <c r="J1707" s="146"/>
      <c r="K1707" s="146"/>
      <c r="L1707" s="146"/>
    </row>
    <row r="1708" spans="9:12" x14ac:dyDescent="0.25">
      <c r="I1708" s="146"/>
      <c r="J1708" s="146"/>
      <c r="K1708" s="146"/>
      <c r="L1708" s="146"/>
    </row>
    <row r="1709" spans="9:12" x14ac:dyDescent="0.25">
      <c r="I1709" s="146"/>
      <c r="J1709" s="146"/>
      <c r="K1709" s="146"/>
      <c r="L1709" s="146"/>
    </row>
    <row r="1710" spans="9:12" x14ac:dyDescent="0.25">
      <c r="I1710" s="146"/>
      <c r="J1710" s="146"/>
      <c r="K1710" s="146"/>
      <c r="L1710" s="146"/>
    </row>
    <row r="1711" spans="9:12" x14ac:dyDescent="0.25">
      <c r="I1711" s="146"/>
      <c r="J1711" s="146"/>
      <c r="K1711" s="146"/>
      <c r="L1711" s="146"/>
    </row>
    <row r="1712" spans="9:12" x14ac:dyDescent="0.25">
      <c r="I1712" s="146"/>
      <c r="J1712" s="146"/>
      <c r="K1712" s="146"/>
      <c r="L1712" s="146"/>
    </row>
    <row r="1713" spans="9:12" x14ac:dyDescent="0.25">
      <c r="I1713" s="146"/>
      <c r="J1713" s="146"/>
      <c r="K1713" s="146"/>
      <c r="L1713" s="146"/>
    </row>
    <row r="1714" spans="9:12" x14ac:dyDescent="0.25">
      <c r="I1714" s="146"/>
      <c r="J1714" s="146"/>
      <c r="K1714" s="146"/>
      <c r="L1714" s="146"/>
    </row>
    <row r="1715" spans="9:12" x14ac:dyDescent="0.25">
      <c r="I1715" s="146"/>
      <c r="J1715" s="146"/>
      <c r="K1715" s="146"/>
      <c r="L1715" s="146"/>
    </row>
    <row r="1716" spans="9:12" x14ac:dyDescent="0.25">
      <c r="I1716" s="146"/>
      <c r="J1716" s="146"/>
      <c r="K1716" s="146"/>
      <c r="L1716" s="146"/>
    </row>
    <row r="1717" spans="9:12" x14ac:dyDescent="0.25">
      <c r="I1717" s="146"/>
      <c r="J1717" s="146"/>
      <c r="K1717" s="146"/>
      <c r="L1717" s="146"/>
    </row>
    <row r="1718" spans="9:12" x14ac:dyDescent="0.25">
      <c r="I1718" s="146"/>
      <c r="J1718" s="146"/>
      <c r="K1718" s="146"/>
      <c r="L1718" s="146"/>
    </row>
    <row r="1719" spans="9:12" x14ac:dyDescent="0.25">
      <c r="I1719" s="146"/>
      <c r="J1719" s="146"/>
      <c r="K1719" s="146"/>
      <c r="L1719" s="146"/>
    </row>
    <row r="1720" spans="9:12" x14ac:dyDescent="0.25">
      <c r="I1720" s="146"/>
      <c r="J1720" s="146"/>
      <c r="K1720" s="146"/>
      <c r="L1720" s="146"/>
    </row>
    <row r="1721" spans="9:12" x14ac:dyDescent="0.25">
      <c r="I1721" s="146"/>
      <c r="J1721" s="146"/>
      <c r="K1721" s="146"/>
      <c r="L1721" s="146"/>
    </row>
    <row r="1722" spans="9:12" x14ac:dyDescent="0.25">
      <c r="I1722" s="146"/>
      <c r="J1722" s="146"/>
      <c r="K1722" s="146"/>
      <c r="L1722" s="146"/>
    </row>
    <row r="1723" spans="9:12" x14ac:dyDescent="0.25">
      <c r="I1723" s="146"/>
      <c r="J1723" s="146"/>
      <c r="K1723" s="146"/>
      <c r="L1723" s="146"/>
    </row>
    <row r="1724" spans="9:12" x14ac:dyDescent="0.25">
      <c r="I1724" s="146"/>
      <c r="J1724" s="146"/>
      <c r="K1724" s="146"/>
      <c r="L1724" s="146"/>
    </row>
    <row r="1725" spans="9:12" x14ac:dyDescent="0.25">
      <c r="I1725" s="146"/>
      <c r="J1725" s="146"/>
      <c r="K1725" s="146"/>
      <c r="L1725" s="146"/>
    </row>
    <row r="1726" spans="9:12" x14ac:dyDescent="0.25">
      <c r="I1726" s="146"/>
      <c r="J1726" s="146"/>
      <c r="K1726" s="146"/>
      <c r="L1726" s="146"/>
    </row>
    <row r="1727" spans="9:12" x14ac:dyDescent="0.25">
      <c r="I1727" s="146"/>
      <c r="J1727" s="146"/>
      <c r="K1727" s="146"/>
      <c r="L1727" s="146"/>
    </row>
    <row r="1728" spans="9:12" x14ac:dyDescent="0.25">
      <c r="I1728" s="146"/>
      <c r="J1728" s="146"/>
      <c r="K1728" s="146"/>
      <c r="L1728" s="146"/>
    </row>
    <row r="1729" spans="9:12" x14ac:dyDescent="0.25">
      <c r="I1729" s="146"/>
      <c r="J1729" s="146"/>
      <c r="K1729" s="146"/>
      <c r="L1729" s="146"/>
    </row>
    <row r="1730" spans="9:12" x14ac:dyDescent="0.25">
      <c r="I1730" s="146"/>
      <c r="J1730" s="146"/>
      <c r="K1730" s="146"/>
      <c r="L1730" s="146"/>
    </row>
    <row r="1731" spans="9:12" x14ac:dyDescent="0.25">
      <c r="I1731" s="146"/>
      <c r="J1731" s="146"/>
      <c r="K1731" s="146"/>
      <c r="L1731" s="146"/>
    </row>
    <row r="1732" spans="9:12" x14ac:dyDescent="0.25">
      <c r="I1732" s="146"/>
      <c r="J1732" s="146"/>
      <c r="K1732" s="146"/>
      <c r="L1732" s="146"/>
    </row>
    <row r="1733" spans="9:12" x14ac:dyDescent="0.25">
      <c r="I1733" s="146"/>
      <c r="J1733" s="146"/>
      <c r="K1733" s="146"/>
      <c r="L1733" s="146"/>
    </row>
    <row r="1734" spans="9:12" x14ac:dyDescent="0.25">
      <c r="I1734" s="146"/>
      <c r="J1734" s="146"/>
      <c r="K1734" s="146"/>
      <c r="L1734" s="146"/>
    </row>
    <row r="1735" spans="9:12" x14ac:dyDescent="0.25">
      <c r="I1735" s="146"/>
      <c r="J1735" s="146"/>
      <c r="K1735" s="146"/>
      <c r="L1735" s="146"/>
    </row>
    <row r="1736" spans="9:12" x14ac:dyDescent="0.25">
      <c r="I1736" s="146"/>
      <c r="J1736" s="146"/>
      <c r="K1736" s="146"/>
      <c r="L1736" s="146"/>
    </row>
    <row r="1737" spans="9:12" x14ac:dyDescent="0.25">
      <c r="I1737" s="146"/>
      <c r="J1737" s="146"/>
      <c r="K1737" s="146"/>
      <c r="L1737" s="146"/>
    </row>
    <row r="1738" spans="9:12" x14ac:dyDescent="0.25">
      <c r="I1738" s="146"/>
      <c r="J1738" s="146"/>
      <c r="K1738" s="146"/>
      <c r="L1738" s="146"/>
    </row>
    <row r="1739" spans="9:12" x14ac:dyDescent="0.25">
      <c r="I1739" s="146"/>
      <c r="J1739" s="146"/>
      <c r="K1739" s="146"/>
      <c r="L1739" s="146"/>
    </row>
    <row r="1740" spans="9:12" x14ac:dyDescent="0.25">
      <c r="I1740" s="146"/>
      <c r="J1740" s="146"/>
      <c r="K1740" s="146"/>
      <c r="L1740" s="146"/>
    </row>
    <row r="1741" spans="9:12" x14ac:dyDescent="0.25">
      <c r="I1741" s="146"/>
      <c r="J1741" s="146"/>
      <c r="K1741" s="146"/>
      <c r="L1741" s="146"/>
    </row>
    <row r="1742" spans="9:12" x14ac:dyDescent="0.25">
      <c r="I1742" s="146"/>
      <c r="J1742" s="146"/>
      <c r="K1742" s="146"/>
      <c r="L1742" s="146"/>
    </row>
    <row r="1743" spans="9:12" x14ac:dyDescent="0.25">
      <c r="I1743" s="146"/>
      <c r="J1743" s="146"/>
      <c r="K1743" s="146"/>
      <c r="L1743" s="146"/>
    </row>
    <row r="1744" spans="9:12" x14ac:dyDescent="0.25">
      <c r="I1744" s="146"/>
      <c r="J1744" s="146"/>
      <c r="K1744" s="146"/>
      <c r="L1744" s="146"/>
    </row>
    <row r="1745" spans="9:12" x14ac:dyDescent="0.25">
      <c r="I1745" s="146"/>
      <c r="J1745" s="146"/>
      <c r="K1745" s="146"/>
      <c r="L1745" s="146"/>
    </row>
    <row r="1746" spans="9:12" x14ac:dyDescent="0.25">
      <c r="I1746" s="146"/>
      <c r="J1746" s="146"/>
      <c r="K1746" s="146"/>
      <c r="L1746" s="146"/>
    </row>
    <row r="1747" spans="9:12" x14ac:dyDescent="0.25">
      <c r="I1747" s="146"/>
      <c r="J1747" s="146"/>
      <c r="K1747" s="146"/>
      <c r="L1747" s="146"/>
    </row>
    <row r="1748" spans="9:12" x14ac:dyDescent="0.25">
      <c r="I1748" s="146"/>
      <c r="J1748" s="146"/>
      <c r="K1748" s="146"/>
      <c r="L1748" s="146"/>
    </row>
    <row r="1749" spans="9:12" x14ac:dyDescent="0.25">
      <c r="I1749" s="146"/>
      <c r="J1749" s="146"/>
      <c r="K1749" s="146"/>
      <c r="L1749" s="146"/>
    </row>
    <row r="1750" spans="9:12" x14ac:dyDescent="0.25">
      <c r="I1750" s="146"/>
      <c r="J1750" s="146"/>
      <c r="K1750" s="146"/>
      <c r="L1750" s="146"/>
    </row>
    <row r="1751" spans="9:12" x14ac:dyDescent="0.25">
      <c r="I1751" s="146"/>
      <c r="J1751" s="146"/>
      <c r="K1751" s="146"/>
      <c r="L1751" s="146"/>
    </row>
    <row r="1752" spans="9:12" x14ac:dyDescent="0.25">
      <c r="I1752" s="146"/>
      <c r="J1752" s="146"/>
      <c r="K1752" s="146"/>
      <c r="L1752" s="146"/>
    </row>
    <row r="1753" spans="9:12" x14ac:dyDescent="0.25">
      <c r="I1753" s="146"/>
      <c r="J1753" s="146"/>
      <c r="K1753" s="146"/>
      <c r="L1753" s="146"/>
    </row>
    <row r="1754" spans="9:12" x14ac:dyDescent="0.25">
      <c r="I1754" s="146"/>
      <c r="J1754" s="146"/>
      <c r="K1754" s="146"/>
      <c r="L1754" s="146"/>
    </row>
    <row r="1755" spans="9:12" x14ac:dyDescent="0.25">
      <c r="I1755" s="146"/>
      <c r="J1755" s="146"/>
      <c r="K1755" s="146"/>
      <c r="L1755" s="146"/>
    </row>
    <row r="1756" spans="9:12" x14ac:dyDescent="0.25">
      <c r="I1756" s="146"/>
      <c r="J1756" s="146"/>
      <c r="K1756" s="146"/>
      <c r="L1756" s="146"/>
    </row>
    <row r="1757" spans="9:12" x14ac:dyDescent="0.25">
      <c r="I1757" s="146"/>
      <c r="J1757" s="146"/>
      <c r="K1757" s="146"/>
      <c r="L1757" s="146"/>
    </row>
    <row r="1758" spans="9:12" x14ac:dyDescent="0.25">
      <c r="I1758" s="146"/>
      <c r="J1758" s="146"/>
      <c r="K1758" s="146"/>
      <c r="L1758" s="146"/>
    </row>
    <row r="1759" spans="9:12" x14ac:dyDescent="0.25">
      <c r="I1759" s="146"/>
      <c r="J1759" s="146"/>
      <c r="K1759" s="146"/>
      <c r="L1759" s="146"/>
    </row>
    <row r="1760" spans="9:12" x14ac:dyDescent="0.25">
      <c r="I1760" s="146"/>
      <c r="J1760" s="146"/>
      <c r="K1760" s="146"/>
      <c r="L1760" s="146"/>
    </row>
    <row r="1761" spans="9:12" x14ac:dyDescent="0.25">
      <c r="I1761" s="146"/>
      <c r="J1761" s="146"/>
      <c r="K1761" s="146"/>
      <c r="L1761" s="146"/>
    </row>
    <row r="1762" spans="9:12" x14ac:dyDescent="0.25">
      <c r="I1762" s="146"/>
      <c r="J1762" s="146"/>
      <c r="K1762" s="146"/>
      <c r="L1762" s="146"/>
    </row>
    <row r="1763" spans="9:12" x14ac:dyDescent="0.25">
      <c r="I1763" s="146"/>
      <c r="J1763" s="146"/>
      <c r="K1763" s="146"/>
      <c r="L1763" s="146"/>
    </row>
    <row r="1764" spans="9:12" x14ac:dyDescent="0.25">
      <c r="I1764" s="146"/>
      <c r="J1764" s="146"/>
      <c r="K1764" s="146"/>
      <c r="L1764" s="146"/>
    </row>
    <row r="1765" spans="9:12" x14ac:dyDescent="0.25">
      <c r="I1765" s="146"/>
      <c r="J1765" s="146"/>
      <c r="K1765" s="146"/>
      <c r="L1765" s="146"/>
    </row>
    <row r="1766" spans="9:12" x14ac:dyDescent="0.25">
      <c r="I1766" s="146"/>
      <c r="J1766" s="146"/>
      <c r="K1766" s="146"/>
      <c r="L1766" s="146"/>
    </row>
    <row r="1767" spans="9:12" x14ac:dyDescent="0.25">
      <c r="I1767" s="146"/>
      <c r="J1767" s="146"/>
      <c r="K1767" s="146"/>
      <c r="L1767" s="146"/>
    </row>
    <row r="1768" spans="9:12" x14ac:dyDescent="0.25">
      <c r="I1768" s="146"/>
      <c r="J1768" s="146"/>
      <c r="K1768" s="146"/>
      <c r="L1768" s="146"/>
    </row>
    <row r="1769" spans="9:12" x14ac:dyDescent="0.25">
      <c r="I1769" s="146"/>
      <c r="J1769" s="146"/>
      <c r="K1769" s="146"/>
      <c r="L1769" s="146"/>
    </row>
    <row r="1770" spans="9:12" x14ac:dyDescent="0.25">
      <c r="I1770" s="146"/>
      <c r="J1770" s="146"/>
      <c r="K1770" s="146"/>
      <c r="L1770" s="146"/>
    </row>
    <row r="1771" spans="9:12" x14ac:dyDescent="0.25">
      <c r="I1771" s="146"/>
      <c r="J1771" s="146"/>
      <c r="K1771" s="146"/>
      <c r="L1771" s="146"/>
    </row>
    <row r="1772" spans="9:12" x14ac:dyDescent="0.25">
      <c r="I1772" s="146"/>
      <c r="J1772" s="146"/>
      <c r="K1772" s="146"/>
      <c r="L1772" s="146"/>
    </row>
    <row r="1773" spans="9:12" x14ac:dyDescent="0.25">
      <c r="I1773" s="146"/>
      <c r="J1773" s="146"/>
      <c r="K1773" s="146"/>
      <c r="L1773" s="146"/>
    </row>
    <row r="1774" spans="9:12" x14ac:dyDescent="0.25">
      <c r="I1774" s="146"/>
      <c r="J1774" s="146"/>
      <c r="K1774" s="146"/>
      <c r="L1774" s="146"/>
    </row>
    <row r="1775" spans="9:12" x14ac:dyDescent="0.25">
      <c r="I1775" s="146"/>
      <c r="J1775" s="146"/>
      <c r="K1775" s="146"/>
      <c r="L1775" s="146"/>
    </row>
    <row r="1776" spans="9:12" x14ac:dyDescent="0.25">
      <c r="I1776" s="146"/>
      <c r="J1776" s="146"/>
      <c r="K1776" s="146"/>
      <c r="L1776" s="146"/>
    </row>
    <row r="1777" spans="9:12" x14ac:dyDescent="0.25">
      <c r="I1777" s="146"/>
      <c r="J1777" s="146"/>
      <c r="K1777" s="146"/>
      <c r="L1777" s="146"/>
    </row>
    <row r="1778" spans="9:12" x14ac:dyDescent="0.25">
      <c r="I1778" s="146"/>
      <c r="J1778" s="146"/>
      <c r="K1778" s="146"/>
      <c r="L1778" s="146"/>
    </row>
    <row r="1779" spans="9:12" x14ac:dyDescent="0.25">
      <c r="I1779" s="146"/>
      <c r="J1779" s="146"/>
      <c r="K1779" s="146"/>
      <c r="L1779" s="146"/>
    </row>
    <row r="1780" spans="9:12" x14ac:dyDescent="0.25">
      <c r="I1780" s="146"/>
      <c r="J1780" s="146"/>
      <c r="K1780" s="146"/>
      <c r="L1780" s="146"/>
    </row>
    <row r="1781" spans="9:12" x14ac:dyDescent="0.25">
      <c r="I1781" s="146"/>
      <c r="J1781" s="146"/>
      <c r="K1781" s="146"/>
      <c r="L1781" s="146"/>
    </row>
    <row r="1782" spans="9:12" x14ac:dyDescent="0.25">
      <c r="I1782" s="146"/>
      <c r="J1782" s="146"/>
      <c r="K1782" s="146"/>
      <c r="L1782" s="146"/>
    </row>
    <row r="1783" spans="9:12" x14ac:dyDescent="0.25">
      <c r="I1783" s="146"/>
      <c r="J1783" s="146"/>
      <c r="K1783" s="146"/>
      <c r="L1783" s="146"/>
    </row>
    <row r="1784" spans="9:12" x14ac:dyDescent="0.25">
      <c r="I1784" s="146"/>
      <c r="J1784" s="146"/>
      <c r="K1784" s="146"/>
      <c r="L1784" s="146"/>
    </row>
    <row r="1785" spans="9:12" x14ac:dyDescent="0.25">
      <c r="I1785" s="146"/>
      <c r="J1785" s="146"/>
      <c r="K1785" s="146"/>
      <c r="L1785" s="146"/>
    </row>
    <row r="1786" spans="9:12" x14ac:dyDescent="0.25">
      <c r="I1786" s="146"/>
      <c r="J1786" s="146"/>
      <c r="K1786" s="146"/>
      <c r="L1786" s="146"/>
    </row>
    <row r="1787" spans="9:12" x14ac:dyDescent="0.25">
      <c r="I1787" s="146"/>
      <c r="J1787" s="146"/>
      <c r="K1787" s="146"/>
      <c r="L1787" s="146"/>
    </row>
    <row r="1788" spans="9:12" x14ac:dyDescent="0.25">
      <c r="I1788" s="146"/>
      <c r="J1788" s="146"/>
      <c r="K1788" s="146"/>
      <c r="L1788" s="146"/>
    </row>
    <row r="1789" spans="9:12" x14ac:dyDescent="0.25">
      <c r="I1789" s="146"/>
      <c r="J1789" s="146"/>
      <c r="K1789" s="146"/>
      <c r="L1789" s="146"/>
    </row>
    <row r="1790" spans="9:12" x14ac:dyDescent="0.25">
      <c r="I1790" s="146"/>
      <c r="J1790" s="146"/>
      <c r="K1790" s="146"/>
      <c r="L1790" s="146"/>
    </row>
    <row r="1791" spans="9:12" x14ac:dyDescent="0.25">
      <c r="I1791" s="146"/>
      <c r="J1791" s="146"/>
      <c r="K1791" s="146"/>
      <c r="L1791" s="146"/>
    </row>
    <row r="1792" spans="9:12" x14ac:dyDescent="0.25">
      <c r="I1792" s="146"/>
      <c r="J1792" s="146"/>
      <c r="K1792" s="146"/>
      <c r="L1792" s="146"/>
    </row>
    <row r="1793" spans="9:12" x14ac:dyDescent="0.25">
      <c r="I1793" s="146"/>
      <c r="J1793" s="146"/>
      <c r="K1793" s="146"/>
      <c r="L1793" s="146"/>
    </row>
    <row r="1794" spans="9:12" x14ac:dyDescent="0.25">
      <c r="I1794" s="146"/>
      <c r="J1794" s="146"/>
      <c r="K1794" s="146"/>
      <c r="L1794" s="146"/>
    </row>
    <row r="1795" spans="9:12" x14ac:dyDescent="0.25">
      <c r="I1795" s="146"/>
      <c r="J1795" s="146"/>
      <c r="K1795" s="146"/>
      <c r="L1795" s="146"/>
    </row>
    <row r="1796" spans="9:12" x14ac:dyDescent="0.25">
      <c r="I1796" s="146"/>
      <c r="J1796" s="146"/>
      <c r="K1796" s="146"/>
      <c r="L1796" s="146"/>
    </row>
    <row r="1797" spans="9:12" x14ac:dyDescent="0.25">
      <c r="I1797" s="146"/>
      <c r="J1797" s="146"/>
      <c r="K1797" s="146"/>
      <c r="L1797" s="146"/>
    </row>
    <row r="1798" spans="9:12" x14ac:dyDescent="0.25">
      <c r="I1798" s="146"/>
      <c r="J1798" s="146"/>
      <c r="K1798" s="146"/>
      <c r="L1798" s="146"/>
    </row>
    <row r="1799" spans="9:12" x14ac:dyDescent="0.25">
      <c r="I1799" s="146"/>
      <c r="J1799" s="146"/>
      <c r="K1799" s="146"/>
      <c r="L1799" s="146"/>
    </row>
    <row r="1800" spans="9:12" x14ac:dyDescent="0.25">
      <c r="I1800" s="146"/>
      <c r="J1800" s="146"/>
      <c r="K1800" s="146"/>
      <c r="L1800" s="146"/>
    </row>
    <row r="1801" spans="9:12" x14ac:dyDescent="0.25">
      <c r="I1801" s="146"/>
      <c r="J1801" s="146"/>
      <c r="K1801" s="146"/>
      <c r="L1801" s="146"/>
    </row>
    <row r="1802" spans="9:12" x14ac:dyDescent="0.25">
      <c r="I1802" s="146"/>
      <c r="J1802" s="146"/>
      <c r="K1802" s="146"/>
      <c r="L1802" s="146"/>
    </row>
    <row r="1803" spans="9:12" x14ac:dyDescent="0.25">
      <c r="I1803" s="146"/>
      <c r="J1803" s="146"/>
      <c r="K1803" s="146"/>
      <c r="L1803" s="146"/>
    </row>
    <row r="1804" spans="9:12" x14ac:dyDescent="0.25">
      <c r="I1804" s="146"/>
      <c r="J1804" s="146"/>
      <c r="K1804" s="146"/>
      <c r="L1804" s="146"/>
    </row>
    <row r="1805" spans="9:12" x14ac:dyDescent="0.25">
      <c r="I1805" s="146"/>
      <c r="J1805" s="146"/>
      <c r="K1805" s="146"/>
      <c r="L1805" s="146"/>
    </row>
    <row r="1806" spans="9:12" x14ac:dyDescent="0.25">
      <c r="I1806" s="146"/>
      <c r="J1806" s="146"/>
      <c r="K1806" s="146"/>
      <c r="L1806" s="146"/>
    </row>
    <row r="1807" spans="9:12" x14ac:dyDescent="0.25">
      <c r="I1807" s="146"/>
      <c r="J1807" s="146"/>
      <c r="K1807" s="146"/>
      <c r="L1807" s="146"/>
    </row>
    <row r="1808" spans="9:12" x14ac:dyDescent="0.25">
      <c r="I1808" s="146"/>
      <c r="J1808" s="146"/>
      <c r="K1808" s="146"/>
      <c r="L1808" s="146"/>
    </row>
    <row r="1809" spans="9:12" x14ac:dyDescent="0.25">
      <c r="I1809" s="146"/>
      <c r="J1809" s="146"/>
      <c r="K1809" s="146"/>
      <c r="L1809" s="146"/>
    </row>
    <row r="1810" spans="9:12" x14ac:dyDescent="0.25">
      <c r="I1810" s="146"/>
      <c r="J1810" s="146"/>
      <c r="K1810" s="146"/>
      <c r="L1810" s="146"/>
    </row>
    <row r="1811" spans="9:12" x14ac:dyDescent="0.25">
      <c r="I1811" s="146"/>
      <c r="J1811" s="146"/>
      <c r="K1811" s="146"/>
      <c r="L1811" s="146"/>
    </row>
    <row r="1812" spans="9:12" x14ac:dyDescent="0.25">
      <c r="I1812" s="146"/>
      <c r="J1812" s="146"/>
      <c r="K1812" s="146"/>
      <c r="L1812" s="146"/>
    </row>
    <row r="1813" spans="9:12" x14ac:dyDescent="0.25">
      <c r="I1813" s="146"/>
      <c r="J1813" s="146"/>
      <c r="K1813" s="146"/>
      <c r="L1813" s="146"/>
    </row>
    <row r="1814" spans="9:12" x14ac:dyDescent="0.25">
      <c r="I1814" s="146"/>
      <c r="J1814" s="146"/>
      <c r="K1814" s="146"/>
      <c r="L1814" s="146"/>
    </row>
    <row r="1815" spans="9:12" x14ac:dyDescent="0.25">
      <c r="I1815" s="146"/>
      <c r="J1815" s="146"/>
      <c r="K1815" s="146"/>
      <c r="L1815" s="146"/>
    </row>
    <row r="1816" spans="9:12" x14ac:dyDescent="0.25">
      <c r="I1816" s="146"/>
      <c r="J1816" s="146"/>
      <c r="K1816" s="146"/>
      <c r="L1816" s="146"/>
    </row>
    <row r="1817" spans="9:12" x14ac:dyDescent="0.25">
      <c r="I1817" s="146"/>
      <c r="J1817" s="146"/>
      <c r="K1817" s="146"/>
      <c r="L1817" s="146"/>
    </row>
    <row r="1818" spans="9:12" x14ac:dyDescent="0.25">
      <c r="I1818" s="146"/>
      <c r="J1818" s="146"/>
      <c r="K1818" s="146"/>
      <c r="L1818" s="146"/>
    </row>
    <row r="1819" spans="9:12" x14ac:dyDescent="0.25">
      <c r="I1819" s="146"/>
      <c r="J1819" s="146"/>
      <c r="K1819" s="146"/>
      <c r="L1819" s="146"/>
    </row>
    <row r="1820" spans="9:12" x14ac:dyDescent="0.25">
      <c r="I1820" s="146"/>
      <c r="J1820" s="146"/>
      <c r="K1820" s="146"/>
      <c r="L1820" s="146"/>
    </row>
    <row r="1821" spans="9:12" x14ac:dyDescent="0.25">
      <c r="I1821" s="146"/>
      <c r="J1821" s="146"/>
      <c r="K1821" s="146"/>
      <c r="L1821" s="146"/>
    </row>
    <row r="1822" spans="9:12" x14ac:dyDescent="0.25">
      <c r="I1822" s="146"/>
      <c r="J1822" s="146"/>
      <c r="K1822" s="146"/>
      <c r="L1822" s="146"/>
    </row>
    <row r="1823" spans="9:12" x14ac:dyDescent="0.25">
      <c r="I1823" s="146"/>
      <c r="J1823" s="146"/>
      <c r="K1823" s="146"/>
      <c r="L1823" s="146"/>
    </row>
    <row r="1824" spans="9:12" x14ac:dyDescent="0.25">
      <c r="I1824" s="146"/>
      <c r="J1824" s="146"/>
      <c r="K1824" s="146"/>
      <c r="L1824" s="146"/>
    </row>
    <row r="1825" spans="9:12" x14ac:dyDescent="0.25">
      <c r="I1825" s="146"/>
      <c r="J1825" s="146"/>
      <c r="K1825" s="146"/>
      <c r="L1825" s="146"/>
    </row>
    <row r="1826" spans="9:12" x14ac:dyDescent="0.25">
      <c r="I1826" s="146"/>
      <c r="J1826" s="146"/>
      <c r="K1826" s="146"/>
      <c r="L1826" s="146"/>
    </row>
    <row r="1827" spans="9:12" x14ac:dyDescent="0.25">
      <c r="I1827" s="146"/>
      <c r="J1827" s="146"/>
      <c r="K1827" s="146"/>
      <c r="L1827" s="146"/>
    </row>
    <row r="1828" spans="9:12" x14ac:dyDescent="0.25">
      <c r="I1828" s="146"/>
      <c r="J1828" s="146"/>
      <c r="K1828" s="146"/>
      <c r="L1828" s="146"/>
    </row>
    <row r="1829" spans="9:12" x14ac:dyDescent="0.25">
      <c r="I1829" s="146"/>
      <c r="J1829" s="146"/>
      <c r="K1829" s="146"/>
      <c r="L1829" s="146"/>
    </row>
    <row r="1830" spans="9:12" x14ac:dyDescent="0.25">
      <c r="I1830" s="146"/>
      <c r="J1830" s="146"/>
      <c r="K1830" s="146"/>
      <c r="L1830" s="146"/>
    </row>
    <row r="1831" spans="9:12" x14ac:dyDescent="0.25">
      <c r="I1831" s="146"/>
      <c r="J1831" s="146"/>
      <c r="K1831" s="146"/>
      <c r="L1831" s="146"/>
    </row>
    <row r="1832" spans="9:12" x14ac:dyDescent="0.25">
      <c r="I1832" s="146"/>
      <c r="J1832" s="146"/>
      <c r="K1832" s="146"/>
      <c r="L1832" s="146"/>
    </row>
    <row r="1833" spans="9:12" x14ac:dyDescent="0.25">
      <c r="I1833" s="146"/>
      <c r="J1833" s="146"/>
      <c r="K1833" s="146"/>
      <c r="L1833" s="146"/>
    </row>
    <row r="1834" spans="9:12" x14ac:dyDescent="0.25">
      <c r="I1834" s="146"/>
      <c r="J1834" s="146"/>
      <c r="K1834" s="146"/>
      <c r="L1834" s="146"/>
    </row>
    <row r="1835" spans="9:12" x14ac:dyDescent="0.25">
      <c r="I1835" s="146"/>
      <c r="J1835" s="146"/>
      <c r="K1835" s="146"/>
      <c r="L1835" s="146"/>
    </row>
    <row r="1836" spans="9:12" x14ac:dyDescent="0.25">
      <c r="I1836" s="146"/>
      <c r="J1836" s="146"/>
      <c r="K1836" s="146"/>
      <c r="L1836" s="146"/>
    </row>
    <row r="1837" spans="9:12" x14ac:dyDescent="0.25">
      <c r="I1837" s="146"/>
      <c r="J1837" s="146"/>
      <c r="K1837" s="146"/>
      <c r="L1837" s="146"/>
    </row>
    <row r="1838" spans="9:12" x14ac:dyDescent="0.25">
      <c r="I1838" s="146"/>
      <c r="J1838" s="146"/>
      <c r="K1838" s="146"/>
      <c r="L1838" s="146"/>
    </row>
    <row r="1839" spans="9:12" x14ac:dyDescent="0.25">
      <c r="I1839" s="146"/>
      <c r="J1839" s="146"/>
      <c r="K1839" s="146"/>
      <c r="L1839" s="146"/>
    </row>
    <row r="1840" spans="9:12" x14ac:dyDescent="0.25">
      <c r="I1840" s="146"/>
      <c r="J1840" s="146"/>
      <c r="K1840" s="146"/>
      <c r="L1840" s="146"/>
    </row>
    <row r="1841" spans="9:12" x14ac:dyDescent="0.25">
      <c r="I1841" s="146"/>
      <c r="J1841" s="146"/>
      <c r="K1841" s="146"/>
      <c r="L1841" s="146"/>
    </row>
    <row r="1842" spans="9:12" x14ac:dyDescent="0.25">
      <c r="I1842" s="146"/>
      <c r="J1842" s="146"/>
      <c r="K1842" s="146"/>
      <c r="L1842" s="146"/>
    </row>
    <row r="1843" spans="9:12" x14ac:dyDescent="0.25">
      <c r="I1843" s="146"/>
      <c r="J1843" s="146"/>
      <c r="K1843" s="146"/>
      <c r="L1843" s="146"/>
    </row>
    <row r="1844" spans="9:12" x14ac:dyDescent="0.25">
      <c r="I1844" s="146"/>
      <c r="J1844" s="146"/>
      <c r="K1844" s="146"/>
      <c r="L1844" s="146"/>
    </row>
    <row r="1845" spans="9:12" x14ac:dyDescent="0.25">
      <c r="I1845" s="146"/>
      <c r="J1845" s="146"/>
      <c r="K1845" s="146"/>
      <c r="L1845" s="146"/>
    </row>
    <row r="1846" spans="9:12" x14ac:dyDescent="0.25">
      <c r="I1846" s="146"/>
      <c r="J1846" s="146"/>
      <c r="K1846" s="146"/>
      <c r="L1846" s="146"/>
    </row>
    <row r="1847" spans="9:12" x14ac:dyDescent="0.25">
      <c r="I1847" s="146"/>
      <c r="J1847" s="146"/>
      <c r="K1847" s="146"/>
      <c r="L1847" s="146"/>
    </row>
    <row r="1848" spans="9:12" x14ac:dyDescent="0.25">
      <c r="I1848" s="146"/>
      <c r="J1848" s="146"/>
      <c r="K1848" s="146"/>
      <c r="L1848" s="146"/>
    </row>
    <row r="1849" spans="9:12" x14ac:dyDescent="0.25">
      <c r="I1849" s="146"/>
      <c r="J1849" s="146"/>
      <c r="K1849" s="146"/>
      <c r="L1849" s="146"/>
    </row>
    <row r="1850" spans="9:12" x14ac:dyDescent="0.25">
      <c r="I1850" s="146"/>
      <c r="J1850" s="146"/>
      <c r="K1850" s="146"/>
      <c r="L1850" s="146"/>
    </row>
    <row r="1851" spans="9:12" x14ac:dyDescent="0.25">
      <c r="I1851" s="146"/>
      <c r="J1851" s="146"/>
      <c r="K1851" s="146"/>
      <c r="L1851" s="146"/>
    </row>
    <row r="1852" spans="9:12" x14ac:dyDescent="0.25">
      <c r="I1852" s="146"/>
      <c r="J1852" s="146"/>
      <c r="K1852" s="146"/>
      <c r="L1852" s="146"/>
    </row>
    <row r="1853" spans="9:12" x14ac:dyDescent="0.25">
      <c r="I1853" s="146"/>
      <c r="J1853" s="146"/>
      <c r="K1853" s="146"/>
      <c r="L1853" s="146"/>
    </row>
    <row r="1854" spans="9:12" x14ac:dyDescent="0.25">
      <c r="I1854" s="146"/>
      <c r="J1854" s="146"/>
      <c r="K1854" s="146"/>
      <c r="L1854" s="146"/>
    </row>
    <row r="1855" spans="9:12" x14ac:dyDescent="0.25">
      <c r="I1855" s="146"/>
      <c r="J1855" s="146"/>
      <c r="K1855" s="146"/>
      <c r="L1855" s="146"/>
    </row>
    <row r="1856" spans="9:12" x14ac:dyDescent="0.25">
      <c r="I1856" s="146"/>
      <c r="J1856" s="146"/>
      <c r="K1856" s="146"/>
      <c r="L1856" s="146"/>
    </row>
    <row r="1857" spans="9:12" x14ac:dyDescent="0.25">
      <c r="I1857" s="146"/>
      <c r="J1857" s="146"/>
      <c r="K1857" s="146"/>
      <c r="L1857" s="146"/>
    </row>
    <row r="1858" spans="9:12" x14ac:dyDescent="0.25">
      <c r="I1858" s="146"/>
      <c r="J1858" s="146"/>
      <c r="K1858" s="146"/>
      <c r="L1858" s="146"/>
    </row>
    <row r="1859" spans="9:12" x14ac:dyDescent="0.25">
      <c r="I1859" s="146"/>
      <c r="J1859" s="146"/>
      <c r="K1859" s="146"/>
      <c r="L1859" s="146"/>
    </row>
    <row r="1860" spans="9:12" x14ac:dyDescent="0.25">
      <c r="I1860" s="146"/>
      <c r="J1860" s="146"/>
      <c r="K1860" s="146"/>
      <c r="L1860" s="146"/>
    </row>
    <row r="1861" spans="9:12" x14ac:dyDescent="0.25">
      <c r="I1861" s="146"/>
      <c r="J1861" s="146"/>
      <c r="K1861" s="146"/>
      <c r="L1861" s="146"/>
    </row>
    <row r="1862" spans="9:12" x14ac:dyDescent="0.25">
      <c r="I1862" s="146"/>
      <c r="J1862" s="146"/>
      <c r="K1862" s="146"/>
      <c r="L1862" s="146"/>
    </row>
    <row r="1863" spans="9:12" x14ac:dyDescent="0.25">
      <c r="I1863" s="146"/>
      <c r="J1863" s="146"/>
      <c r="K1863" s="146"/>
      <c r="L1863" s="146"/>
    </row>
    <row r="1864" spans="9:12" x14ac:dyDescent="0.25">
      <c r="I1864" s="146"/>
      <c r="J1864" s="146"/>
      <c r="K1864" s="146"/>
      <c r="L1864" s="146"/>
    </row>
    <row r="1865" spans="9:12" x14ac:dyDescent="0.25">
      <c r="I1865" s="146"/>
      <c r="J1865" s="146"/>
      <c r="K1865" s="146"/>
      <c r="L1865" s="146"/>
    </row>
    <row r="1866" spans="9:12" x14ac:dyDescent="0.25">
      <c r="I1866" s="146"/>
      <c r="J1866" s="146"/>
      <c r="K1866" s="146"/>
      <c r="L1866" s="146"/>
    </row>
    <row r="1867" spans="9:12" x14ac:dyDescent="0.25">
      <c r="I1867" s="146"/>
      <c r="J1867" s="146"/>
      <c r="K1867" s="146"/>
      <c r="L1867" s="146"/>
    </row>
    <row r="1868" spans="9:12" x14ac:dyDescent="0.25">
      <c r="I1868" s="146"/>
      <c r="J1868" s="146"/>
      <c r="K1868" s="146"/>
      <c r="L1868" s="146"/>
    </row>
    <row r="1869" spans="9:12" x14ac:dyDescent="0.25">
      <c r="I1869" s="146"/>
      <c r="J1869" s="146"/>
      <c r="K1869" s="146"/>
      <c r="L1869" s="146"/>
    </row>
    <row r="1870" spans="9:12" x14ac:dyDescent="0.25">
      <c r="I1870" s="146"/>
      <c r="J1870" s="146"/>
      <c r="K1870" s="146"/>
      <c r="L1870" s="146"/>
    </row>
    <row r="1871" spans="9:12" x14ac:dyDescent="0.25">
      <c r="I1871" s="146"/>
      <c r="J1871" s="146"/>
      <c r="K1871" s="146"/>
      <c r="L1871" s="146"/>
    </row>
    <row r="1872" spans="9:12" x14ac:dyDescent="0.25">
      <c r="I1872" s="146"/>
      <c r="J1872" s="146"/>
      <c r="K1872" s="146"/>
      <c r="L1872" s="146"/>
    </row>
    <row r="1873" spans="9:12" x14ac:dyDescent="0.25">
      <c r="I1873" s="146"/>
      <c r="J1873" s="146"/>
      <c r="K1873" s="146"/>
      <c r="L1873" s="146"/>
    </row>
    <row r="1874" spans="9:12" x14ac:dyDescent="0.25">
      <c r="I1874" s="146"/>
      <c r="J1874" s="146"/>
      <c r="K1874" s="146"/>
      <c r="L1874" s="146"/>
    </row>
    <row r="1875" spans="9:12" x14ac:dyDescent="0.25">
      <c r="I1875" s="146"/>
      <c r="J1875" s="146"/>
      <c r="K1875" s="146"/>
      <c r="L1875" s="146"/>
    </row>
    <row r="1876" spans="9:12" x14ac:dyDescent="0.25">
      <c r="I1876" s="146"/>
      <c r="J1876" s="146"/>
      <c r="K1876" s="146"/>
      <c r="L1876" s="146"/>
    </row>
    <row r="1877" spans="9:12" x14ac:dyDescent="0.25">
      <c r="I1877" s="146"/>
      <c r="J1877" s="146"/>
      <c r="K1877" s="146"/>
      <c r="L1877" s="146"/>
    </row>
    <row r="1878" spans="9:12" x14ac:dyDescent="0.25">
      <c r="I1878" s="146"/>
      <c r="J1878" s="146"/>
      <c r="K1878" s="146"/>
      <c r="L1878" s="146"/>
    </row>
    <row r="1879" spans="9:12" x14ac:dyDescent="0.25">
      <c r="I1879" s="146"/>
      <c r="J1879" s="146"/>
      <c r="K1879" s="146"/>
      <c r="L1879" s="146"/>
    </row>
    <row r="1880" spans="9:12" x14ac:dyDescent="0.25">
      <c r="I1880" s="146"/>
      <c r="J1880" s="146"/>
      <c r="K1880" s="146"/>
      <c r="L1880" s="146"/>
    </row>
    <row r="1881" spans="9:12" x14ac:dyDescent="0.25">
      <c r="I1881" s="146"/>
      <c r="J1881" s="146"/>
      <c r="K1881" s="146"/>
      <c r="L1881" s="146"/>
    </row>
    <row r="1882" spans="9:12" x14ac:dyDescent="0.25">
      <c r="I1882" s="146"/>
      <c r="J1882" s="146"/>
      <c r="K1882" s="146"/>
      <c r="L1882" s="146"/>
    </row>
    <row r="1883" spans="9:12" x14ac:dyDescent="0.25">
      <c r="I1883" s="146"/>
      <c r="J1883" s="146"/>
      <c r="K1883" s="146"/>
      <c r="L1883" s="146"/>
    </row>
    <row r="1884" spans="9:12" x14ac:dyDescent="0.25">
      <c r="I1884" s="146"/>
      <c r="J1884" s="146"/>
      <c r="K1884" s="146"/>
      <c r="L1884" s="146"/>
    </row>
    <row r="1885" spans="9:12" x14ac:dyDescent="0.25">
      <c r="I1885" s="146"/>
      <c r="J1885" s="146"/>
      <c r="K1885" s="146"/>
      <c r="L1885" s="146"/>
    </row>
    <row r="1886" spans="9:12" x14ac:dyDescent="0.25">
      <c r="I1886" s="146"/>
      <c r="J1886" s="146"/>
      <c r="K1886" s="146"/>
      <c r="L1886" s="146"/>
    </row>
    <row r="1887" spans="9:12" x14ac:dyDescent="0.25">
      <c r="I1887" s="146"/>
      <c r="J1887" s="146"/>
      <c r="K1887" s="146"/>
      <c r="L1887" s="146"/>
    </row>
    <row r="1888" spans="9:12" x14ac:dyDescent="0.25">
      <c r="I1888" s="146"/>
      <c r="J1888" s="146"/>
      <c r="K1888" s="146"/>
      <c r="L1888" s="146"/>
    </row>
    <row r="1889" spans="9:12" x14ac:dyDescent="0.25">
      <c r="I1889" s="146"/>
      <c r="J1889" s="146"/>
      <c r="K1889" s="146"/>
      <c r="L1889" s="146"/>
    </row>
    <row r="1890" spans="9:12" x14ac:dyDescent="0.25">
      <c r="I1890" s="146"/>
      <c r="J1890" s="146"/>
      <c r="K1890" s="146"/>
      <c r="L1890" s="146"/>
    </row>
    <row r="1891" spans="9:12" x14ac:dyDescent="0.25">
      <c r="I1891" s="146"/>
      <c r="J1891" s="146"/>
      <c r="K1891" s="146"/>
      <c r="L1891" s="146"/>
    </row>
    <row r="1892" spans="9:12" x14ac:dyDescent="0.25">
      <c r="I1892" s="146"/>
      <c r="J1892" s="146"/>
      <c r="K1892" s="146"/>
      <c r="L1892" s="146"/>
    </row>
    <row r="1893" spans="9:12" x14ac:dyDescent="0.25">
      <c r="I1893" s="146"/>
      <c r="J1893" s="146"/>
      <c r="K1893" s="146"/>
      <c r="L1893" s="146"/>
    </row>
    <row r="1894" spans="9:12" x14ac:dyDescent="0.25">
      <c r="I1894" s="146"/>
      <c r="J1894" s="146"/>
      <c r="K1894" s="146"/>
      <c r="L1894" s="146"/>
    </row>
    <row r="1895" spans="9:12" x14ac:dyDescent="0.25">
      <c r="I1895" s="146"/>
      <c r="J1895" s="146"/>
      <c r="K1895" s="146"/>
      <c r="L1895" s="146"/>
    </row>
    <row r="1896" spans="9:12" x14ac:dyDescent="0.25">
      <c r="I1896" s="146"/>
      <c r="J1896" s="146"/>
      <c r="K1896" s="146"/>
      <c r="L1896" s="146"/>
    </row>
    <row r="1897" spans="9:12" x14ac:dyDescent="0.25">
      <c r="I1897" s="146"/>
      <c r="J1897" s="146"/>
      <c r="K1897" s="146"/>
      <c r="L1897" s="146"/>
    </row>
    <row r="1898" spans="9:12" x14ac:dyDescent="0.25">
      <c r="I1898" s="146"/>
      <c r="J1898" s="146"/>
      <c r="K1898" s="146"/>
      <c r="L1898" s="146"/>
    </row>
    <row r="1899" spans="9:12" x14ac:dyDescent="0.25">
      <c r="I1899" s="146"/>
      <c r="J1899" s="146"/>
      <c r="K1899" s="146"/>
      <c r="L1899" s="146"/>
    </row>
    <row r="1900" spans="9:12" x14ac:dyDescent="0.25">
      <c r="I1900" s="146"/>
      <c r="J1900" s="146"/>
      <c r="K1900" s="146"/>
      <c r="L1900" s="146"/>
    </row>
    <row r="1901" spans="9:12" x14ac:dyDescent="0.25">
      <c r="I1901" s="146"/>
      <c r="J1901" s="146"/>
      <c r="K1901" s="146"/>
      <c r="L1901" s="146"/>
    </row>
    <row r="1902" spans="9:12" x14ac:dyDescent="0.25">
      <c r="I1902" s="146"/>
      <c r="J1902" s="146"/>
      <c r="K1902" s="146"/>
      <c r="L1902" s="146"/>
    </row>
    <row r="1903" spans="9:12" x14ac:dyDescent="0.25">
      <c r="I1903" s="146"/>
      <c r="J1903" s="146"/>
      <c r="K1903" s="146"/>
      <c r="L1903" s="146"/>
    </row>
    <row r="1904" spans="9:12" x14ac:dyDescent="0.25">
      <c r="I1904" s="146"/>
      <c r="J1904" s="146"/>
      <c r="K1904" s="146"/>
      <c r="L1904" s="146"/>
    </row>
    <row r="1905" spans="9:12" x14ac:dyDescent="0.25">
      <c r="I1905" s="146"/>
      <c r="J1905" s="146"/>
      <c r="K1905" s="146"/>
      <c r="L1905" s="146"/>
    </row>
    <row r="1906" spans="9:12" x14ac:dyDescent="0.25">
      <c r="I1906" s="146"/>
      <c r="J1906" s="146"/>
      <c r="K1906" s="146"/>
      <c r="L1906" s="146"/>
    </row>
    <row r="1907" spans="9:12" x14ac:dyDescent="0.25">
      <c r="I1907" s="146"/>
      <c r="J1907" s="146"/>
      <c r="K1907" s="146"/>
      <c r="L1907" s="146"/>
    </row>
    <row r="1908" spans="9:12" x14ac:dyDescent="0.25">
      <c r="I1908" s="146"/>
      <c r="J1908" s="146"/>
      <c r="K1908" s="146"/>
      <c r="L1908" s="146"/>
    </row>
    <row r="1909" spans="9:12" x14ac:dyDescent="0.25">
      <c r="I1909" s="146"/>
      <c r="J1909" s="146"/>
      <c r="K1909" s="146"/>
      <c r="L1909" s="146"/>
    </row>
    <row r="1910" spans="9:12" x14ac:dyDescent="0.25">
      <c r="I1910" s="146"/>
      <c r="J1910" s="146"/>
      <c r="K1910" s="146"/>
      <c r="L1910" s="146"/>
    </row>
    <row r="1911" spans="9:12" x14ac:dyDescent="0.25">
      <c r="I1911" s="146"/>
      <c r="J1911" s="146"/>
      <c r="K1911" s="146"/>
      <c r="L1911" s="146"/>
    </row>
    <row r="1912" spans="9:12" x14ac:dyDescent="0.25">
      <c r="I1912" s="146"/>
      <c r="J1912" s="146"/>
      <c r="K1912" s="146"/>
      <c r="L1912" s="146"/>
    </row>
    <row r="1913" spans="9:12" x14ac:dyDescent="0.25">
      <c r="I1913" s="146"/>
      <c r="J1913" s="146"/>
      <c r="K1913" s="146"/>
      <c r="L1913" s="146"/>
    </row>
    <row r="1914" spans="9:12" x14ac:dyDescent="0.25">
      <c r="I1914" s="146"/>
      <c r="J1914" s="146"/>
      <c r="K1914" s="146"/>
      <c r="L1914" s="146"/>
    </row>
    <row r="1915" spans="9:12" x14ac:dyDescent="0.25">
      <c r="I1915" s="146"/>
      <c r="J1915" s="146"/>
      <c r="K1915" s="146"/>
      <c r="L1915" s="146"/>
    </row>
    <row r="1916" spans="9:12" x14ac:dyDescent="0.25">
      <c r="I1916" s="146"/>
      <c r="J1916" s="146"/>
      <c r="K1916" s="146"/>
      <c r="L1916" s="146"/>
    </row>
    <row r="1917" spans="9:12" x14ac:dyDescent="0.25">
      <c r="I1917" s="146"/>
      <c r="J1917" s="146"/>
      <c r="K1917" s="146"/>
      <c r="L1917" s="146"/>
    </row>
    <row r="1918" spans="9:12" x14ac:dyDescent="0.25">
      <c r="I1918" s="146"/>
      <c r="J1918" s="146"/>
      <c r="K1918" s="146"/>
      <c r="L1918" s="146"/>
    </row>
    <row r="1919" spans="9:12" x14ac:dyDescent="0.25">
      <c r="I1919" s="146"/>
      <c r="J1919" s="146"/>
      <c r="K1919" s="146"/>
      <c r="L1919" s="146"/>
    </row>
    <row r="1920" spans="9:12" x14ac:dyDescent="0.25">
      <c r="I1920" s="146"/>
      <c r="J1920" s="146"/>
      <c r="K1920" s="146"/>
      <c r="L1920" s="146"/>
    </row>
    <row r="1921" spans="9:12" x14ac:dyDescent="0.25">
      <c r="I1921" s="146"/>
      <c r="J1921" s="146"/>
      <c r="K1921" s="146"/>
      <c r="L1921" s="146"/>
    </row>
    <row r="1922" spans="9:12" x14ac:dyDescent="0.25">
      <c r="I1922" s="146"/>
      <c r="J1922" s="146"/>
      <c r="K1922" s="146"/>
      <c r="L1922" s="146"/>
    </row>
    <row r="1923" spans="9:12" x14ac:dyDescent="0.25">
      <c r="I1923" s="146"/>
      <c r="J1923" s="146"/>
      <c r="K1923" s="146"/>
      <c r="L1923" s="146"/>
    </row>
    <row r="1924" spans="9:12" x14ac:dyDescent="0.25">
      <c r="I1924" s="146"/>
      <c r="J1924" s="146"/>
      <c r="K1924" s="146"/>
      <c r="L1924" s="146"/>
    </row>
    <row r="1925" spans="9:12" x14ac:dyDescent="0.25">
      <c r="I1925" s="146"/>
      <c r="J1925" s="146"/>
      <c r="K1925" s="146"/>
      <c r="L1925" s="146"/>
    </row>
    <row r="1926" spans="9:12" x14ac:dyDescent="0.25">
      <c r="I1926" s="146"/>
      <c r="J1926" s="146"/>
      <c r="K1926" s="146"/>
      <c r="L1926" s="146"/>
    </row>
    <row r="1927" spans="9:12" x14ac:dyDescent="0.25">
      <c r="I1927" s="146"/>
      <c r="J1927" s="146"/>
      <c r="K1927" s="146"/>
      <c r="L1927" s="146"/>
    </row>
    <row r="1928" spans="9:12" x14ac:dyDescent="0.25">
      <c r="I1928" s="146"/>
      <c r="J1928" s="146"/>
      <c r="K1928" s="146"/>
      <c r="L1928" s="146"/>
    </row>
    <row r="1929" spans="9:12" x14ac:dyDescent="0.25">
      <c r="I1929" s="146"/>
      <c r="J1929" s="146"/>
      <c r="K1929" s="146"/>
      <c r="L1929" s="146"/>
    </row>
    <row r="1930" spans="9:12" x14ac:dyDescent="0.25">
      <c r="I1930" s="146"/>
      <c r="J1930" s="146"/>
      <c r="K1930" s="146"/>
      <c r="L1930" s="146"/>
    </row>
    <row r="1931" spans="9:12" x14ac:dyDescent="0.25">
      <c r="I1931" s="146"/>
      <c r="J1931" s="146"/>
      <c r="K1931" s="146"/>
      <c r="L1931" s="146"/>
    </row>
    <row r="1932" spans="9:12" x14ac:dyDescent="0.25">
      <c r="I1932" s="146"/>
      <c r="J1932" s="146"/>
      <c r="K1932" s="146"/>
      <c r="L1932" s="146"/>
    </row>
    <row r="1933" spans="9:12" x14ac:dyDescent="0.25">
      <c r="I1933" s="146"/>
      <c r="J1933" s="146"/>
      <c r="K1933" s="146"/>
      <c r="L1933" s="146"/>
    </row>
    <row r="1934" spans="9:12" x14ac:dyDescent="0.25">
      <c r="I1934" s="146"/>
      <c r="J1934" s="146"/>
      <c r="K1934" s="146"/>
      <c r="L1934" s="146"/>
    </row>
    <row r="1935" spans="9:12" x14ac:dyDescent="0.25">
      <c r="I1935" s="146"/>
      <c r="J1935" s="146"/>
      <c r="K1935" s="146"/>
      <c r="L1935" s="146"/>
    </row>
    <row r="1936" spans="9:12" x14ac:dyDescent="0.25">
      <c r="I1936" s="146"/>
      <c r="J1936" s="146"/>
      <c r="K1936" s="146"/>
      <c r="L1936" s="146"/>
    </row>
    <row r="1937" spans="9:12" x14ac:dyDescent="0.25">
      <c r="I1937" s="146"/>
      <c r="J1937" s="146"/>
      <c r="K1937" s="146"/>
      <c r="L1937" s="146"/>
    </row>
    <row r="1938" spans="9:12" x14ac:dyDescent="0.25">
      <c r="I1938" s="146"/>
      <c r="J1938" s="146"/>
      <c r="K1938" s="146"/>
      <c r="L1938" s="146"/>
    </row>
    <row r="1939" spans="9:12" x14ac:dyDescent="0.25">
      <c r="I1939" s="146"/>
      <c r="J1939" s="146"/>
      <c r="K1939" s="146"/>
      <c r="L1939" s="146"/>
    </row>
    <row r="1940" spans="9:12" x14ac:dyDescent="0.25">
      <c r="I1940" s="146"/>
      <c r="J1940" s="146"/>
      <c r="K1940" s="146"/>
      <c r="L1940" s="146"/>
    </row>
    <row r="1941" spans="9:12" x14ac:dyDescent="0.25">
      <c r="I1941" s="146"/>
      <c r="J1941" s="146"/>
      <c r="K1941" s="146"/>
      <c r="L1941" s="146"/>
    </row>
    <row r="1942" spans="9:12" x14ac:dyDescent="0.25">
      <c r="I1942" s="146"/>
      <c r="J1942" s="146"/>
      <c r="K1942" s="146"/>
      <c r="L1942" s="146"/>
    </row>
    <row r="1943" spans="9:12" x14ac:dyDescent="0.25">
      <c r="I1943" s="146"/>
      <c r="J1943" s="146"/>
      <c r="K1943" s="146"/>
      <c r="L1943" s="146"/>
    </row>
    <row r="1944" spans="9:12" x14ac:dyDescent="0.25">
      <c r="I1944" s="146"/>
      <c r="J1944" s="146"/>
      <c r="K1944" s="146"/>
      <c r="L1944" s="146"/>
    </row>
    <row r="1945" spans="9:12" x14ac:dyDescent="0.25">
      <c r="I1945" s="146"/>
      <c r="J1945" s="146"/>
      <c r="K1945" s="146"/>
      <c r="L1945" s="146"/>
    </row>
    <row r="1946" spans="9:12" x14ac:dyDescent="0.25">
      <c r="I1946" s="146"/>
      <c r="J1946" s="146"/>
      <c r="K1946" s="146"/>
      <c r="L1946" s="146"/>
    </row>
    <row r="1947" spans="9:12" x14ac:dyDescent="0.25">
      <c r="I1947" s="146"/>
      <c r="J1947" s="146"/>
      <c r="K1947" s="146"/>
      <c r="L1947" s="146"/>
    </row>
    <row r="1948" spans="9:12" x14ac:dyDescent="0.25">
      <c r="I1948" s="146"/>
      <c r="J1948" s="146"/>
      <c r="K1948" s="146"/>
      <c r="L1948" s="146"/>
    </row>
    <row r="1949" spans="9:12" x14ac:dyDescent="0.25">
      <c r="I1949" s="146"/>
      <c r="J1949" s="146"/>
      <c r="K1949" s="146"/>
      <c r="L1949" s="146"/>
    </row>
    <row r="1950" spans="9:12" x14ac:dyDescent="0.25">
      <c r="I1950" s="146"/>
      <c r="J1950" s="146"/>
      <c r="K1950" s="146"/>
      <c r="L1950" s="146"/>
    </row>
    <row r="1951" spans="9:12" x14ac:dyDescent="0.25">
      <c r="I1951" s="146"/>
      <c r="J1951" s="146"/>
      <c r="K1951" s="146"/>
      <c r="L1951" s="146"/>
    </row>
    <row r="1952" spans="9:12" x14ac:dyDescent="0.25">
      <c r="I1952" s="146"/>
      <c r="J1952" s="146"/>
      <c r="K1952" s="146"/>
      <c r="L1952" s="146"/>
    </row>
    <row r="1953" spans="9:12" x14ac:dyDescent="0.25">
      <c r="I1953" s="146"/>
      <c r="J1953" s="146"/>
      <c r="K1953" s="146"/>
      <c r="L1953" s="146"/>
    </row>
    <row r="1954" spans="9:12" x14ac:dyDescent="0.25">
      <c r="I1954" s="146"/>
      <c r="J1954" s="146"/>
      <c r="K1954" s="146"/>
      <c r="L1954" s="146"/>
    </row>
    <row r="1955" spans="9:12" x14ac:dyDescent="0.25">
      <c r="I1955" s="146"/>
      <c r="J1955" s="146"/>
      <c r="K1955" s="146"/>
      <c r="L1955" s="146"/>
    </row>
    <row r="1956" spans="9:12" x14ac:dyDescent="0.25">
      <c r="I1956" s="146"/>
      <c r="J1956" s="146"/>
      <c r="K1956" s="146"/>
      <c r="L1956" s="146"/>
    </row>
    <row r="1957" spans="9:12" x14ac:dyDescent="0.25">
      <c r="I1957" s="146"/>
      <c r="J1957" s="146"/>
      <c r="K1957" s="146"/>
      <c r="L1957" s="146"/>
    </row>
    <row r="1958" spans="9:12" x14ac:dyDescent="0.25">
      <c r="I1958" s="146"/>
      <c r="J1958" s="146"/>
      <c r="K1958" s="146"/>
      <c r="L1958" s="146"/>
    </row>
    <row r="1959" spans="9:12" x14ac:dyDescent="0.25">
      <c r="I1959" s="146"/>
      <c r="J1959" s="146"/>
      <c r="K1959" s="146"/>
      <c r="L1959" s="146"/>
    </row>
    <row r="1960" spans="9:12" x14ac:dyDescent="0.25">
      <c r="I1960" s="146"/>
      <c r="J1960" s="146"/>
      <c r="K1960" s="146"/>
      <c r="L1960" s="146"/>
    </row>
    <row r="1961" spans="9:12" x14ac:dyDescent="0.25">
      <c r="I1961" s="146"/>
      <c r="J1961" s="146"/>
      <c r="K1961" s="146"/>
      <c r="L1961" s="146"/>
    </row>
    <row r="1962" spans="9:12" x14ac:dyDescent="0.25">
      <c r="I1962" s="146"/>
      <c r="J1962" s="146"/>
      <c r="K1962" s="146"/>
      <c r="L1962" s="146"/>
    </row>
    <row r="1963" spans="9:12" x14ac:dyDescent="0.25">
      <c r="I1963" s="146"/>
      <c r="J1963" s="146"/>
      <c r="K1963" s="146"/>
      <c r="L1963" s="146"/>
    </row>
    <row r="1964" spans="9:12" x14ac:dyDescent="0.25">
      <c r="I1964" s="146"/>
      <c r="J1964" s="146"/>
      <c r="K1964" s="146"/>
      <c r="L1964" s="146"/>
    </row>
    <row r="1965" spans="9:12" x14ac:dyDescent="0.25">
      <c r="I1965" s="146"/>
      <c r="J1965" s="146"/>
      <c r="K1965" s="146"/>
      <c r="L1965" s="146"/>
    </row>
    <row r="1966" spans="9:12" x14ac:dyDescent="0.25">
      <c r="I1966" s="146"/>
      <c r="J1966" s="146"/>
      <c r="K1966" s="146"/>
      <c r="L1966" s="146"/>
    </row>
    <row r="1967" spans="9:12" x14ac:dyDescent="0.25">
      <c r="I1967" s="146"/>
      <c r="J1967" s="146"/>
      <c r="K1967" s="146"/>
      <c r="L1967" s="146"/>
    </row>
    <row r="1968" spans="9:12" x14ac:dyDescent="0.25">
      <c r="I1968" s="146"/>
      <c r="J1968" s="146"/>
      <c r="K1968" s="146"/>
      <c r="L1968" s="146"/>
    </row>
    <row r="1969" spans="9:12" x14ac:dyDescent="0.25">
      <c r="I1969" s="146"/>
      <c r="J1969" s="146"/>
      <c r="K1969" s="146"/>
      <c r="L1969" s="146"/>
    </row>
    <row r="1970" spans="9:12" x14ac:dyDescent="0.25">
      <c r="I1970" s="146"/>
      <c r="J1970" s="146"/>
      <c r="K1970" s="146"/>
      <c r="L1970" s="146"/>
    </row>
    <row r="1971" spans="9:12" x14ac:dyDescent="0.25">
      <c r="I1971" s="146"/>
      <c r="J1971" s="146"/>
      <c r="K1971" s="146"/>
      <c r="L1971" s="146"/>
    </row>
    <row r="1972" spans="9:12" x14ac:dyDescent="0.25">
      <c r="I1972" s="146"/>
      <c r="J1972" s="146"/>
      <c r="K1972" s="146"/>
      <c r="L1972" s="146"/>
    </row>
    <row r="1973" spans="9:12" x14ac:dyDescent="0.25">
      <c r="I1973" s="146"/>
      <c r="J1973" s="146"/>
      <c r="K1973" s="146"/>
      <c r="L1973" s="146"/>
    </row>
    <row r="1974" spans="9:12" x14ac:dyDescent="0.25">
      <c r="I1974" s="146"/>
      <c r="J1974" s="146"/>
      <c r="K1974" s="146"/>
      <c r="L1974" s="146"/>
    </row>
    <row r="1975" spans="9:12" x14ac:dyDescent="0.25">
      <c r="I1975" s="146"/>
      <c r="J1975" s="146"/>
      <c r="K1975" s="146"/>
      <c r="L1975" s="146"/>
    </row>
    <row r="1976" spans="9:12" x14ac:dyDescent="0.25">
      <c r="I1976" s="146"/>
      <c r="J1976" s="146"/>
      <c r="K1976" s="146"/>
      <c r="L1976" s="146"/>
    </row>
    <row r="1977" spans="9:12" x14ac:dyDescent="0.25">
      <c r="I1977" s="146"/>
      <c r="J1977" s="146"/>
      <c r="K1977" s="146"/>
      <c r="L1977" s="146"/>
    </row>
    <row r="1978" spans="9:12" x14ac:dyDescent="0.25">
      <c r="I1978" s="146"/>
      <c r="J1978" s="146"/>
      <c r="K1978" s="146"/>
      <c r="L1978" s="146"/>
    </row>
    <row r="1979" spans="9:12" x14ac:dyDescent="0.25">
      <c r="I1979" s="146"/>
      <c r="J1979" s="146"/>
      <c r="K1979" s="146"/>
      <c r="L1979" s="146"/>
    </row>
    <row r="1980" spans="9:12" x14ac:dyDescent="0.25">
      <c r="I1980" s="146"/>
      <c r="J1980" s="146"/>
      <c r="K1980" s="146"/>
      <c r="L1980" s="146"/>
    </row>
    <row r="1981" spans="9:12" x14ac:dyDescent="0.25">
      <c r="I1981" s="146"/>
      <c r="J1981" s="146"/>
      <c r="K1981" s="146"/>
      <c r="L1981" s="146"/>
    </row>
    <row r="1982" spans="9:12" x14ac:dyDescent="0.25">
      <c r="I1982" s="146"/>
      <c r="J1982" s="146"/>
      <c r="K1982" s="146"/>
      <c r="L1982" s="146"/>
    </row>
    <row r="1983" spans="9:12" x14ac:dyDescent="0.25">
      <c r="I1983" s="146"/>
      <c r="J1983" s="146"/>
      <c r="K1983" s="146"/>
      <c r="L1983" s="146"/>
    </row>
    <row r="1984" spans="9:12" x14ac:dyDescent="0.25">
      <c r="I1984" s="146"/>
      <c r="J1984" s="146"/>
      <c r="K1984" s="146"/>
      <c r="L1984" s="146"/>
    </row>
    <row r="1985" spans="9:12" x14ac:dyDescent="0.25">
      <c r="I1985" s="146"/>
      <c r="J1985" s="146"/>
      <c r="K1985" s="146"/>
      <c r="L1985" s="146"/>
    </row>
    <row r="1986" spans="9:12" x14ac:dyDescent="0.25">
      <c r="I1986" s="146"/>
      <c r="J1986" s="146"/>
      <c r="K1986" s="146"/>
      <c r="L1986" s="146"/>
    </row>
    <row r="1987" spans="9:12" x14ac:dyDescent="0.25">
      <c r="I1987" s="146"/>
      <c r="J1987" s="146"/>
      <c r="K1987" s="146"/>
      <c r="L1987" s="146"/>
    </row>
    <row r="1988" spans="9:12" x14ac:dyDescent="0.25">
      <c r="I1988" s="146"/>
      <c r="J1988" s="146"/>
      <c r="K1988" s="146"/>
      <c r="L1988" s="146"/>
    </row>
    <row r="1989" spans="9:12" x14ac:dyDescent="0.25">
      <c r="I1989" s="146"/>
      <c r="J1989" s="146"/>
      <c r="K1989" s="146"/>
      <c r="L1989" s="146"/>
    </row>
    <row r="1990" spans="9:12" x14ac:dyDescent="0.25">
      <c r="I1990" s="146"/>
      <c r="J1990" s="146"/>
      <c r="K1990" s="146"/>
      <c r="L1990" s="146"/>
    </row>
    <row r="1991" spans="9:12" x14ac:dyDescent="0.25">
      <c r="I1991" s="146"/>
      <c r="J1991" s="146"/>
      <c r="K1991" s="146"/>
      <c r="L1991" s="146"/>
    </row>
    <row r="1992" spans="9:12" x14ac:dyDescent="0.25">
      <c r="I1992" s="146"/>
      <c r="J1992" s="146"/>
      <c r="K1992" s="146"/>
      <c r="L1992" s="146"/>
    </row>
    <row r="1993" spans="9:12" x14ac:dyDescent="0.25">
      <c r="I1993" s="146"/>
      <c r="J1993" s="146"/>
      <c r="K1993" s="146"/>
      <c r="L1993" s="146"/>
    </row>
    <row r="1994" spans="9:12" x14ac:dyDescent="0.25">
      <c r="I1994" s="146"/>
      <c r="J1994" s="146"/>
      <c r="K1994" s="146"/>
      <c r="L1994" s="146"/>
    </row>
    <row r="1995" spans="9:12" x14ac:dyDescent="0.25">
      <c r="I1995" s="146"/>
      <c r="J1995" s="146"/>
      <c r="K1995" s="146"/>
      <c r="L1995" s="146"/>
    </row>
    <row r="1996" spans="9:12" x14ac:dyDescent="0.25">
      <c r="I1996" s="146"/>
      <c r="J1996" s="146"/>
      <c r="K1996" s="146"/>
      <c r="L1996" s="146"/>
    </row>
    <row r="1997" spans="9:12" x14ac:dyDescent="0.25">
      <c r="I1997" s="146"/>
      <c r="J1997" s="146"/>
      <c r="K1997" s="146"/>
      <c r="L1997" s="146"/>
    </row>
    <row r="1998" spans="9:12" x14ac:dyDescent="0.25">
      <c r="I1998" s="146"/>
      <c r="J1998" s="146"/>
      <c r="K1998" s="146"/>
      <c r="L1998" s="146"/>
    </row>
    <row r="1999" spans="9:12" x14ac:dyDescent="0.25">
      <c r="I1999" s="146"/>
      <c r="J1999" s="146"/>
      <c r="K1999" s="146"/>
      <c r="L1999" s="146"/>
    </row>
    <row r="2000" spans="9:12" x14ac:dyDescent="0.25">
      <c r="I2000" s="146"/>
      <c r="J2000" s="146"/>
      <c r="K2000" s="146"/>
      <c r="L2000" s="146"/>
    </row>
    <row r="2001" spans="9:12" x14ac:dyDescent="0.25">
      <c r="I2001" s="146"/>
      <c r="J2001" s="146"/>
      <c r="K2001" s="146"/>
      <c r="L2001" s="146"/>
    </row>
    <row r="2002" spans="9:12" x14ac:dyDescent="0.25">
      <c r="I2002" s="146"/>
      <c r="J2002" s="146"/>
      <c r="K2002" s="146"/>
      <c r="L2002" s="146"/>
    </row>
    <row r="2003" spans="9:12" x14ac:dyDescent="0.25">
      <c r="I2003" s="146"/>
      <c r="J2003" s="146"/>
      <c r="K2003" s="146"/>
      <c r="L2003" s="146"/>
    </row>
    <row r="2004" spans="9:12" x14ac:dyDescent="0.25">
      <c r="I2004" s="146"/>
      <c r="J2004" s="146"/>
      <c r="K2004" s="146"/>
      <c r="L2004" s="146"/>
    </row>
    <row r="2005" spans="9:12" x14ac:dyDescent="0.25">
      <c r="I2005" s="146"/>
      <c r="J2005" s="146"/>
      <c r="K2005" s="146"/>
      <c r="L2005" s="146"/>
    </row>
    <row r="2006" spans="9:12" x14ac:dyDescent="0.25">
      <c r="I2006" s="146"/>
      <c r="J2006" s="146"/>
      <c r="K2006" s="146"/>
      <c r="L2006" s="146"/>
    </row>
    <row r="2007" spans="9:12" x14ac:dyDescent="0.25">
      <c r="I2007" s="146"/>
      <c r="J2007" s="146"/>
      <c r="K2007" s="146"/>
      <c r="L2007" s="146"/>
    </row>
    <row r="2008" spans="9:12" x14ac:dyDescent="0.25">
      <c r="I2008" s="146"/>
      <c r="J2008" s="146"/>
      <c r="K2008" s="146"/>
      <c r="L2008" s="146"/>
    </row>
    <row r="2009" spans="9:12" x14ac:dyDescent="0.25">
      <c r="I2009" s="146"/>
      <c r="J2009" s="146"/>
      <c r="K2009" s="146"/>
      <c r="L2009" s="146"/>
    </row>
    <row r="2010" spans="9:12" x14ac:dyDescent="0.25">
      <c r="I2010" s="146"/>
      <c r="J2010" s="146"/>
      <c r="K2010" s="146"/>
      <c r="L2010" s="146"/>
    </row>
    <row r="2011" spans="9:12" x14ac:dyDescent="0.25">
      <c r="I2011" s="146"/>
      <c r="J2011" s="146"/>
      <c r="K2011" s="146"/>
      <c r="L2011" s="146"/>
    </row>
    <row r="2012" spans="9:12" x14ac:dyDescent="0.25">
      <c r="I2012" s="146"/>
      <c r="J2012" s="146"/>
      <c r="K2012" s="146"/>
      <c r="L2012" s="146"/>
    </row>
    <row r="2013" spans="9:12" x14ac:dyDescent="0.25">
      <c r="I2013" s="146"/>
      <c r="J2013" s="146"/>
      <c r="K2013" s="146"/>
      <c r="L2013" s="146"/>
    </row>
    <row r="2014" spans="9:12" x14ac:dyDescent="0.25">
      <c r="I2014" s="146"/>
      <c r="J2014" s="146"/>
      <c r="K2014" s="146"/>
      <c r="L2014" s="146"/>
    </row>
    <row r="2015" spans="9:12" x14ac:dyDescent="0.25">
      <c r="I2015" s="146"/>
      <c r="J2015" s="146"/>
      <c r="K2015" s="146"/>
      <c r="L2015" s="146"/>
    </row>
    <row r="2016" spans="9:12" x14ac:dyDescent="0.25">
      <c r="I2016" s="146"/>
      <c r="J2016" s="146"/>
      <c r="K2016" s="146"/>
      <c r="L2016" s="146"/>
    </row>
    <row r="2017" spans="9:12" x14ac:dyDescent="0.25">
      <c r="I2017" s="146"/>
      <c r="J2017" s="146"/>
      <c r="K2017" s="146"/>
      <c r="L2017" s="146"/>
    </row>
    <row r="2018" spans="9:12" x14ac:dyDescent="0.25">
      <c r="I2018" s="146"/>
      <c r="J2018" s="146"/>
      <c r="K2018" s="146"/>
      <c r="L2018" s="146"/>
    </row>
    <row r="2019" spans="9:12" x14ac:dyDescent="0.25">
      <c r="I2019" s="146"/>
      <c r="J2019" s="146"/>
      <c r="K2019" s="146"/>
      <c r="L2019" s="146"/>
    </row>
    <row r="2020" spans="9:12" x14ac:dyDescent="0.25">
      <c r="I2020" s="146"/>
      <c r="J2020" s="146"/>
      <c r="K2020" s="146"/>
      <c r="L2020" s="146"/>
    </row>
    <row r="2021" spans="9:12" x14ac:dyDescent="0.25">
      <c r="I2021" s="146"/>
      <c r="J2021" s="146"/>
      <c r="K2021" s="146"/>
      <c r="L2021" s="146"/>
    </row>
    <row r="2022" spans="9:12" x14ac:dyDescent="0.25">
      <c r="I2022" s="146"/>
      <c r="J2022" s="146"/>
      <c r="K2022" s="146"/>
      <c r="L2022" s="146"/>
    </row>
    <row r="2023" spans="9:12" x14ac:dyDescent="0.25">
      <c r="I2023" s="146"/>
      <c r="J2023" s="146"/>
      <c r="K2023" s="146"/>
      <c r="L2023" s="146"/>
    </row>
    <row r="2024" spans="9:12" x14ac:dyDescent="0.25">
      <c r="I2024" s="146"/>
      <c r="J2024" s="146"/>
      <c r="K2024" s="146"/>
      <c r="L2024" s="146"/>
    </row>
    <row r="2025" spans="9:12" x14ac:dyDescent="0.25">
      <c r="I2025" s="146"/>
      <c r="J2025" s="146"/>
      <c r="K2025" s="146"/>
      <c r="L2025" s="146"/>
    </row>
    <row r="2026" spans="9:12" x14ac:dyDescent="0.25">
      <c r="I2026" s="146"/>
      <c r="J2026" s="146"/>
      <c r="K2026" s="146"/>
      <c r="L2026" s="146"/>
    </row>
    <row r="2027" spans="9:12" x14ac:dyDescent="0.25">
      <c r="I2027" s="146"/>
      <c r="J2027" s="146"/>
      <c r="K2027" s="146"/>
      <c r="L2027" s="146"/>
    </row>
    <row r="2028" spans="9:12" x14ac:dyDescent="0.25">
      <c r="I2028" s="146"/>
      <c r="J2028" s="146"/>
      <c r="K2028" s="146"/>
      <c r="L2028" s="146"/>
    </row>
    <row r="2029" spans="9:12" x14ac:dyDescent="0.25">
      <c r="I2029" s="146"/>
      <c r="J2029" s="146"/>
      <c r="K2029" s="146"/>
      <c r="L2029" s="146"/>
    </row>
    <row r="2030" spans="9:12" x14ac:dyDescent="0.25">
      <c r="I2030" s="146"/>
      <c r="J2030" s="146"/>
      <c r="K2030" s="146"/>
      <c r="L2030" s="146"/>
    </row>
    <row r="2031" spans="9:12" x14ac:dyDescent="0.25">
      <c r="I2031" s="146"/>
      <c r="J2031" s="146"/>
      <c r="K2031" s="146"/>
      <c r="L2031" s="146"/>
    </row>
    <row r="2032" spans="9:12" x14ac:dyDescent="0.25">
      <c r="I2032" s="146"/>
      <c r="J2032" s="146"/>
      <c r="K2032" s="146"/>
      <c r="L2032" s="146"/>
    </row>
    <row r="2033" spans="9:12" x14ac:dyDescent="0.25">
      <c r="I2033" s="146"/>
      <c r="J2033" s="146"/>
      <c r="K2033" s="146"/>
      <c r="L2033" s="146"/>
    </row>
    <row r="2034" spans="9:12" x14ac:dyDescent="0.25">
      <c r="I2034" s="146"/>
      <c r="J2034" s="146"/>
      <c r="K2034" s="146"/>
      <c r="L2034" s="146"/>
    </row>
    <row r="2035" spans="9:12" x14ac:dyDescent="0.25">
      <c r="I2035" s="146"/>
      <c r="J2035" s="146"/>
      <c r="K2035" s="146"/>
      <c r="L2035" s="146"/>
    </row>
    <row r="2036" spans="9:12" x14ac:dyDescent="0.25">
      <c r="I2036" s="146"/>
      <c r="J2036" s="146"/>
      <c r="K2036" s="146"/>
      <c r="L2036" s="146"/>
    </row>
    <row r="2037" spans="9:12" x14ac:dyDescent="0.25">
      <c r="I2037" s="146"/>
      <c r="J2037" s="146"/>
      <c r="K2037" s="146"/>
      <c r="L2037" s="146"/>
    </row>
    <row r="2038" spans="9:12" x14ac:dyDescent="0.25">
      <c r="I2038" s="146"/>
      <c r="J2038" s="146"/>
      <c r="K2038" s="146"/>
      <c r="L2038" s="146"/>
    </row>
    <row r="2039" spans="9:12" x14ac:dyDescent="0.25">
      <c r="I2039" s="146"/>
      <c r="J2039" s="146"/>
      <c r="K2039" s="146"/>
      <c r="L2039" s="146"/>
    </row>
    <row r="2040" spans="9:12" x14ac:dyDescent="0.25">
      <c r="I2040" s="146"/>
      <c r="J2040" s="146"/>
      <c r="K2040" s="146"/>
      <c r="L2040" s="146"/>
    </row>
    <row r="2041" spans="9:12" x14ac:dyDescent="0.25">
      <c r="I2041" s="146"/>
      <c r="J2041" s="146"/>
      <c r="K2041" s="146"/>
      <c r="L2041" s="146"/>
    </row>
    <row r="2042" spans="9:12" x14ac:dyDescent="0.25">
      <c r="I2042" s="146"/>
      <c r="J2042" s="146"/>
      <c r="K2042" s="146"/>
      <c r="L2042" s="146"/>
    </row>
    <row r="2043" spans="9:12" x14ac:dyDescent="0.25">
      <c r="I2043" s="146"/>
      <c r="J2043" s="146"/>
      <c r="K2043" s="146"/>
      <c r="L2043" s="146"/>
    </row>
    <row r="2044" spans="9:12" x14ac:dyDescent="0.25">
      <c r="I2044" s="146"/>
      <c r="J2044" s="146"/>
      <c r="K2044" s="146"/>
      <c r="L2044" s="146"/>
    </row>
    <row r="2045" spans="9:12" x14ac:dyDescent="0.25">
      <c r="I2045" s="146"/>
      <c r="J2045" s="146"/>
      <c r="K2045" s="146"/>
      <c r="L2045" s="146"/>
    </row>
    <row r="2046" spans="9:12" x14ac:dyDescent="0.25">
      <c r="I2046" s="146"/>
      <c r="J2046" s="146"/>
      <c r="K2046" s="146"/>
      <c r="L2046" s="146"/>
    </row>
    <row r="2047" spans="9:12" x14ac:dyDescent="0.25">
      <c r="I2047" s="146"/>
      <c r="J2047" s="146"/>
      <c r="K2047" s="146"/>
      <c r="L2047" s="146"/>
    </row>
    <row r="2048" spans="9:12" x14ac:dyDescent="0.25">
      <c r="I2048" s="146"/>
      <c r="J2048" s="146"/>
      <c r="K2048" s="146"/>
      <c r="L2048" s="146"/>
    </row>
    <row r="2049" spans="9:12" x14ac:dyDescent="0.25">
      <c r="I2049" s="146"/>
      <c r="J2049" s="146"/>
      <c r="K2049" s="146"/>
      <c r="L2049" s="146"/>
    </row>
    <row r="2050" spans="9:12" x14ac:dyDescent="0.25">
      <c r="I2050" s="146"/>
      <c r="J2050" s="146"/>
      <c r="K2050" s="146"/>
      <c r="L2050" s="146"/>
    </row>
    <row r="2051" spans="9:12" x14ac:dyDescent="0.25">
      <c r="I2051" s="146"/>
      <c r="J2051" s="146"/>
      <c r="K2051" s="146"/>
      <c r="L2051" s="146"/>
    </row>
    <row r="2052" spans="9:12" x14ac:dyDescent="0.25">
      <c r="I2052" s="146"/>
      <c r="J2052" s="146"/>
      <c r="K2052" s="146"/>
      <c r="L2052" s="146"/>
    </row>
    <row r="2053" spans="9:12" x14ac:dyDescent="0.25">
      <c r="I2053" s="146"/>
      <c r="J2053" s="146"/>
      <c r="K2053" s="146"/>
      <c r="L2053" s="146"/>
    </row>
    <row r="2054" spans="9:12" x14ac:dyDescent="0.25">
      <c r="I2054" s="146"/>
      <c r="J2054" s="146"/>
      <c r="K2054" s="146"/>
      <c r="L2054" s="146"/>
    </row>
    <row r="2055" spans="9:12" x14ac:dyDescent="0.25">
      <c r="I2055" s="146"/>
      <c r="J2055" s="146"/>
      <c r="K2055" s="146"/>
      <c r="L2055" s="146"/>
    </row>
    <row r="2056" spans="9:12" x14ac:dyDescent="0.25">
      <c r="I2056" s="146"/>
      <c r="J2056" s="146"/>
      <c r="K2056" s="146"/>
      <c r="L2056" s="146"/>
    </row>
    <row r="2057" spans="9:12" x14ac:dyDescent="0.25">
      <c r="I2057" s="146"/>
      <c r="J2057" s="146"/>
      <c r="K2057" s="146"/>
      <c r="L2057" s="146"/>
    </row>
    <row r="2058" spans="9:12" x14ac:dyDescent="0.25">
      <c r="I2058" s="146"/>
      <c r="J2058" s="146"/>
      <c r="K2058" s="146"/>
      <c r="L2058" s="146"/>
    </row>
    <row r="2059" spans="9:12" x14ac:dyDescent="0.25">
      <c r="I2059" s="146"/>
      <c r="J2059" s="146"/>
      <c r="K2059" s="146"/>
      <c r="L2059" s="146"/>
    </row>
    <row r="2060" spans="9:12" x14ac:dyDescent="0.25">
      <c r="I2060" s="146"/>
      <c r="J2060" s="146"/>
      <c r="K2060" s="146"/>
      <c r="L2060" s="146"/>
    </row>
    <row r="2061" spans="9:12" x14ac:dyDescent="0.25">
      <c r="I2061" s="146"/>
      <c r="J2061" s="146"/>
      <c r="K2061" s="146"/>
      <c r="L2061" s="146"/>
    </row>
    <row r="2062" spans="9:12" x14ac:dyDescent="0.25">
      <c r="I2062" s="146"/>
      <c r="J2062" s="146"/>
      <c r="K2062" s="146"/>
      <c r="L2062" s="146"/>
    </row>
    <row r="2063" spans="9:12" x14ac:dyDescent="0.25">
      <c r="I2063" s="146"/>
      <c r="J2063" s="146"/>
      <c r="K2063" s="146"/>
      <c r="L2063" s="146"/>
    </row>
    <row r="2064" spans="9:12" x14ac:dyDescent="0.25">
      <c r="I2064" s="146"/>
      <c r="J2064" s="146"/>
      <c r="K2064" s="146"/>
      <c r="L2064" s="146"/>
    </row>
    <row r="2065" spans="9:12" x14ac:dyDescent="0.25">
      <c r="I2065" s="146"/>
      <c r="J2065" s="146"/>
      <c r="K2065" s="146"/>
      <c r="L2065" s="146"/>
    </row>
    <row r="2066" spans="9:12" x14ac:dyDescent="0.25">
      <c r="I2066" s="146"/>
      <c r="J2066" s="146"/>
      <c r="K2066" s="146"/>
      <c r="L2066" s="146"/>
    </row>
    <row r="2067" spans="9:12" x14ac:dyDescent="0.25">
      <c r="I2067" s="146"/>
      <c r="J2067" s="146"/>
      <c r="K2067" s="146"/>
      <c r="L2067" s="146"/>
    </row>
    <row r="2068" spans="9:12" x14ac:dyDescent="0.25">
      <c r="I2068" s="146"/>
      <c r="J2068" s="146"/>
      <c r="K2068" s="146"/>
      <c r="L2068" s="146"/>
    </row>
    <row r="2069" spans="9:12" x14ac:dyDescent="0.25">
      <c r="I2069" s="146"/>
      <c r="J2069" s="146"/>
      <c r="K2069" s="146"/>
      <c r="L2069" s="146"/>
    </row>
    <row r="2070" spans="9:12" x14ac:dyDescent="0.25">
      <c r="I2070" s="146"/>
      <c r="J2070" s="146"/>
      <c r="K2070" s="146"/>
      <c r="L2070" s="146"/>
    </row>
    <row r="2071" spans="9:12" x14ac:dyDescent="0.25">
      <c r="I2071" s="146"/>
      <c r="J2071" s="146"/>
      <c r="K2071" s="146"/>
      <c r="L2071" s="146"/>
    </row>
    <row r="2072" spans="9:12" x14ac:dyDescent="0.25">
      <c r="I2072" s="146"/>
      <c r="J2072" s="146"/>
      <c r="K2072" s="146"/>
      <c r="L2072" s="146"/>
    </row>
    <row r="2073" spans="9:12" x14ac:dyDescent="0.25">
      <c r="I2073" s="146"/>
      <c r="J2073" s="146"/>
      <c r="K2073" s="146"/>
      <c r="L2073" s="146"/>
    </row>
    <row r="2074" spans="9:12" x14ac:dyDescent="0.25">
      <c r="I2074" s="146"/>
      <c r="J2074" s="146"/>
      <c r="K2074" s="146"/>
      <c r="L2074" s="146"/>
    </row>
    <row r="2075" spans="9:12" x14ac:dyDescent="0.25">
      <c r="I2075" s="146"/>
      <c r="J2075" s="146"/>
      <c r="K2075" s="146"/>
      <c r="L2075" s="146"/>
    </row>
    <row r="2076" spans="9:12" x14ac:dyDescent="0.25">
      <c r="I2076" s="146"/>
      <c r="J2076" s="146"/>
      <c r="K2076" s="146"/>
      <c r="L2076" s="146"/>
    </row>
    <row r="2077" spans="9:12" x14ac:dyDescent="0.25">
      <c r="I2077" s="146"/>
      <c r="J2077" s="146"/>
      <c r="K2077" s="146"/>
      <c r="L2077" s="146"/>
    </row>
    <row r="2078" spans="9:12" x14ac:dyDescent="0.25">
      <c r="I2078" s="146"/>
      <c r="J2078" s="146"/>
      <c r="K2078" s="146"/>
      <c r="L2078" s="146"/>
    </row>
    <row r="2079" spans="9:12" x14ac:dyDescent="0.25">
      <c r="I2079" s="146"/>
      <c r="J2079" s="146"/>
      <c r="K2079" s="146"/>
      <c r="L2079" s="146"/>
    </row>
    <row r="2080" spans="9:12" x14ac:dyDescent="0.25">
      <c r="I2080" s="146"/>
      <c r="J2080" s="146"/>
      <c r="K2080" s="146"/>
      <c r="L2080" s="146"/>
    </row>
    <row r="2081" spans="9:12" x14ac:dyDescent="0.25">
      <c r="I2081" s="146"/>
      <c r="J2081" s="146"/>
      <c r="K2081" s="146"/>
      <c r="L2081" s="146"/>
    </row>
    <row r="2082" spans="9:12" x14ac:dyDescent="0.25">
      <c r="I2082" s="146"/>
      <c r="J2082" s="146"/>
      <c r="K2082" s="146"/>
      <c r="L2082" s="146"/>
    </row>
    <row r="2083" spans="9:12" x14ac:dyDescent="0.25">
      <c r="I2083" s="146"/>
      <c r="J2083" s="146"/>
      <c r="K2083" s="146"/>
      <c r="L2083" s="146"/>
    </row>
    <row r="2084" spans="9:12" x14ac:dyDescent="0.25">
      <c r="I2084" s="146"/>
      <c r="J2084" s="146"/>
      <c r="K2084" s="146"/>
      <c r="L2084" s="146"/>
    </row>
    <row r="2085" spans="9:12" x14ac:dyDescent="0.25">
      <c r="I2085" s="146"/>
      <c r="J2085" s="146"/>
      <c r="K2085" s="146"/>
      <c r="L2085" s="146"/>
    </row>
    <row r="2086" spans="9:12" x14ac:dyDescent="0.25">
      <c r="I2086" s="146"/>
      <c r="J2086" s="146"/>
      <c r="K2086" s="146"/>
      <c r="L2086" s="146"/>
    </row>
    <row r="2087" spans="9:12" x14ac:dyDescent="0.25">
      <c r="I2087" s="146"/>
      <c r="J2087" s="146"/>
      <c r="K2087" s="146"/>
      <c r="L2087" s="146"/>
    </row>
    <row r="2088" spans="9:12" x14ac:dyDescent="0.25">
      <c r="I2088" s="146"/>
      <c r="J2088" s="146"/>
      <c r="K2088" s="146"/>
      <c r="L2088" s="146"/>
    </row>
    <row r="2089" spans="9:12" x14ac:dyDescent="0.25">
      <c r="I2089" s="146"/>
      <c r="J2089" s="146"/>
      <c r="K2089" s="146"/>
      <c r="L2089" s="146"/>
    </row>
    <row r="2090" spans="9:12" x14ac:dyDescent="0.25">
      <c r="I2090" s="146"/>
      <c r="J2090" s="146"/>
      <c r="K2090" s="146"/>
      <c r="L2090" s="146"/>
    </row>
    <row r="2091" spans="9:12" x14ac:dyDescent="0.25">
      <c r="I2091" s="146"/>
      <c r="J2091" s="146"/>
      <c r="K2091" s="146"/>
      <c r="L2091" s="146"/>
    </row>
    <row r="2092" spans="9:12" x14ac:dyDescent="0.25">
      <c r="I2092" s="146"/>
      <c r="J2092" s="146"/>
      <c r="K2092" s="146"/>
      <c r="L2092" s="146"/>
    </row>
    <row r="2093" spans="9:12" x14ac:dyDescent="0.25">
      <c r="I2093" s="146"/>
      <c r="J2093" s="146"/>
      <c r="K2093" s="146"/>
      <c r="L2093" s="146"/>
    </row>
    <row r="2094" spans="9:12" x14ac:dyDescent="0.25">
      <c r="I2094" s="146"/>
      <c r="J2094" s="146"/>
      <c r="K2094" s="146"/>
      <c r="L2094" s="146"/>
    </row>
    <row r="2095" spans="9:12" x14ac:dyDescent="0.25">
      <c r="I2095" s="146"/>
      <c r="J2095" s="146"/>
      <c r="K2095" s="146"/>
      <c r="L2095" s="146"/>
    </row>
    <row r="2096" spans="9:12" x14ac:dyDescent="0.25">
      <c r="I2096" s="146"/>
      <c r="J2096" s="146"/>
      <c r="K2096" s="146"/>
      <c r="L2096" s="146"/>
    </row>
    <row r="2097" spans="9:12" x14ac:dyDescent="0.25">
      <c r="I2097" s="146"/>
      <c r="J2097" s="146"/>
      <c r="K2097" s="146"/>
      <c r="L2097" s="146"/>
    </row>
    <row r="2098" spans="9:12" x14ac:dyDescent="0.25">
      <c r="I2098" s="146"/>
      <c r="J2098" s="146"/>
      <c r="K2098" s="146"/>
      <c r="L2098" s="146"/>
    </row>
    <row r="2099" spans="9:12" x14ac:dyDescent="0.25">
      <c r="I2099" s="146"/>
      <c r="J2099" s="146"/>
      <c r="K2099" s="146"/>
      <c r="L2099" s="146"/>
    </row>
    <row r="2100" spans="9:12" x14ac:dyDescent="0.25">
      <c r="I2100" s="146"/>
      <c r="J2100" s="146"/>
      <c r="K2100" s="146"/>
      <c r="L2100" s="146"/>
    </row>
    <row r="2101" spans="9:12" x14ac:dyDescent="0.25">
      <c r="I2101" s="146"/>
      <c r="J2101" s="146"/>
      <c r="K2101" s="146"/>
      <c r="L2101" s="146"/>
    </row>
    <row r="2102" spans="9:12" x14ac:dyDescent="0.25">
      <c r="I2102" s="146"/>
      <c r="J2102" s="146"/>
      <c r="K2102" s="146"/>
      <c r="L2102" s="146"/>
    </row>
    <row r="2103" spans="9:12" x14ac:dyDescent="0.25">
      <c r="I2103" s="146"/>
      <c r="J2103" s="146"/>
      <c r="K2103" s="146"/>
      <c r="L2103" s="146"/>
    </row>
    <row r="2104" spans="9:12" x14ac:dyDescent="0.25">
      <c r="I2104" s="146"/>
      <c r="J2104" s="146"/>
      <c r="K2104" s="146"/>
      <c r="L2104" s="146"/>
    </row>
    <row r="2105" spans="9:12" x14ac:dyDescent="0.25">
      <c r="I2105" s="146"/>
      <c r="J2105" s="146"/>
      <c r="K2105" s="146"/>
      <c r="L2105" s="146"/>
    </row>
    <row r="2106" spans="9:12" x14ac:dyDescent="0.25">
      <c r="I2106" s="146"/>
      <c r="J2106" s="146"/>
      <c r="K2106" s="146"/>
      <c r="L2106" s="146"/>
    </row>
    <row r="2107" spans="9:12" x14ac:dyDescent="0.25">
      <c r="I2107" s="146"/>
      <c r="J2107" s="146"/>
      <c r="K2107" s="146"/>
      <c r="L2107" s="146"/>
    </row>
    <row r="2108" spans="9:12" x14ac:dyDescent="0.25">
      <c r="I2108" s="146"/>
      <c r="J2108" s="146"/>
      <c r="K2108" s="146"/>
      <c r="L2108" s="146"/>
    </row>
    <row r="2109" spans="9:12" x14ac:dyDescent="0.25">
      <c r="I2109" s="146"/>
      <c r="J2109" s="146"/>
      <c r="K2109" s="146"/>
      <c r="L2109" s="146"/>
    </row>
    <row r="2110" spans="9:12" x14ac:dyDescent="0.25">
      <c r="I2110" s="146"/>
      <c r="J2110" s="146"/>
      <c r="K2110" s="146"/>
      <c r="L2110" s="146"/>
    </row>
    <row r="2111" spans="9:12" x14ac:dyDescent="0.25">
      <c r="I2111" s="146"/>
      <c r="J2111" s="146"/>
      <c r="K2111" s="146"/>
      <c r="L2111" s="146"/>
    </row>
    <row r="2112" spans="9:12" x14ac:dyDescent="0.25">
      <c r="I2112" s="146"/>
      <c r="J2112" s="146"/>
      <c r="K2112" s="146"/>
      <c r="L2112" s="146"/>
    </row>
    <row r="2113" spans="9:12" x14ac:dyDescent="0.25">
      <c r="I2113" s="146"/>
      <c r="J2113" s="146"/>
      <c r="K2113" s="146"/>
      <c r="L2113" s="146"/>
    </row>
    <row r="2114" spans="9:12" x14ac:dyDescent="0.25">
      <c r="I2114" s="146"/>
      <c r="J2114" s="146"/>
      <c r="K2114" s="146"/>
      <c r="L2114" s="146"/>
    </row>
    <row r="2115" spans="9:12" x14ac:dyDescent="0.25">
      <c r="I2115" s="146"/>
      <c r="J2115" s="146"/>
      <c r="K2115" s="146"/>
      <c r="L2115" s="146"/>
    </row>
    <row r="2116" spans="9:12" x14ac:dyDescent="0.25">
      <c r="I2116" s="146"/>
      <c r="J2116" s="146"/>
      <c r="K2116" s="146"/>
      <c r="L2116" s="146"/>
    </row>
    <row r="2117" spans="9:12" x14ac:dyDescent="0.25">
      <c r="I2117" s="146"/>
      <c r="J2117" s="146"/>
      <c r="K2117" s="146"/>
      <c r="L2117" s="146"/>
    </row>
    <row r="2118" spans="9:12" x14ac:dyDescent="0.25">
      <c r="I2118" s="146"/>
      <c r="J2118" s="146"/>
      <c r="K2118" s="146"/>
      <c r="L2118" s="146"/>
    </row>
    <row r="2119" spans="9:12" x14ac:dyDescent="0.25">
      <c r="I2119" s="146"/>
      <c r="J2119" s="146"/>
      <c r="K2119" s="146"/>
      <c r="L2119" s="146"/>
    </row>
    <row r="2120" spans="9:12" x14ac:dyDescent="0.25">
      <c r="I2120" s="146"/>
      <c r="J2120" s="146"/>
      <c r="K2120" s="146"/>
      <c r="L2120" s="146"/>
    </row>
    <row r="2121" spans="9:12" x14ac:dyDescent="0.25">
      <c r="I2121" s="146"/>
      <c r="J2121" s="146"/>
      <c r="K2121" s="146"/>
      <c r="L2121" s="146"/>
    </row>
    <row r="2122" spans="9:12" x14ac:dyDescent="0.25">
      <c r="I2122" s="146"/>
      <c r="J2122" s="146"/>
      <c r="K2122" s="146"/>
      <c r="L2122" s="146"/>
    </row>
    <row r="2123" spans="9:12" x14ac:dyDescent="0.25">
      <c r="I2123" s="146"/>
      <c r="J2123" s="146"/>
      <c r="K2123" s="146"/>
      <c r="L2123" s="146"/>
    </row>
    <row r="2124" spans="9:12" x14ac:dyDescent="0.25">
      <c r="I2124" s="146"/>
      <c r="J2124" s="146"/>
      <c r="K2124" s="146"/>
      <c r="L2124" s="146"/>
    </row>
    <row r="2125" spans="9:12" x14ac:dyDescent="0.25">
      <c r="I2125" s="146"/>
      <c r="J2125" s="146"/>
      <c r="K2125" s="146"/>
      <c r="L2125" s="146"/>
    </row>
    <row r="2126" spans="9:12" x14ac:dyDescent="0.25">
      <c r="I2126" s="146"/>
      <c r="J2126" s="146"/>
      <c r="K2126" s="146"/>
      <c r="L2126" s="146"/>
    </row>
    <row r="2127" spans="9:12" x14ac:dyDescent="0.25">
      <c r="I2127" s="146"/>
      <c r="J2127" s="146"/>
      <c r="K2127" s="146"/>
      <c r="L2127" s="146"/>
    </row>
    <row r="2128" spans="9:12" x14ac:dyDescent="0.25">
      <c r="I2128" s="146"/>
      <c r="J2128" s="146"/>
      <c r="K2128" s="146"/>
      <c r="L2128" s="146"/>
    </row>
    <row r="2129" spans="9:12" x14ac:dyDescent="0.25">
      <c r="I2129" s="146"/>
      <c r="J2129" s="146"/>
      <c r="K2129" s="146"/>
      <c r="L2129" s="146"/>
    </row>
    <row r="2130" spans="9:12" x14ac:dyDescent="0.25">
      <c r="I2130" s="146"/>
      <c r="J2130" s="146"/>
      <c r="K2130" s="146"/>
      <c r="L2130" s="146"/>
    </row>
    <row r="2131" spans="9:12" x14ac:dyDescent="0.25">
      <c r="I2131" s="146"/>
      <c r="J2131" s="146"/>
      <c r="K2131" s="146"/>
      <c r="L2131" s="146"/>
    </row>
    <row r="2132" spans="9:12" x14ac:dyDescent="0.25">
      <c r="I2132" s="146"/>
      <c r="J2132" s="146"/>
      <c r="K2132" s="146"/>
      <c r="L2132" s="146"/>
    </row>
    <row r="2133" spans="9:12" x14ac:dyDescent="0.25">
      <c r="I2133" s="146"/>
      <c r="J2133" s="146"/>
      <c r="K2133" s="146"/>
      <c r="L2133" s="146"/>
    </row>
    <row r="2134" spans="9:12" x14ac:dyDescent="0.25">
      <c r="I2134" s="146"/>
      <c r="J2134" s="146"/>
      <c r="K2134" s="146"/>
      <c r="L2134" s="146"/>
    </row>
    <row r="2135" spans="9:12" x14ac:dyDescent="0.25">
      <c r="I2135" s="146"/>
      <c r="J2135" s="146"/>
      <c r="K2135" s="146"/>
      <c r="L2135" s="146"/>
    </row>
    <row r="2136" spans="9:12" x14ac:dyDescent="0.25">
      <c r="I2136" s="146"/>
      <c r="J2136" s="146"/>
      <c r="K2136" s="146"/>
      <c r="L2136" s="146"/>
    </row>
    <row r="2137" spans="9:12" x14ac:dyDescent="0.25">
      <c r="I2137" s="146"/>
      <c r="J2137" s="146"/>
      <c r="K2137" s="146"/>
      <c r="L2137" s="146"/>
    </row>
    <row r="2138" spans="9:12" x14ac:dyDescent="0.25">
      <c r="I2138" s="146"/>
      <c r="J2138" s="146"/>
      <c r="K2138" s="146"/>
      <c r="L2138" s="146"/>
    </row>
    <row r="2139" spans="9:12" x14ac:dyDescent="0.25">
      <c r="I2139" s="146"/>
      <c r="J2139" s="146"/>
      <c r="K2139" s="146"/>
      <c r="L2139" s="146"/>
    </row>
    <row r="2140" spans="9:12" x14ac:dyDescent="0.25">
      <c r="I2140" s="146"/>
      <c r="J2140" s="146"/>
      <c r="K2140" s="146"/>
      <c r="L2140" s="146"/>
    </row>
    <row r="2141" spans="9:12" x14ac:dyDescent="0.25">
      <c r="I2141" s="146"/>
      <c r="J2141" s="146"/>
      <c r="K2141" s="146"/>
      <c r="L2141" s="146"/>
    </row>
    <row r="2142" spans="9:12" x14ac:dyDescent="0.25">
      <c r="I2142" s="146"/>
      <c r="J2142" s="146"/>
      <c r="K2142" s="146"/>
      <c r="L2142" s="146"/>
    </row>
    <row r="2143" spans="9:12" x14ac:dyDescent="0.25">
      <c r="I2143" s="146"/>
      <c r="J2143" s="146"/>
      <c r="K2143" s="146"/>
      <c r="L2143" s="146"/>
    </row>
    <row r="2144" spans="9:12" x14ac:dyDescent="0.25">
      <c r="I2144" s="146"/>
      <c r="J2144" s="146"/>
      <c r="K2144" s="146"/>
      <c r="L2144" s="146"/>
    </row>
    <row r="2145" spans="9:12" x14ac:dyDescent="0.25">
      <c r="I2145" s="146"/>
      <c r="J2145" s="146"/>
      <c r="K2145" s="146"/>
      <c r="L2145" s="146"/>
    </row>
    <row r="2146" spans="9:12" x14ac:dyDescent="0.25">
      <c r="I2146" s="146"/>
      <c r="J2146" s="146"/>
      <c r="K2146" s="146"/>
      <c r="L2146" s="146"/>
    </row>
    <row r="2147" spans="9:12" x14ac:dyDescent="0.25">
      <c r="I2147" s="146"/>
      <c r="J2147" s="146"/>
      <c r="K2147" s="146"/>
      <c r="L2147" s="146"/>
    </row>
    <row r="2148" spans="9:12" x14ac:dyDescent="0.25">
      <c r="I2148" s="146"/>
      <c r="J2148" s="146"/>
      <c r="K2148" s="146"/>
      <c r="L2148" s="146"/>
    </row>
    <row r="2149" spans="9:12" x14ac:dyDescent="0.25">
      <c r="I2149" s="146"/>
      <c r="J2149" s="146"/>
      <c r="K2149" s="146"/>
      <c r="L2149" s="146"/>
    </row>
    <row r="2150" spans="9:12" x14ac:dyDescent="0.25">
      <c r="I2150" s="146"/>
      <c r="J2150" s="146"/>
      <c r="K2150" s="146"/>
      <c r="L2150" s="146"/>
    </row>
    <row r="2151" spans="9:12" x14ac:dyDescent="0.25">
      <c r="I2151" s="146"/>
      <c r="J2151" s="146"/>
      <c r="K2151" s="146"/>
      <c r="L2151" s="146"/>
    </row>
    <row r="2152" spans="9:12" x14ac:dyDescent="0.25">
      <c r="I2152" s="146"/>
      <c r="J2152" s="146"/>
      <c r="K2152" s="146"/>
      <c r="L2152" s="146"/>
    </row>
    <row r="2153" spans="9:12" x14ac:dyDescent="0.25">
      <c r="I2153" s="146"/>
      <c r="J2153" s="146"/>
      <c r="K2153" s="146"/>
      <c r="L2153" s="146"/>
    </row>
    <row r="2154" spans="9:12" x14ac:dyDescent="0.25">
      <c r="I2154" s="146"/>
      <c r="J2154" s="146"/>
      <c r="K2154" s="146"/>
      <c r="L2154" s="146"/>
    </row>
    <row r="2155" spans="9:12" x14ac:dyDescent="0.25">
      <c r="I2155" s="146"/>
      <c r="J2155" s="146"/>
      <c r="K2155" s="146"/>
      <c r="L2155" s="146"/>
    </row>
    <row r="2156" spans="9:12" x14ac:dyDescent="0.25">
      <c r="I2156" s="146"/>
      <c r="J2156" s="146"/>
      <c r="K2156" s="146"/>
      <c r="L2156" s="146"/>
    </row>
    <row r="2157" spans="9:12" x14ac:dyDescent="0.25">
      <c r="I2157" s="146"/>
      <c r="J2157" s="146"/>
      <c r="K2157" s="146"/>
      <c r="L2157" s="146"/>
    </row>
    <row r="2158" spans="9:12" x14ac:dyDescent="0.25">
      <c r="I2158" s="146"/>
      <c r="J2158" s="146"/>
      <c r="K2158" s="146"/>
      <c r="L2158" s="146"/>
    </row>
    <row r="2159" spans="9:12" x14ac:dyDescent="0.25">
      <c r="I2159" s="146"/>
      <c r="J2159" s="146"/>
      <c r="K2159" s="146"/>
      <c r="L2159" s="146"/>
    </row>
    <row r="2160" spans="9:12" x14ac:dyDescent="0.25">
      <c r="I2160" s="146"/>
      <c r="J2160" s="146"/>
      <c r="K2160" s="146"/>
      <c r="L2160" s="146"/>
    </row>
    <row r="2161" spans="9:12" x14ac:dyDescent="0.25">
      <c r="I2161" s="146"/>
      <c r="J2161" s="146"/>
      <c r="K2161" s="146"/>
      <c r="L2161" s="146"/>
    </row>
    <row r="2162" spans="9:12" x14ac:dyDescent="0.25">
      <c r="I2162" s="146"/>
      <c r="J2162" s="146"/>
      <c r="K2162" s="146"/>
      <c r="L2162" s="146"/>
    </row>
    <row r="2163" spans="9:12" x14ac:dyDescent="0.25">
      <c r="I2163" s="146"/>
      <c r="J2163" s="146"/>
      <c r="K2163" s="146"/>
      <c r="L2163" s="146"/>
    </row>
    <row r="2164" spans="9:12" x14ac:dyDescent="0.25">
      <c r="I2164" s="146"/>
      <c r="J2164" s="146"/>
      <c r="K2164" s="146"/>
      <c r="L2164" s="146"/>
    </row>
    <row r="2165" spans="9:12" x14ac:dyDescent="0.25">
      <c r="I2165" s="146"/>
      <c r="J2165" s="146"/>
      <c r="K2165" s="146"/>
      <c r="L2165" s="146"/>
    </row>
    <row r="2166" spans="9:12" x14ac:dyDescent="0.25">
      <c r="I2166" s="146"/>
      <c r="J2166" s="146"/>
      <c r="K2166" s="146"/>
      <c r="L2166" s="146"/>
    </row>
    <row r="2167" spans="9:12" x14ac:dyDescent="0.25">
      <c r="I2167" s="146"/>
      <c r="J2167" s="146"/>
      <c r="K2167" s="146"/>
      <c r="L2167" s="146"/>
    </row>
    <row r="2168" spans="9:12" x14ac:dyDescent="0.25">
      <c r="I2168" s="146"/>
      <c r="J2168" s="146"/>
      <c r="K2168" s="146"/>
      <c r="L2168" s="146"/>
    </row>
    <row r="2169" spans="9:12" x14ac:dyDescent="0.25">
      <c r="I2169" s="146"/>
      <c r="J2169" s="146"/>
      <c r="K2169" s="146"/>
      <c r="L2169" s="146"/>
    </row>
    <row r="2170" spans="9:12" x14ac:dyDescent="0.25">
      <c r="I2170" s="146"/>
      <c r="J2170" s="146"/>
      <c r="K2170" s="146"/>
      <c r="L2170" s="146"/>
    </row>
    <row r="2171" spans="9:12" x14ac:dyDescent="0.25">
      <c r="I2171" s="146"/>
      <c r="J2171" s="146"/>
      <c r="K2171" s="146"/>
      <c r="L2171" s="146"/>
    </row>
    <row r="2172" spans="9:12" x14ac:dyDescent="0.25">
      <c r="I2172" s="146"/>
      <c r="J2172" s="146"/>
      <c r="K2172" s="146"/>
      <c r="L2172" s="146"/>
    </row>
    <row r="2173" spans="9:12" x14ac:dyDescent="0.25">
      <c r="I2173" s="146"/>
      <c r="J2173" s="146"/>
      <c r="K2173" s="146"/>
      <c r="L2173" s="146"/>
    </row>
    <row r="2174" spans="9:12" x14ac:dyDescent="0.25">
      <c r="I2174" s="146"/>
      <c r="J2174" s="146"/>
      <c r="K2174" s="146"/>
      <c r="L2174" s="146"/>
    </row>
    <row r="2175" spans="9:12" x14ac:dyDescent="0.25">
      <c r="I2175" s="146"/>
      <c r="J2175" s="146"/>
      <c r="K2175" s="146"/>
      <c r="L2175" s="146"/>
    </row>
    <row r="2176" spans="9:12" x14ac:dyDescent="0.25">
      <c r="I2176" s="146"/>
      <c r="J2176" s="146"/>
      <c r="K2176" s="146"/>
      <c r="L2176" s="146"/>
    </row>
    <row r="2177" spans="9:12" x14ac:dyDescent="0.25">
      <c r="I2177" s="146"/>
      <c r="J2177" s="146"/>
      <c r="K2177" s="146"/>
      <c r="L2177" s="146"/>
    </row>
    <row r="2178" spans="9:12" x14ac:dyDescent="0.25">
      <c r="I2178" s="146"/>
      <c r="J2178" s="146"/>
      <c r="K2178" s="146"/>
      <c r="L2178" s="146"/>
    </row>
    <row r="2179" spans="9:12" x14ac:dyDescent="0.25">
      <c r="I2179" s="146"/>
      <c r="J2179" s="146"/>
      <c r="K2179" s="146"/>
      <c r="L2179" s="146"/>
    </row>
    <row r="2180" spans="9:12" x14ac:dyDescent="0.25">
      <c r="I2180" s="146"/>
      <c r="J2180" s="146"/>
      <c r="K2180" s="146"/>
      <c r="L2180" s="146"/>
    </row>
    <row r="2181" spans="9:12" x14ac:dyDescent="0.25">
      <c r="I2181" s="146"/>
      <c r="J2181" s="146"/>
      <c r="K2181" s="146"/>
      <c r="L2181" s="146"/>
    </row>
    <row r="2182" spans="9:12" x14ac:dyDescent="0.25">
      <c r="I2182" s="146"/>
      <c r="J2182" s="146"/>
      <c r="K2182" s="146"/>
      <c r="L2182" s="146"/>
    </row>
    <row r="2183" spans="9:12" x14ac:dyDescent="0.25">
      <c r="I2183" s="146"/>
      <c r="J2183" s="146"/>
      <c r="K2183" s="146"/>
      <c r="L2183" s="146"/>
    </row>
    <row r="2184" spans="9:12" x14ac:dyDescent="0.25">
      <c r="I2184" s="146"/>
      <c r="J2184" s="146"/>
      <c r="K2184" s="146"/>
      <c r="L2184" s="146"/>
    </row>
    <row r="2185" spans="9:12" x14ac:dyDescent="0.25">
      <c r="I2185" s="146"/>
      <c r="J2185" s="146"/>
      <c r="K2185" s="146"/>
      <c r="L2185" s="146"/>
    </row>
    <row r="2186" spans="9:12" x14ac:dyDescent="0.25">
      <c r="I2186" s="146"/>
      <c r="J2186" s="146"/>
      <c r="K2186" s="146"/>
      <c r="L2186" s="146"/>
    </row>
    <row r="2187" spans="9:12" x14ac:dyDescent="0.25">
      <c r="I2187" s="146"/>
      <c r="J2187" s="146"/>
      <c r="K2187" s="146"/>
      <c r="L2187" s="146"/>
    </row>
    <row r="2188" spans="9:12" x14ac:dyDescent="0.25">
      <c r="I2188" s="146"/>
      <c r="J2188" s="146"/>
      <c r="K2188" s="146"/>
      <c r="L2188" s="146"/>
    </row>
    <row r="2189" spans="9:12" x14ac:dyDescent="0.25">
      <c r="I2189" s="146"/>
      <c r="J2189" s="146"/>
      <c r="K2189" s="146"/>
      <c r="L2189" s="146"/>
    </row>
    <row r="2190" spans="9:12" x14ac:dyDescent="0.25">
      <c r="I2190" s="146"/>
      <c r="J2190" s="146"/>
      <c r="K2190" s="146"/>
      <c r="L2190" s="146"/>
    </row>
    <row r="2191" spans="9:12" x14ac:dyDescent="0.25">
      <c r="I2191" s="146"/>
      <c r="J2191" s="146"/>
      <c r="K2191" s="146"/>
      <c r="L2191" s="146"/>
    </row>
    <row r="2192" spans="9:12" x14ac:dyDescent="0.25">
      <c r="I2192" s="146"/>
      <c r="J2192" s="146"/>
      <c r="K2192" s="146"/>
      <c r="L2192" s="146"/>
    </row>
    <row r="2193" spans="9:12" x14ac:dyDescent="0.25">
      <c r="I2193" s="146"/>
      <c r="J2193" s="146"/>
      <c r="K2193" s="146"/>
      <c r="L2193" s="146"/>
    </row>
    <row r="2194" spans="9:12" x14ac:dyDescent="0.25">
      <c r="I2194" s="146"/>
      <c r="J2194" s="146"/>
      <c r="K2194" s="146"/>
      <c r="L2194" s="146"/>
    </row>
    <row r="2195" spans="9:12" x14ac:dyDescent="0.25">
      <c r="I2195" s="146"/>
      <c r="J2195" s="146"/>
      <c r="K2195" s="146"/>
      <c r="L2195" s="146"/>
    </row>
    <row r="2196" spans="9:12" x14ac:dyDescent="0.25">
      <c r="I2196" s="146"/>
      <c r="J2196" s="146"/>
      <c r="K2196" s="146"/>
      <c r="L2196" s="146"/>
    </row>
    <row r="2197" spans="9:12" x14ac:dyDescent="0.25">
      <c r="I2197" s="146"/>
      <c r="J2197" s="146"/>
      <c r="K2197" s="146"/>
      <c r="L2197" s="146"/>
    </row>
    <row r="2198" spans="9:12" x14ac:dyDescent="0.25">
      <c r="I2198" s="146"/>
      <c r="J2198" s="146"/>
      <c r="K2198" s="146"/>
      <c r="L2198" s="146"/>
    </row>
    <row r="2199" spans="9:12" x14ac:dyDescent="0.25">
      <c r="I2199" s="146"/>
      <c r="J2199" s="146"/>
      <c r="K2199" s="146"/>
      <c r="L2199" s="146"/>
    </row>
    <row r="2200" spans="9:12" x14ac:dyDescent="0.25">
      <c r="I2200" s="146"/>
      <c r="J2200" s="146"/>
      <c r="K2200" s="146"/>
      <c r="L2200" s="146"/>
    </row>
    <row r="2201" spans="9:12" x14ac:dyDescent="0.25">
      <c r="I2201" s="146"/>
      <c r="J2201" s="146"/>
      <c r="K2201" s="146"/>
      <c r="L2201" s="146"/>
    </row>
    <row r="2202" spans="9:12" x14ac:dyDescent="0.25">
      <c r="I2202" s="146"/>
      <c r="J2202" s="146"/>
      <c r="K2202" s="146"/>
      <c r="L2202" s="146"/>
    </row>
    <row r="2203" spans="9:12" x14ac:dyDescent="0.25">
      <c r="I2203" s="146"/>
      <c r="J2203" s="146"/>
      <c r="K2203" s="146"/>
      <c r="L2203" s="146"/>
    </row>
    <row r="2204" spans="9:12" x14ac:dyDescent="0.25">
      <c r="I2204" s="146"/>
      <c r="J2204" s="146"/>
      <c r="K2204" s="146"/>
      <c r="L2204" s="146"/>
    </row>
    <row r="2205" spans="9:12" x14ac:dyDescent="0.25">
      <c r="I2205" s="146"/>
      <c r="J2205" s="146"/>
      <c r="K2205" s="146"/>
      <c r="L2205" s="146"/>
    </row>
    <row r="2206" spans="9:12" x14ac:dyDescent="0.25">
      <c r="I2206" s="146"/>
      <c r="J2206" s="146"/>
      <c r="K2206" s="146"/>
      <c r="L2206" s="146"/>
    </row>
    <row r="2207" spans="9:12" x14ac:dyDescent="0.25">
      <c r="I2207" s="146"/>
      <c r="J2207" s="146"/>
      <c r="K2207" s="146"/>
      <c r="L2207" s="146"/>
    </row>
    <row r="2208" spans="9:12" x14ac:dyDescent="0.25">
      <c r="I2208" s="146"/>
      <c r="J2208" s="146"/>
      <c r="K2208" s="146"/>
      <c r="L2208" s="146"/>
    </row>
    <row r="2209" spans="9:12" x14ac:dyDescent="0.25">
      <c r="I2209" s="146"/>
      <c r="J2209" s="146"/>
      <c r="K2209" s="146"/>
      <c r="L2209" s="146"/>
    </row>
    <row r="2210" spans="9:12" x14ac:dyDescent="0.25">
      <c r="I2210" s="146"/>
      <c r="J2210" s="146"/>
      <c r="K2210" s="146"/>
      <c r="L2210" s="146"/>
    </row>
    <row r="2211" spans="9:12" x14ac:dyDescent="0.25">
      <c r="I2211" s="146"/>
      <c r="J2211" s="146"/>
      <c r="K2211" s="146"/>
      <c r="L2211" s="146"/>
    </row>
    <row r="2212" spans="9:12" x14ac:dyDescent="0.25">
      <c r="I2212" s="146"/>
      <c r="J2212" s="146"/>
      <c r="K2212" s="146"/>
      <c r="L2212" s="146"/>
    </row>
    <row r="2213" spans="9:12" x14ac:dyDescent="0.25">
      <c r="I2213" s="146"/>
      <c r="J2213" s="146"/>
      <c r="K2213" s="146"/>
      <c r="L2213" s="146"/>
    </row>
    <row r="2214" spans="9:12" x14ac:dyDescent="0.25">
      <c r="I2214" s="146"/>
      <c r="J2214" s="146"/>
      <c r="K2214" s="146"/>
      <c r="L2214" s="146"/>
    </row>
    <row r="2215" spans="9:12" x14ac:dyDescent="0.25">
      <c r="I2215" s="146"/>
      <c r="J2215" s="146"/>
      <c r="K2215" s="146"/>
      <c r="L2215" s="146"/>
    </row>
    <row r="2216" spans="9:12" x14ac:dyDescent="0.25">
      <c r="I2216" s="146"/>
      <c r="J2216" s="146"/>
      <c r="K2216" s="146"/>
      <c r="L2216" s="146"/>
    </row>
    <row r="2217" spans="9:12" x14ac:dyDescent="0.25">
      <c r="I2217" s="146"/>
      <c r="J2217" s="146"/>
      <c r="K2217" s="146"/>
      <c r="L2217" s="146"/>
    </row>
    <row r="2218" spans="9:12" x14ac:dyDescent="0.25">
      <c r="I2218" s="146"/>
      <c r="J2218" s="146"/>
      <c r="K2218" s="146"/>
      <c r="L2218" s="146"/>
    </row>
    <row r="2219" spans="9:12" x14ac:dyDescent="0.25">
      <c r="I2219" s="146"/>
      <c r="J2219" s="146"/>
      <c r="K2219" s="146"/>
      <c r="L2219" s="146"/>
    </row>
    <row r="2220" spans="9:12" x14ac:dyDescent="0.25">
      <c r="I2220" s="146"/>
      <c r="J2220" s="146"/>
      <c r="K2220" s="146"/>
      <c r="L2220" s="146"/>
    </row>
    <row r="2221" spans="9:12" x14ac:dyDescent="0.25">
      <c r="I2221" s="146"/>
      <c r="J2221" s="146"/>
      <c r="K2221" s="146"/>
      <c r="L2221" s="146"/>
    </row>
    <row r="2222" spans="9:12" x14ac:dyDescent="0.25">
      <c r="I2222" s="146"/>
      <c r="J2222" s="146"/>
      <c r="K2222" s="146"/>
      <c r="L2222" s="146"/>
    </row>
    <row r="2223" spans="9:12" x14ac:dyDescent="0.25">
      <c r="I2223" s="146"/>
      <c r="J2223" s="146"/>
      <c r="K2223" s="146"/>
      <c r="L2223" s="146"/>
    </row>
    <row r="2224" spans="9:12" x14ac:dyDescent="0.25">
      <c r="I2224" s="146"/>
      <c r="J2224" s="146"/>
      <c r="K2224" s="146"/>
      <c r="L2224" s="146"/>
    </row>
    <row r="2225" spans="9:12" x14ac:dyDescent="0.25">
      <c r="I2225" s="146"/>
      <c r="J2225" s="146"/>
      <c r="K2225" s="146"/>
      <c r="L2225" s="146"/>
    </row>
    <row r="2226" spans="9:12" x14ac:dyDescent="0.25">
      <c r="I2226" s="146"/>
      <c r="J2226" s="146"/>
      <c r="K2226" s="146"/>
      <c r="L2226" s="146"/>
    </row>
    <row r="2227" spans="9:12" x14ac:dyDescent="0.25">
      <c r="I2227" s="146"/>
      <c r="J2227" s="146"/>
      <c r="K2227" s="146"/>
      <c r="L2227" s="146"/>
    </row>
    <row r="2228" spans="9:12" x14ac:dyDescent="0.25">
      <c r="I2228" s="146"/>
      <c r="J2228" s="146"/>
      <c r="K2228" s="146"/>
      <c r="L2228" s="146"/>
    </row>
    <row r="2229" spans="9:12" x14ac:dyDescent="0.25">
      <c r="I2229" s="146"/>
      <c r="J2229" s="146"/>
      <c r="K2229" s="146"/>
      <c r="L2229" s="146"/>
    </row>
    <row r="2230" spans="9:12" x14ac:dyDescent="0.25">
      <c r="I2230" s="146"/>
      <c r="J2230" s="146"/>
      <c r="K2230" s="146"/>
      <c r="L2230" s="146"/>
    </row>
    <row r="2231" spans="9:12" x14ac:dyDescent="0.25">
      <c r="I2231" s="146"/>
      <c r="J2231" s="146"/>
      <c r="K2231" s="146"/>
      <c r="L2231" s="146"/>
    </row>
    <row r="2232" spans="9:12" x14ac:dyDescent="0.25">
      <c r="I2232" s="146"/>
      <c r="J2232" s="146"/>
      <c r="K2232" s="146"/>
      <c r="L2232" s="146"/>
    </row>
    <row r="2233" spans="9:12" x14ac:dyDescent="0.25">
      <c r="I2233" s="146"/>
      <c r="J2233" s="146"/>
      <c r="K2233" s="146"/>
      <c r="L2233" s="146"/>
    </row>
    <row r="2234" spans="9:12" x14ac:dyDescent="0.25">
      <c r="I2234" s="146"/>
      <c r="J2234" s="146"/>
      <c r="K2234" s="146"/>
      <c r="L2234" s="146"/>
    </row>
    <row r="2235" spans="9:12" x14ac:dyDescent="0.25">
      <c r="I2235" s="146"/>
      <c r="J2235" s="146"/>
      <c r="K2235" s="146"/>
      <c r="L2235" s="146"/>
    </row>
    <row r="2236" spans="9:12" x14ac:dyDescent="0.25">
      <c r="I2236" s="146"/>
      <c r="J2236" s="146"/>
      <c r="K2236" s="146"/>
      <c r="L2236" s="146"/>
    </row>
    <row r="2237" spans="9:12" x14ac:dyDescent="0.25">
      <c r="I2237" s="146"/>
      <c r="J2237" s="146"/>
      <c r="K2237" s="146"/>
      <c r="L2237" s="146"/>
    </row>
    <row r="2238" spans="9:12" x14ac:dyDescent="0.25">
      <c r="I2238" s="146"/>
      <c r="J2238" s="146"/>
      <c r="K2238" s="146"/>
      <c r="L2238" s="146"/>
    </row>
    <row r="2239" spans="9:12" x14ac:dyDescent="0.25">
      <c r="I2239" s="146"/>
      <c r="J2239" s="146"/>
      <c r="K2239" s="146"/>
      <c r="L2239" s="146"/>
    </row>
    <row r="2240" spans="9:12" x14ac:dyDescent="0.25">
      <c r="I2240" s="146"/>
      <c r="J2240" s="146"/>
      <c r="K2240" s="146"/>
      <c r="L2240" s="146"/>
    </row>
    <row r="2241" spans="9:12" x14ac:dyDescent="0.25">
      <c r="I2241" s="146"/>
      <c r="J2241" s="146"/>
      <c r="K2241" s="146"/>
      <c r="L2241" s="146"/>
    </row>
    <row r="2242" spans="9:12" x14ac:dyDescent="0.25">
      <c r="I2242" s="146"/>
      <c r="J2242" s="146"/>
      <c r="K2242" s="146"/>
      <c r="L2242" s="146"/>
    </row>
    <row r="2243" spans="9:12" x14ac:dyDescent="0.25">
      <c r="I2243" s="146"/>
      <c r="J2243" s="146"/>
      <c r="K2243" s="146"/>
      <c r="L2243" s="146"/>
    </row>
    <row r="2244" spans="9:12" x14ac:dyDescent="0.25">
      <c r="I2244" s="146"/>
      <c r="J2244" s="146"/>
      <c r="K2244" s="146"/>
      <c r="L2244" s="146"/>
    </row>
    <row r="2245" spans="9:12" x14ac:dyDescent="0.25">
      <c r="I2245" s="146"/>
      <c r="J2245" s="146"/>
      <c r="K2245" s="146"/>
      <c r="L2245" s="146"/>
    </row>
    <row r="2246" spans="9:12" x14ac:dyDescent="0.25">
      <c r="I2246" s="146"/>
      <c r="J2246" s="146"/>
      <c r="K2246" s="146"/>
      <c r="L2246" s="146"/>
    </row>
    <row r="2247" spans="9:12" x14ac:dyDescent="0.25">
      <c r="I2247" s="146"/>
      <c r="J2247" s="146"/>
      <c r="K2247" s="146"/>
      <c r="L2247" s="146"/>
    </row>
    <row r="2248" spans="9:12" x14ac:dyDescent="0.25">
      <c r="I2248" s="146"/>
      <c r="J2248" s="146"/>
      <c r="K2248" s="146"/>
      <c r="L2248" s="146"/>
    </row>
    <row r="2249" spans="9:12" x14ac:dyDescent="0.25">
      <c r="I2249" s="146"/>
      <c r="J2249" s="146"/>
      <c r="K2249" s="146"/>
      <c r="L2249" s="146"/>
    </row>
    <row r="2250" spans="9:12" x14ac:dyDescent="0.25">
      <c r="I2250" s="146"/>
      <c r="J2250" s="146"/>
      <c r="K2250" s="146"/>
      <c r="L2250" s="146"/>
    </row>
    <row r="2251" spans="9:12" x14ac:dyDescent="0.25">
      <c r="I2251" s="146"/>
      <c r="J2251" s="146"/>
      <c r="K2251" s="146"/>
      <c r="L2251" s="146"/>
    </row>
    <row r="2252" spans="9:12" x14ac:dyDescent="0.25">
      <c r="I2252" s="146"/>
      <c r="J2252" s="146"/>
      <c r="K2252" s="146"/>
      <c r="L2252" s="146"/>
    </row>
    <row r="2253" spans="9:12" x14ac:dyDescent="0.25">
      <c r="I2253" s="146"/>
      <c r="J2253" s="146"/>
      <c r="K2253" s="146"/>
      <c r="L2253" s="146"/>
    </row>
    <row r="2254" spans="9:12" x14ac:dyDescent="0.25">
      <c r="I2254" s="146"/>
      <c r="J2254" s="146"/>
      <c r="K2254" s="146"/>
      <c r="L2254" s="146"/>
    </row>
    <row r="2255" spans="9:12" x14ac:dyDescent="0.25">
      <c r="I2255" s="146"/>
      <c r="J2255" s="146"/>
      <c r="K2255" s="146"/>
      <c r="L2255" s="146"/>
    </row>
    <row r="2256" spans="9:12" x14ac:dyDescent="0.25">
      <c r="I2256" s="146"/>
      <c r="J2256" s="146"/>
      <c r="K2256" s="146"/>
      <c r="L2256" s="146"/>
    </row>
    <row r="2257" spans="9:12" x14ac:dyDescent="0.25">
      <c r="I2257" s="146"/>
      <c r="J2257" s="146"/>
      <c r="K2257" s="146"/>
      <c r="L2257" s="146"/>
    </row>
    <row r="2258" spans="9:12" x14ac:dyDescent="0.25">
      <c r="I2258" s="146"/>
      <c r="J2258" s="146"/>
      <c r="K2258" s="146"/>
      <c r="L2258" s="146"/>
    </row>
    <row r="2259" spans="9:12" x14ac:dyDescent="0.25">
      <c r="I2259" s="146"/>
      <c r="J2259" s="146"/>
      <c r="K2259" s="146"/>
      <c r="L2259" s="146"/>
    </row>
    <row r="2260" spans="9:12" x14ac:dyDescent="0.25">
      <c r="I2260" s="146"/>
      <c r="J2260" s="146"/>
      <c r="K2260" s="146"/>
      <c r="L2260" s="146"/>
    </row>
    <row r="2261" spans="9:12" x14ac:dyDescent="0.25">
      <c r="I2261" s="146"/>
      <c r="J2261" s="146"/>
      <c r="K2261" s="146"/>
      <c r="L2261" s="146"/>
    </row>
    <row r="2262" spans="9:12" x14ac:dyDescent="0.25">
      <c r="I2262" s="146"/>
      <c r="J2262" s="146"/>
      <c r="K2262" s="146"/>
      <c r="L2262" s="146"/>
    </row>
    <row r="2263" spans="9:12" x14ac:dyDescent="0.25">
      <c r="I2263" s="146"/>
      <c r="J2263" s="146"/>
      <c r="K2263" s="146"/>
      <c r="L2263" s="146"/>
    </row>
    <row r="2264" spans="9:12" x14ac:dyDescent="0.25">
      <c r="I2264" s="146"/>
      <c r="J2264" s="146"/>
      <c r="K2264" s="146"/>
      <c r="L2264" s="146"/>
    </row>
    <row r="2265" spans="9:12" x14ac:dyDescent="0.25">
      <c r="I2265" s="146"/>
      <c r="J2265" s="146"/>
      <c r="K2265" s="146"/>
      <c r="L2265" s="146"/>
    </row>
    <row r="2266" spans="9:12" x14ac:dyDescent="0.25">
      <c r="I2266" s="146"/>
      <c r="J2266" s="146"/>
      <c r="K2266" s="146"/>
      <c r="L2266" s="146"/>
    </row>
    <row r="2267" spans="9:12" x14ac:dyDescent="0.25">
      <c r="I2267" s="146"/>
      <c r="J2267" s="146"/>
      <c r="K2267" s="146"/>
      <c r="L2267" s="146"/>
    </row>
    <row r="2268" spans="9:12" x14ac:dyDescent="0.25">
      <c r="I2268" s="146"/>
      <c r="J2268" s="146"/>
      <c r="K2268" s="146"/>
      <c r="L2268" s="146"/>
    </row>
    <row r="2269" spans="9:12" x14ac:dyDescent="0.25">
      <c r="I2269" s="146"/>
      <c r="J2269" s="146"/>
      <c r="K2269" s="146"/>
      <c r="L2269" s="146"/>
    </row>
    <row r="2270" spans="9:12" x14ac:dyDescent="0.25">
      <c r="I2270" s="146"/>
      <c r="J2270" s="146"/>
      <c r="K2270" s="146"/>
      <c r="L2270" s="146"/>
    </row>
    <row r="2271" spans="9:12" x14ac:dyDescent="0.25">
      <c r="I2271" s="146"/>
      <c r="J2271" s="146"/>
      <c r="K2271" s="146"/>
      <c r="L2271" s="146"/>
    </row>
    <row r="2272" spans="9:12" x14ac:dyDescent="0.25">
      <c r="I2272" s="146"/>
      <c r="J2272" s="146"/>
      <c r="K2272" s="146"/>
      <c r="L2272" s="146"/>
    </row>
    <row r="2273" spans="9:12" x14ac:dyDescent="0.25">
      <c r="I2273" s="146"/>
      <c r="J2273" s="146"/>
      <c r="K2273" s="146"/>
      <c r="L2273" s="146"/>
    </row>
    <row r="2274" spans="9:12" x14ac:dyDescent="0.25">
      <c r="I2274" s="146"/>
      <c r="J2274" s="146"/>
      <c r="K2274" s="146"/>
      <c r="L2274" s="146"/>
    </row>
    <row r="2275" spans="9:12" x14ac:dyDescent="0.25">
      <c r="I2275" s="146"/>
      <c r="J2275" s="146"/>
      <c r="K2275" s="146"/>
      <c r="L2275" s="146"/>
    </row>
    <row r="2276" spans="9:12" x14ac:dyDescent="0.25">
      <c r="I2276" s="146"/>
      <c r="J2276" s="146"/>
      <c r="K2276" s="146"/>
      <c r="L2276" s="146"/>
    </row>
    <row r="2277" spans="9:12" x14ac:dyDescent="0.25">
      <c r="I2277" s="146"/>
      <c r="J2277" s="146"/>
      <c r="K2277" s="146"/>
      <c r="L2277" s="146"/>
    </row>
    <row r="2278" spans="9:12" x14ac:dyDescent="0.25">
      <c r="I2278" s="146"/>
      <c r="J2278" s="146"/>
      <c r="K2278" s="146"/>
      <c r="L2278" s="146"/>
    </row>
    <row r="2279" spans="9:12" x14ac:dyDescent="0.25">
      <c r="I2279" s="146"/>
      <c r="J2279" s="146"/>
      <c r="K2279" s="146"/>
      <c r="L2279" s="146"/>
    </row>
    <row r="2280" spans="9:12" x14ac:dyDescent="0.25">
      <c r="I2280" s="146"/>
      <c r="J2280" s="146"/>
      <c r="K2280" s="146"/>
      <c r="L2280" s="146"/>
    </row>
    <row r="2281" spans="9:12" x14ac:dyDescent="0.25">
      <c r="I2281" s="146"/>
      <c r="J2281" s="146"/>
      <c r="K2281" s="146"/>
      <c r="L2281" s="146"/>
    </row>
    <row r="2282" spans="9:12" x14ac:dyDescent="0.25">
      <c r="I2282" s="146"/>
      <c r="J2282" s="146"/>
      <c r="K2282" s="146"/>
      <c r="L2282" s="146"/>
    </row>
    <row r="2283" spans="9:12" x14ac:dyDescent="0.25">
      <c r="I2283" s="146"/>
      <c r="J2283" s="146"/>
      <c r="K2283" s="146"/>
      <c r="L2283" s="146"/>
    </row>
    <row r="2284" spans="9:12" x14ac:dyDescent="0.25">
      <c r="I2284" s="146"/>
      <c r="J2284" s="146"/>
      <c r="K2284" s="146"/>
      <c r="L2284" s="146"/>
    </row>
    <row r="2285" spans="9:12" x14ac:dyDescent="0.25">
      <c r="I2285" s="146"/>
      <c r="J2285" s="146"/>
      <c r="K2285" s="146"/>
      <c r="L2285" s="146"/>
    </row>
    <row r="2286" spans="9:12" x14ac:dyDescent="0.25">
      <c r="I2286" s="146"/>
      <c r="J2286" s="146"/>
      <c r="K2286" s="146"/>
      <c r="L2286" s="146"/>
    </row>
    <row r="2287" spans="9:12" x14ac:dyDescent="0.25">
      <c r="I2287" s="146"/>
      <c r="J2287" s="146"/>
      <c r="K2287" s="146"/>
      <c r="L2287" s="146"/>
    </row>
    <row r="2288" spans="9:12" x14ac:dyDescent="0.25">
      <c r="I2288" s="146"/>
      <c r="J2288" s="146"/>
      <c r="K2288" s="146"/>
      <c r="L2288" s="146"/>
    </row>
    <row r="2289" spans="9:12" x14ac:dyDescent="0.25">
      <c r="I2289" s="146"/>
      <c r="J2289" s="146"/>
      <c r="K2289" s="146"/>
      <c r="L2289" s="146"/>
    </row>
    <row r="2290" spans="9:12" x14ac:dyDescent="0.25">
      <c r="I2290" s="146"/>
      <c r="J2290" s="146"/>
      <c r="K2290" s="146"/>
      <c r="L2290" s="146"/>
    </row>
    <row r="2291" spans="9:12" x14ac:dyDescent="0.25">
      <c r="I2291" s="146"/>
      <c r="J2291" s="146"/>
      <c r="K2291" s="146"/>
      <c r="L2291" s="146"/>
    </row>
    <row r="2292" spans="9:12" x14ac:dyDescent="0.25">
      <c r="I2292" s="146"/>
      <c r="J2292" s="146"/>
      <c r="K2292" s="146"/>
      <c r="L2292" s="146"/>
    </row>
    <row r="2293" spans="9:12" x14ac:dyDescent="0.25">
      <c r="I2293" s="146"/>
      <c r="J2293" s="146"/>
      <c r="K2293" s="146"/>
      <c r="L2293" s="146"/>
    </row>
    <row r="2294" spans="9:12" x14ac:dyDescent="0.25">
      <c r="I2294" s="146"/>
      <c r="J2294" s="146"/>
      <c r="K2294" s="146"/>
      <c r="L2294" s="146"/>
    </row>
    <row r="2295" spans="9:12" x14ac:dyDescent="0.25">
      <c r="I2295" s="146"/>
      <c r="J2295" s="146"/>
      <c r="K2295" s="146"/>
      <c r="L2295" s="146"/>
    </row>
    <row r="2296" spans="9:12" x14ac:dyDescent="0.25">
      <c r="I2296" s="146"/>
      <c r="J2296" s="146"/>
      <c r="K2296" s="146"/>
      <c r="L2296" s="146"/>
    </row>
    <row r="2297" spans="9:12" x14ac:dyDescent="0.25">
      <c r="I2297" s="146"/>
      <c r="J2297" s="146"/>
      <c r="K2297" s="146"/>
      <c r="L2297" s="146"/>
    </row>
    <row r="2298" spans="9:12" x14ac:dyDescent="0.25">
      <c r="I2298" s="146"/>
      <c r="J2298" s="146"/>
      <c r="K2298" s="146"/>
      <c r="L2298" s="146"/>
    </row>
    <row r="2299" spans="9:12" x14ac:dyDescent="0.25">
      <c r="I2299" s="146"/>
      <c r="J2299" s="146"/>
      <c r="K2299" s="146"/>
      <c r="L2299" s="146"/>
    </row>
    <row r="2300" spans="9:12" x14ac:dyDescent="0.25">
      <c r="I2300" s="146"/>
      <c r="J2300" s="146"/>
      <c r="K2300" s="146"/>
      <c r="L2300" s="146"/>
    </row>
    <row r="2301" spans="9:12" x14ac:dyDescent="0.25">
      <c r="I2301" s="146"/>
      <c r="J2301" s="146"/>
      <c r="K2301" s="146"/>
      <c r="L2301" s="146"/>
    </row>
    <row r="2302" spans="9:12" x14ac:dyDescent="0.25">
      <c r="I2302" s="146"/>
      <c r="J2302" s="146"/>
      <c r="K2302" s="146"/>
      <c r="L2302" s="146"/>
    </row>
    <row r="2303" spans="9:12" x14ac:dyDescent="0.25">
      <c r="I2303" s="146"/>
      <c r="J2303" s="146"/>
      <c r="K2303" s="146"/>
      <c r="L2303" s="146"/>
    </row>
    <row r="2304" spans="9:12" x14ac:dyDescent="0.25">
      <c r="I2304" s="146"/>
      <c r="J2304" s="146"/>
      <c r="K2304" s="146"/>
      <c r="L2304" s="146"/>
    </row>
    <row r="2305" spans="9:12" x14ac:dyDescent="0.25">
      <c r="I2305" s="146"/>
      <c r="J2305" s="146"/>
      <c r="K2305" s="146"/>
      <c r="L2305" s="146"/>
    </row>
    <row r="2306" spans="9:12" x14ac:dyDescent="0.25">
      <c r="I2306" s="146"/>
      <c r="J2306" s="146"/>
      <c r="K2306" s="146"/>
      <c r="L2306" s="146"/>
    </row>
    <row r="2307" spans="9:12" x14ac:dyDescent="0.25">
      <c r="I2307" s="146"/>
      <c r="J2307" s="146"/>
      <c r="K2307" s="146"/>
      <c r="L2307" s="146"/>
    </row>
    <row r="2308" spans="9:12" x14ac:dyDescent="0.25">
      <c r="I2308" s="146"/>
      <c r="J2308" s="146"/>
      <c r="K2308" s="146"/>
      <c r="L2308" s="146"/>
    </row>
    <row r="2309" spans="9:12" x14ac:dyDescent="0.25">
      <c r="I2309" s="146"/>
      <c r="J2309" s="146"/>
      <c r="K2309" s="146"/>
      <c r="L2309" s="146"/>
    </row>
    <row r="2310" spans="9:12" x14ac:dyDescent="0.25">
      <c r="I2310" s="146"/>
      <c r="J2310" s="146"/>
      <c r="K2310" s="146"/>
      <c r="L2310" s="146"/>
    </row>
    <row r="2311" spans="9:12" x14ac:dyDescent="0.25">
      <c r="I2311" s="146"/>
      <c r="J2311" s="146"/>
      <c r="K2311" s="146"/>
      <c r="L2311" s="146"/>
    </row>
    <row r="2312" spans="9:12" x14ac:dyDescent="0.25">
      <c r="I2312" s="146"/>
      <c r="J2312" s="146"/>
      <c r="K2312" s="146"/>
      <c r="L2312" s="146"/>
    </row>
    <row r="2313" spans="9:12" x14ac:dyDescent="0.25">
      <c r="I2313" s="146"/>
      <c r="J2313" s="146"/>
      <c r="K2313" s="146"/>
      <c r="L2313" s="146"/>
    </row>
    <row r="2314" spans="9:12" x14ac:dyDescent="0.25">
      <c r="I2314" s="146"/>
      <c r="J2314" s="146"/>
      <c r="K2314" s="146"/>
      <c r="L2314" s="146"/>
    </row>
    <row r="2315" spans="9:12" x14ac:dyDescent="0.25">
      <c r="I2315" s="146"/>
      <c r="J2315" s="146"/>
      <c r="K2315" s="146"/>
      <c r="L2315" s="146"/>
    </row>
    <row r="2316" spans="9:12" x14ac:dyDescent="0.25">
      <c r="I2316" s="146"/>
      <c r="J2316" s="146"/>
      <c r="K2316" s="146"/>
      <c r="L2316" s="146"/>
    </row>
    <row r="2317" spans="9:12" x14ac:dyDescent="0.25">
      <c r="I2317" s="146"/>
      <c r="J2317" s="146"/>
      <c r="K2317" s="146"/>
      <c r="L2317" s="146"/>
    </row>
    <row r="2318" spans="9:12" x14ac:dyDescent="0.25">
      <c r="I2318" s="146"/>
      <c r="J2318" s="146"/>
      <c r="K2318" s="146"/>
      <c r="L2318" s="146"/>
    </row>
    <row r="2319" spans="9:12" x14ac:dyDescent="0.25">
      <c r="I2319" s="146"/>
      <c r="J2319" s="146"/>
      <c r="K2319" s="146"/>
      <c r="L2319" s="146"/>
    </row>
    <row r="2320" spans="9:12" x14ac:dyDescent="0.25">
      <c r="I2320" s="146"/>
      <c r="J2320" s="146"/>
      <c r="K2320" s="146"/>
      <c r="L2320" s="146"/>
    </row>
    <row r="2321" spans="9:12" x14ac:dyDescent="0.25">
      <c r="I2321" s="146"/>
      <c r="J2321" s="146"/>
      <c r="K2321" s="146"/>
      <c r="L2321" s="146"/>
    </row>
    <row r="2322" spans="9:12" x14ac:dyDescent="0.25">
      <c r="I2322" s="146"/>
      <c r="J2322" s="146"/>
      <c r="K2322" s="146"/>
      <c r="L2322" s="146"/>
    </row>
    <row r="2323" spans="9:12" x14ac:dyDescent="0.25">
      <c r="I2323" s="146"/>
      <c r="J2323" s="146"/>
      <c r="K2323" s="146"/>
      <c r="L2323" s="146"/>
    </row>
    <row r="2324" spans="9:12" x14ac:dyDescent="0.25">
      <c r="I2324" s="146"/>
      <c r="J2324" s="146"/>
      <c r="K2324" s="146"/>
      <c r="L2324" s="146"/>
    </row>
    <row r="2325" spans="9:12" x14ac:dyDescent="0.25">
      <c r="I2325" s="146"/>
      <c r="J2325" s="146"/>
      <c r="K2325" s="146"/>
      <c r="L2325" s="146"/>
    </row>
    <row r="2326" spans="9:12" x14ac:dyDescent="0.25">
      <c r="I2326" s="146"/>
      <c r="J2326" s="146"/>
      <c r="K2326" s="146"/>
      <c r="L2326" s="146"/>
    </row>
    <row r="2327" spans="9:12" x14ac:dyDescent="0.25">
      <c r="I2327" s="146"/>
      <c r="J2327" s="146"/>
      <c r="K2327" s="146"/>
      <c r="L2327" s="146"/>
    </row>
    <row r="2328" spans="9:12" x14ac:dyDescent="0.25">
      <c r="I2328" s="146"/>
      <c r="J2328" s="146"/>
      <c r="K2328" s="146"/>
      <c r="L2328" s="146"/>
    </row>
    <row r="2329" spans="9:12" x14ac:dyDescent="0.25">
      <c r="I2329" s="146"/>
      <c r="J2329" s="146"/>
      <c r="K2329" s="146"/>
      <c r="L2329" s="146"/>
    </row>
    <row r="2330" spans="9:12" x14ac:dyDescent="0.25">
      <c r="I2330" s="146"/>
      <c r="J2330" s="146"/>
      <c r="K2330" s="146"/>
      <c r="L2330" s="146"/>
    </row>
    <row r="2331" spans="9:12" x14ac:dyDescent="0.25">
      <c r="I2331" s="146"/>
      <c r="J2331" s="146"/>
      <c r="K2331" s="146"/>
      <c r="L2331" s="146"/>
    </row>
    <row r="2332" spans="9:12" x14ac:dyDescent="0.25">
      <c r="I2332" s="146"/>
      <c r="J2332" s="146"/>
      <c r="K2332" s="146"/>
      <c r="L2332" s="146"/>
    </row>
    <row r="2333" spans="9:12" x14ac:dyDescent="0.25">
      <c r="I2333" s="146"/>
      <c r="J2333" s="146"/>
      <c r="K2333" s="146"/>
      <c r="L2333" s="146"/>
    </row>
    <row r="2334" spans="9:12" x14ac:dyDescent="0.25">
      <c r="I2334" s="146"/>
      <c r="J2334" s="146"/>
      <c r="K2334" s="146"/>
      <c r="L2334" s="146"/>
    </row>
    <row r="2335" spans="9:12" x14ac:dyDescent="0.25">
      <c r="I2335" s="146"/>
      <c r="J2335" s="146"/>
      <c r="K2335" s="146"/>
      <c r="L2335" s="146"/>
    </row>
    <row r="2336" spans="9:12" x14ac:dyDescent="0.25">
      <c r="I2336" s="146"/>
      <c r="J2336" s="146"/>
      <c r="K2336" s="146"/>
      <c r="L2336" s="146"/>
    </row>
    <row r="2337" spans="9:12" x14ac:dyDescent="0.25">
      <c r="I2337" s="146"/>
      <c r="J2337" s="146"/>
      <c r="K2337" s="146"/>
      <c r="L2337" s="146"/>
    </row>
    <row r="2338" spans="9:12" x14ac:dyDescent="0.25">
      <c r="I2338" s="146"/>
      <c r="J2338" s="146"/>
      <c r="K2338" s="146"/>
      <c r="L2338" s="146"/>
    </row>
    <row r="2339" spans="9:12" x14ac:dyDescent="0.25">
      <c r="I2339" s="146"/>
      <c r="J2339" s="146"/>
      <c r="K2339" s="146"/>
      <c r="L2339" s="146"/>
    </row>
    <row r="2340" spans="9:12" x14ac:dyDescent="0.25">
      <c r="I2340" s="146"/>
      <c r="J2340" s="146"/>
      <c r="K2340" s="146"/>
      <c r="L2340" s="146"/>
    </row>
    <row r="2341" spans="9:12" x14ac:dyDescent="0.25">
      <c r="I2341" s="146"/>
      <c r="J2341" s="146"/>
      <c r="K2341" s="146"/>
      <c r="L2341" s="146"/>
    </row>
    <row r="2342" spans="9:12" x14ac:dyDescent="0.25">
      <c r="I2342" s="146"/>
      <c r="J2342" s="146"/>
      <c r="K2342" s="146"/>
      <c r="L2342" s="146"/>
    </row>
    <row r="2343" spans="9:12" x14ac:dyDescent="0.25">
      <c r="I2343" s="146"/>
      <c r="J2343" s="146"/>
      <c r="K2343" s="146"/>
      <c r="L2343" s="146"/>
    </row>
    <row r="2344" spans="9:12" x14ac:dyDescent="0.25">
      <c r="I2344" s="146"/>
      <c r="J2344" s="146"/>
      <c r="K2344" s="146"/>
      <c r="L2344" s="146"/>
    </row>
    <row r="2345" spans="9:12" x14ac:dyDescent="0.25">
      <c r="I2345" s="146"/>
      <c r="J2345" s="146"/>
      <c r="K2345" s="146"/>
      <c r="L2345" s="146"/>
    </row>
    <row r="2346" spans="9:12" x14ac:dyDescent="0.25">
      <c r="I2346" s="146"/>
      <c r="J2346" s="146"/>
      <c r="K2346" s="146"/>
      <c r="L2346" s="146"/>
    </row>
    <row r="2347" spans="9:12" x14ac:dyDescent="0.25">
      <c r="I2347" s="146"/>
      <c r="J2347" s="146"/>
      <c r="K2347" s="146"/>
      <c r="L2347" s="146"/>
    </row>
    <row r="2348" spans="9:12" x14ac:dyDescent="0.25">
      <c r="I2348" s="146"/>
      <c r="J2348" s="146"/>
      <c r="K2348" s="146"/>
      <c r="L2348" s="146"/>
    </row>
    <row r="2349" spans="9:12" x14ac:dyDescent="0.25">
      <c r="I2349" s="146"/>
      <c r="J2349" s="146"/>
      <c r="K2349" s="146"/>
      <c r="L2349" s="146"/>
    </row>
    <row r="2350" spans="9:12" x14ac:dyDescent="0.25">
      <c r="I2350" s="146"/>
      <c r="J2350" s="146"/>
      <c r="K2350" s="146"/>
      <c r="L2350" s="146"/>
    </row>
    <row r="2351" spans="9:12" x14ac:dyDescent="0.25">
      <c r="I2351" s="146"/>
      <c r="J2351" s="146"/>
      <c r="K2351" s="146"/>
      <c r="L2351" s="146"/>
    </row>
    <row r="2352" spans="9:12" x14ac:dyDescent="0.25">
      <c r="I2352" s="146"/>
      <c r="J2352" s="146"/>
      <c r="K2352" s="146"/>
      <c r="L2352" s="146"/>
    </row>
    <row r="2353" spans="9:12" x14ac:dyDescent="0.25">
      <c r="I2353" s="146"/>
      <c r="J2353" s="146"/>
      <c r="K2353" s="146"/>
      <c r="L2353" s="146"/>
    </row>
    <row r="2354" spans="9:12" x14ac:dyDescent="0.25">
      <c r="I2354" s="146"/>
      <c r="J2354" s="146"/>
      <c r="K2354" s="146"/>
      <c r="L2354" s="146"/>
    </row>
    <row r="2355" spans="9:12" x14ac:dyDescent="0.25">
      <c r="I2355" s="146"/>
      <c r="J2355" s="146"/>
      <c r="K2355" s="146"/>
      <c r="L2355" s="146"/>
    </row>
    <row r="2356" spans="9:12" x14ac:dyDescent="0.25">
      <c r="I2356" s="146"/>
      <c r="J2356" s="146"/>
      <c r="K2356" s="146"/>
      <c r="L2356" s="146"/>
    </row>
    <row r="2357" spans="9:12" x14ac:dyDescent="0.25">
      <c r="I2357" s="146"/>
      <c r="J2357" s="146"/>
      <c r="K2357" s="146"/>
      <c r="L2357" s="146"/>
    </row>
    <row r="2358" spans="9:12" x14ac:dyDescent="0.25">
      <c r="I2358" s="146"/>
      <c r="J2358" s="146"/>
      <c r="K2358" s="146"/>
      <c r="L2358" s="146"/>
    </row>
    <row r="2359" spans="9:12" x14ac:dyDescent="0.25">
      <c r="I2359" s="146"/>
      <c r="J2359" s="146"/>
      <c r="K2359" s="146"/>
      <c r="L2359" s="146"/>
    </row>
    <row r="2360" spans="9:12" x14ac:dyDescent="0.25">
      <c r="I2360" s="146"/>
      <c r="J2360" s="146"/>
      <c r="K2360" s="146"/>
      <c r="L2360" s="146"/>
    </row>
    <row r="2361" spans="9:12" x14ac:dyDescent="0.25">
      <c r="I2361" s="146"/>
      <c r="J2361" s="146"/>
      <c r="K2361" s="146"/>
      <c r="L2361" s="146"/>
    </row>
    <row r="2362" spans="9:12" x14ac:dyDescent="0.25">
      <c r="I2362" s="146"/>
      <c r="J2362" s="146"/>
      <c r="K2362" s="146"/>
      <c r="L2362" s="146"/>
    </row>
    <row r="2363" spans="9:12" x14ac:dyDescent="0.25">
      <c r="I2363" s="146"/>
      <c r="J2363" s="146"/>
      <c r="K2363" s="146"/>
      <c r="L2363" s="146"/>
    </row>
    <row r="2364" spans="9:12" x14ac:dyDescent="0.25">
      <c r="I2364" s="146"/>
      <c r="J2364" s="146"/>
      <c r="K2364" s="146"/>
      <c r="L2364" s="146"/>
    </row>
    <row r="2365" spans="9:12" x14ac:dyDescent="0.25">
      <c r="I2365" s="146"/>
      <c r="J2365" s="146"/>
      <c r="K2365" s="146"/>
      <c r="L2365" s="146"/>
    </row>
    <row r="2366" spans="9:12" x14ac:dyDescent="0.25">
      <c r="I2366" s="146"/>
      <c r="J2366" s="146"/>
      <c r="K2366" s="146"/>
      <c r="L2366" s="146"/>
    </row>
    <row r="2367" spans="9:12" x14ac:dyDescent="0.25">
      <c r="I2367" s="146"/>
      <c r="J2367" s="146"/>
      <c r="K2367" s="146"/>
      <c r="L2367" s="146"/>
    </row>
    <row r="2368" spans="9:12" x14ac:dyDescent="0.25">
      <c r="I2368" s="146"/>
      <c r="J2368" s="146"/>
      <c r="K2368" s="146"/>
      <c r="L2368" s="146"/>
    </row>
    <row r="2369" spans="9:12" x14ac:dyDescent="0.25">
      <c r="I2369" s="146"/>
      <c r="J2369" s="146"/>
      <c r="K2369" s="146"/>
      <c r="L2369" s="146"/>
    </row>
    <row r="2370" spans="9:12" x14ac:dyDescent="0.25">
      <c r="I2370" s="146"/>
      <c r="J2370" s="146"/>
      <c r="K2370" s="146"/>
      <c r="L2370" s="146"/>
    </row>
    <row r="2371" spans="9:12" x14ac:dyDescent="0.25">
      <c r="I2371" s="146"/>
      <c r="J2371" s="146"/>
      <c r="K2371" s="146"/>
      <c r="L2371" s="146"/>
    </row>
    <row r="2372" spans="9:12" x14ac:dyDescent="0.25">
      <c r="I2372" s="146"/>
      <c r="J2372" s="146"/>
      <c r="K2372" s="146"/>
      <c r="L2372" s="146"/>
    </row>
    <row r="2373" spans="9:12" x14ac:dyDescent="0.25">
      <c r="I2373" s="146"/>
      <c r="J2373" s="146"/>
      <c r="K2373" s="146"/>
      <c r="L2373" s="146"/>
    </row>
    <row r="2374" spans="9:12" x14ac:dyDescent="0.25">
      <c r="I2374" s="146"/>
      <c r="J2374" s="146"/>
      <c r="K2374" s="146"/>
      <c r="L2374" s="146"/>
    </row>
    <row r="2375" spans="9:12" x14ac:dyDescent="0.25">
      <c r="I2375" s="146"/>
      <c r="J2375" s="146"/>
      <c r="K2375" s="146"/>
      <c r="L2375" s="146"/>
    </row>
    <row r="2376" spans="9:12" x14ac:dyDescent="0.25">
      <c r="I2376" s="146"/>
      <c r="J2376" s="146"/>
      <c r="K2376" s="146"/>
      <c r="L2376" s="146"/>
    </row>
    <row r="2377" spans="9:12" x14ac:dyDescent="0.25">
      <c r="I2377" s="146"/>
      <c r="J2377" s="146"/>
      <c r="K2377" s="146"/>
      <c r="L2377" s="146"/>
    </row>
    <row r="2378" spans="9:12" x14ac:dyDescent="0.25">
      <c r="I2378" s="146"/>
      <c r="J2378" s="146"/>
      <c r="K2378" s="146"/>
      <c r="L2378" s="146"/>
    </row>
    <row r="2379" spans="9:12" x14ac:dyDescent="0.25">
      <c r="I2379" s="146"/>
      <c r="J2379" s="146"/>
      <c r="K2379" s="146"/>
      <c r="L2379" s="146"/>
    </row>
    <row r="2380" spans="9:12" x14ac:dyDescent="0.25">
      <c r="I2380" s="146"/>
      <c r="J2380" s="146"/>
      <c r="K2380" s="146"/>
      <c r="L2380" s="146"/>
    </row>
    <row r="2381" spans="9:12" x14ac:dyDescent="0.25">
      <c r="I2381" s="146"/>
      <c r="J2381" s="146"/>
      <c r="K2381" s="146"/>
      <c r="L2381" s="146"/>
    </row>
    <row r="2382" spans="9:12" x14ac:dyDescent="0.25">
      <c r="I2382" s="146"/>
      <c r="J2382" s="146"/>
      <c r="K2382" s="146"/>
      <c r="L2382" s="146"/>
    </row>
    <row r="2383" spans="9:12" x14ac:dyDescent="0.25">
      <c r="I2383" s="146"/>
      <c r="J2383" s="146"/>
      <c r="K2383" s="146"/>
      <c r="L2383" s="146"/>
    </row>
    <row r="2384" spans="9:12" x14ac:dyDescent="0.25">
      <c r="I2384" s="146"/>
      <c r="J2384" s="146"/>
      <c r="K2384" s="146"/>
      <c r="L2384" s="146"/>
    </row>
    <row r="2385" spans="9:12" x14ac:dyDescent="0.25">
      <c r="I2385" s="146"/>
      <c r="J2385" s="146"/>
      <c r="K2385" s="146"/>
      <c r="L2385" s="146"/>
    </row>
    <row r="2386" spans="9:12" x14ac:dyDescent="0.25">
      <c r="I2386" s="146"/>
      <c r="J2386" s="146"/>
      <c r="K2386" s="146"/>
      <c r="L2386" s="146"/>
    </row>
    <row r="2387" spans="9:12" x14ac:dyDescent="0.25">
      <c r="I2387" s="146"/>
      <c r="J2387" s="146"/>
      <c r="K2387" s="146"/>
      <c r="L2387" s="146"/>
    </row>
    <row r="2388" spans="9:12" x14ac:dyDescent="0.25">
      <c r="I2388" s="146"/>
      <c r="J2388" s="146"/>
      <c r="K2388" s="146"/>
      <c r="L2388" s="146"/>
    </row>
    <row r="2389" spans="9:12" x14ac:dyDescent="0.25">
      <c r="I2389" s="146"/>
      <c r="J2389" s="146"/>
      <c r="K2389" s="146"/>
      <c r="L2389" s="146"/>
    </row>
    <row r="2390" spans="9:12" x14ac:dyDescent="0.25">
      <c r="I2390" s="146"/>
      <c r="J2390" s="146"/>
      <c r="K2390" s="146"/>
      <c r="L2390" s="146"/>
    </row>
    <row r="2391" spans="9:12" x14ac:dyDescent="0.25">
      <c r="I2391" s="146"/>
      <c r="J2391" s="146"/>
      <c r="K2391" s="146"/>
      <c r="L2391" s="146"/>
    </row>
    <row r="2392" spans="9:12" x14ac:dyDescent="0.25">
      <c r="I2392" s="146"/>
      <c r="J2392" s="146"/>
      <c r="K2392" s="146"/>
      <c r="L2392" s="146"/>
    </row>
    <row r="2393" spans="9:12" x14ac:dyDescent="0.25">
      <c r="I2393" s="146"/>
      <c r="J2393" s="146"/>
      <c r="K2393" s="146"/>
      <c r="L2393" s="146"/>
    </row>
    <row r="2394" spans="9:12" x14ac:dyDescent="0.25">
      <c r="I2394" s="146"/>
      <c r="J2394" s="146"/>
      <c r="K2394" s="146"/>
      <c r="L2394" s="146"/>
    </row>
    <row r="2395" spans="9:12" x14ac:dyDescent="0.25">
      <c r="I2395" s="146"/>
      <c r="J2395" s="146"/>
      <c r="K2395" s="146"/>
      <c r="L2395" s="146"/>
    </row>
    <row r="2396" spans="9:12" x14ac:dyDescent="0.25">
      <c r="I2396" s="146"/>
      <c r="J2396" s="146"/>
      <c r="K2396" s="146"/>
      <c r="L2396" s="146"/>
    </row>
    <row r="2397" spans="9:12" x14ac:dyDescent="0.25">
      <c r="I2397" s="146"/>
      <c r="J2397" s="146"/>
      <c r="K2397" s="146"/>
      <c r="L2397" s="146"/>
    </row>
    <row r="2398" spans="9:12" x14ac:dyDescent="0.25">
      <c r="I2398" s="146"/>
      <c r="J2398" s="146"/>
      <c r="K2398" s="146"/>
      <c r="L2398" s="146"/>
    </row>
    <row r="2399" spans="9:12" x14ac:dyDescent="0.25">
      <c r="I2399" s="146"/>
      <c r="J2399" s="146"/>
      <c r="K2399" s="146"/>
      <c r="L2399" s="146"/>
    </row>
    <row r="2400" spans="9:12" x14ac:dyDescent="0.25">
      <c r="I2400" s="146"/>
      <c r="J2400" s="146"/>
      <c r="K2400" s="146"/>
      <c r="L2400" s="146"/>
    </row>
    <row r="2401" spans="9:12" x14ac:dyDescent="0.25">
      <c r="I2401" s="146"/>
      <c r="J2401" s="146"/>
      <c r="K2401" s="146"/>
      <c r="L2401" s="146"/>
    </row>
    <row r="2402" spans="9:12" x14ac:dyDescent="0.25">
      <c r="I2402" s="146"/>
      <c r="J2402" s="146"/>
      <c r="K2402" s="146"/>
      <c r="L2402" s="146"/>
    </row>
    <row r="2403" spans="9:12" x14ac:dyDescent="0.25">
      <c r="I2403" s="146"/>
      <c r="J2403" s="146"/>
      <c r="K2403" s="146"/>
      <c r="L2403" s="146"/>
    </row>
    <row r="2404" spans="9:12" x14ac:dyDescent="0.25">
      <c r="I2404" s="146"/>
      <c r="J2404" s="146"/>
      <c r="K2404" s="146"/>
      <c r="L2404" s="146"/>
    </row>
    <row r="2405" spans="9:12" x14ac:dyDescent="0.25">
      <c r="I2405" s="146"/>
      <c r="J2405" s="146"/>
      <c r="K2405" s="146"/>
      <c r="L2405" s="146"/>
    </row>
    <row r="2406" spans="9:12" x14ac:dyDescent="0.25">
      <c r="I2406" s="146"/>
      <c r="J2406" s="146"/>
      <c r="K2406" s="146"/>
      <c r="L2406" s="146"/>
    </row>
    <row r="2407" spans="9:12" x14ac:dyDescent="0.25">
      <c r="I2407" s="146"/>
      <c r="J2407" s="146"/>
      <c r="K2407" s="146"/>
      <c r="L2407" s="146"/>
    </row>
    <row r="2408" spans="9:12" x14ac:dyDescent="0.25">
      <c r="I2408" s="146"/>
      <c r="J2408" s="146"/>
      <c r="K2408" s="146"/>
      <c r="L2408" s="146"/>
    </row>
    <row r="2409" spans="9:12" x14ac:dyDescent="0.25">
      <c r="I2409" s="146"/>
      <c r="J2409" s="146"/>
      <c r="K2409" s="146"/>
      <c r="L2409" s="146"/>
    </row>
    <row r="2410" spans="9:12" x14ac:dyDescent="0.25">
      <c r="I2410" s="146"/>
      <c r="J2410" s="146"/>
      <c r="K2410" s="146"/>
      <c r="L2410" s="146"/>
    </row>
    <row r="2411" spans="9:12" x14ac:dyDescent="0.25">
      <c r="I2411" s="146"/>
      <c r="J2411" s="146"/>
      <c r="K2411" s="146"/>
      <c r="L2411" s="146"/>
    </row>
    <row r="2412" spans="9:12" x14ac:dyDescent="0.25">
      <c r="I2412" s="146"/>
      <c r="J2412" s="146"/>
      <c r="K2412" s="146"/>
      <c r="L2412" s="146"/>
    </row>
    <row r="2413" spans="9:12" x14ac:dyDescent="0.25">
      <c r="I2413" s="146"/>
      <c r="J2413" s="146"/>
      <c r="K2413" s="146"/>
      <c r="L2413" s="146"/>
    </row>
    <row r="2414" spans="9:12" x14ac:dyDescent="0.25">
      <c r="I2414" s="146"/>
      <c r="J2414" s="146"/>
      <c r="K2414" s="146"/>
      <c r="L2414" s="146"/>
    </row>
    <row r="2415" spans="9:12" x14ac:dyDescent="0.25">
      <c r="I2415" s="146"/>
      <c r="J2415" s="146"/>
      <c r="K2415" s="146"/>
      <c r="L2415" s="146"/>
    </row>
    <row r="2416" spans="9:12" x14ac:dyDescent="0.25">
      <c r="I2416" s="146"/>
      <c r="J2416" s="146"/>
      <c r="K2416" s="146"/>
      <c r="L2416" s="146"/>
    </row>
    <row r="2417" spans="9:12" x14ac:dyDescent="0.25">
      <c r="I2417" s="146"/>
      <c r="J2417" s="146"/>
      <c r="K2417" s="146"/>
      <c r="L2417" s="146"/>
    </row>
    <row r="2418" spans="9:12" x14ac:dyDescent="0.25">
      <c r="I2418" s="146"/>
      <c r="J2418" s="146"/>
      <c r="K2418" s="146"/>
      <c r="L2418" s="146"/>
    </row>
    <row r="2419" spans="9:12" x14ac:dyDescent="0.25">
      <c r="I2419" s="146"/>
      <c r="J2419" s="146"/>
      <c r="K2419" s="146"/>
      <c r="L2419" s="146"/>
    </row>
    <row r="2420" spans="9:12" x14ac:dyDescent="0.25">
      <c r="I2420" s="146"/>
      <c r="J2420" s="146"/>
      <c r="K2420" s="146"/>
      <c r="L2420" s="146"/>
    </row>
    <row r="2421" spans="9:12" x14ac:dyDescent="0.25">
      <c r="I2421" s="146"/>
      <c r="J2421" s="146"/>
      <c r="K2421" s="146"/>
      <c r="L2421" s="146"/>
    </row>
    <row r="2422" spans="9:12" x14ac:dyDescent="0.25">
      <c r="I2422" s="146"/>
      <c r="J2422" s="146"/>
      <c r="K2422" s="146"/>
      <c r="L2422" s="146"/>
    </row>
    <row r="2423" spans="9:12" x14ac:dyDescent="0.25">
      <c r="I2423" s="146"/>
      <c r="J2423" s="146"/>
      <c r="K2423" s="146"/>
      <c r="L2423" s="146"/>
    </row>
    <row r="2424" spans="9:12" x14ac:dyDescent="0.25">
      <c r="I2424" s="146"/>
      <c r="J2424" s="146"/>
      <c r="K2424" s="146"/>
      <c r="L2424" s="146"/>
    </row>
    <row r="2425" spans="9:12" x14ac:dyDescent="0.25">
      <c r="I2425" s="146"/>
      <c r="J2425" s="146"/>
      <c r="K2425" s="146"/>
      <c r="L2425" s="146"/>
    </row>
    <row r="2426" spans="9:12" x14ac:dyDescent="0.25">
      <c r="I2426" s="146"/>
      <c r="J2426" s="146"/>
      <c r="K2426" s="146"/>
      <c r="L2426" s="146"/>
    </row>
    <row r="2427" spans="9:12" x14ac:dyDescent="0.25">
      <c r="I2427" s="146"/>
      <c r="J2427" s="146"/>
      <c r="K2427" s="146"/>
      <c r="L2427" s="146"/>
    </row>
    <row r="2428" spans="9:12" x14ac:dyDescent="0.25">
      <c r="I2428" s="146"/>
      <c r="J2428" s="146"/>
      <c r="K2428" s="146"/>
      <c r="L2428" s="146"/>
    </row>
    <row r="2429" spans="9:12" x14ac:dyDescent="0.25">
      <c r="I2429" s="146"/>
      <c r="J2429" s="146"/>
      <c r="K2429" s="146"/>
      <c r="L2429" s="146"/>
    </row>
    <row r="2430" spans="9:12" x14ac:dyDescent="0.25">
      <c r="I2430" s="146"/>
      <c r="J2430" s="146"/>
      <c r="K2430" s="146"/>
      <c r="L2430" s="146"/>
    </row>
    <row r="2431" spans="9:12" x14ac:dyDescent="0.25">
      <c r="I2431" s="146"/>
      <c r="J2431" s="146"/>
      <c r="K2431" s="146"/>
      <c r="L2431" s="146"/>
    </row>
    <row r="2432" spans="9:12" x14ac:dyDescent="0.25">
      <c r="I2432" s="146"/>
      <c r="J2432" s="146"/>
      <c r="K2432" s="146"/>
      <c r="L2432" s="146"/>
    </row>
    <row r="2433" spans="9:12" x14ac:dyDescent="0.25">
      <c r="I2433" s="146"/>
      <c r="J2433" s="146"/>
      <c r="K2433" s="146"/>
      <c r="L2433" s="146"/>
    </row>
    <row r="2434" spans="9:12" x14ac:dyDescent="0.25">
      <c r="I2434" s="146"/>
      <c r="J2434" s="146"/>
      <c r="K2434" s="146"/>
      <c r="L2434" s="146"/>
    </row>
    <row r="2435" spans="9:12" x14ac:dyDescent="0.25">
      <c r="I2435" s="146"/>
      <c r="J2435" s="146"/>
      <c r="K2435" s="146"/>
      <c r="L2435" s="146"/>
    </row>
    <row r="2436" spans="9:12" x14ac:dyDescent="0.25">
      <c r="I2436" s="146"/>
      <c r="J2436" s="146"/>
      <c r="K2436" s="146"/>
      <c r="L2436" s="146"/>
    </row>
    <row r="2437" spans="9:12" x14ac:dyDescent="0.25">
      <c r="I2437" s="146"/>
      <c r="J2437" s="146"/>
      <c r="K2437" s="146"/>
      <c r="L2437" s="146"/>
    </row>
    <row r="2438" spans="9:12" x14ac:dyDescent="0.25">
      <c r="I2438" s="146"/>
      <c r="J2438" s="146"/>
      <c r="K2438" s="146"/>
      <c r="L2438" s="146"/>
    </row>
    <row r="2439" spans="9:12" x14ac:dyDescent="0.25">
      <c r="I2439" s="146"/>
      <c r="J2439" s="146"/>
      <c r="K2439" s="146"/>
      <c r="L2439" s="146"/>
    </row>
    <row r="2440" spans="9:12" x14ac:dyDescent="0.25">
      <c r="I2440" s="146"/>
      <c r="J2440" s="146"/>
      <c r="K2440" s="146"/>
      <c r="L2440" s="146"/>
    </row>
    <row r="2441" spans="9:12" x14ac:dyDescent="0.25">
      <c r="I2441" s="146"/>
      <c r="J2441" s="146"/>
      <c r="K2441" s="146"/>
      <c r="L2441" s="146"/>
    </row>
    <row r="2442" spans="9:12" x14ac:dyDescent="0.25">
      <c r="I2442" s="146"/>
      <c r="J2442" s="146"/>
      <c r="K2442" s="146"/>
      <c r="L2442" s="146"/>
    </row>
    <row r="2443" spans="9:12" x14ac:dyDescent="0.25">
      <c r="I2443" s="146"/>
      <c r="J2443" s="146"/>
      <c r="K2443" s="146"/>
      <c r="L2443" s="146"/>
    </row>
    <row r="2444" spans="9:12" x14ac:dyDescent="0.25">
      <c r="I2444" s="146"/>
      <c r="J2444" s="146"/>
      <c r="K2444" s="146"/>
      <c r="L2444" s="146"/>
    </row>
    <row r="2445" spans="9:12" x14ac:dyDescent="0.25">
      <c r="I2445" s="146"/>
      <c r="J2445" s="146"/>
      <c r="K2445" s="146"/>
      <c r="L2445" s="146"/>
    </row>
    <row r="2446" spans="9:12" x14ac:dyDescent="0.25">
      <c r="I2446" s="146"/>
      <c r="J2446" s="146"/>
      <c r="K2446" s="146"/>
      <c r="L2446" s="146"/>
    </row>
    <row r="2447" spans="9:12" x14ac:dyDescent="0.25">
      <c r="I2447" s="146"/>
      <c r="J2447" s="146"/>
      <c r="K2447" s="146"/>
      <c r="L2447" s="146"/>
    </row>
    <row r="2448" spans="9:12" x14ac:dyDescent="0.25">
      <c r="I2448" s="146"/>
      <c r="J2448" s="146"/>
      <c r="K2448" s="146"/>
      <c r="L2448" s="146"/>
    </row>
    <row r="2449" spans="9:12" x14ac:dyDescent="0.25">
      <c r="I2449" s="146"/>
      <c r="J2449" s="146"/>
      <c r="K2449" s="146"/>
      <c r="L2449" s="146"/>
    </row>
    <row r="2450" spans="9:12" x14ac:dyDescent="0.25">
      <c r="I2450" s="146"/>
      <c r="J2450" s="146"/>
      <c r="K2450" s="146"/>
      <c r="L2450" s="146"/>
    </row>
    <row r="2451" spans="9:12" x14ac:dyDescent="0.25">
      <c r="I2451" s="146"/>
      <c r="J2451" s="146"/>
      <c r="K2451" s="146"/>
      <c r="L2451" s="146"/>
    </row>
    <row r="2452" spans="9:12" x14ac:dyDescent="0.25">
      <c r="I2452" s="146"/>
      <c r="J2452" s="146"/>
      <c r="K2452" s="146"/>
      <c r="L2452" s="146"/>
    </row>
    <row r="2453" spans="9:12" x14ac:dyDescent="0.25">
      <c r="I2453" s="146"/>
      <c r="J2453" s="146"/>
      <c r="K2453" s="146"/>
      <c r="L2453" s="146"/>
    </row>
    <row r="2454" spans="9:12" x14ac:dyDescent="0.25">
      <c r="I2454" s="146"/>
      <c r="J2454" s="146"/>
      <c r="K2454" s="146"/>
      <c r="L2454" s="146"/>
    </row>
    <row r="2455" spans="9:12" x14ac:dyDescent="0.25">
      <c r="I2455" s="146"/>
      <c r="J2455" s="146"/>
      <c r="K2455" s="146"/>
      <c r="L2455" s="146"/>
    </row>
    <row r="2456" spans="9:12" x14ac:dyDescent="0.25">
      <c r="I2456" s="146"/>
      <c r="J2456" s="146"/>
      <c r="K2456" s="146"/>
      <c r="L2456" s="146"/>
    </row>
    <row r="2457" spans="9:12" x14ac:dyDescent="0.25">
      <c r="I2457" s="146"/>
      <c r="J2457" s="146"/>
      <c r="K2457" s="146"/>
      <c r="L2457" s="146"/>
    </row>
    <row r="2458" spans="9:12" x14ac:dyDescent="0.25">
      <c r="I2458" s="146"/>
      <c r="J2458" s="146"/>
      <c r="K2458" s="146"/>
      <c r="L2458" s="146"/>
    </row>
    <row r="2459" spans="9:12" x14ac:dyDescent="0.25">
      <c r="I2459" s="146"/>
      <c r="J2459" s="146"/>
      <c r="K2459" s="146"/>
      <c r="L2459" s="146"/>
    </row>
    <row r="2460" spans="9:12" x14ac:dyDescent="0.25">
      <c r="I2460" s="146"/>
      <c r="J2460" s="146"/>
      <c r="K2460" s="146"/>
      <c r="L2460" s="146"/>
    </row>
    <row r="2461" spans="9:12" x14ac:dyDescent="0.25">
      <c r="I2461" s="146"/>
      <c r="J2461" s="146"/>
      <c r="K2461" s="146"/>
      <c r="L2461" s="146"/>
    </row>
    <row r="2462" spans="9:12" x14ac:dyDescent="0.25">
      <c r="I2462" s="146"/>
      <c r="J2462" s="146"/>
      <c r="K2462" s="146"/>
      <c r="L2462" s="146"/>
    </row>
    <row r="2463" spans="9:12" x14ac:dyDescent="0.25">
      <c r="I2463" s="146"/>
      <c r="J2463" s="146"/>
      <c r="K2463" s="146"/>
      <c r="L2463" s="146"/>
    </row>
    <row r="2464" spans="9:12" x14ac:dyDescent="0.25">
      <c r="I2464" s="146"/>
      <c r="J2464" s="146"/>
      <c r="K2464" s="146"/>
      <c r="L2464" s="146"/>
    </row>
    <row r="2465" spans="9:12" x14ac:dyDescent="0.25">
      <c r="I2465" s="146"/>
      <c r="J2465" s="146"/>
      <c r="K2465" s="146"/>
      <c r="L2465" s="146"/>
    </row>
    <row r="2466" spans="9:12" x14ac:dyDescent="0.25">
      <c r="I2466" s="146"/>
      <c r="J2466" s="146"/>
      <c r="K2466" s="146"/>
      <c r="L2466" s="146"/>
    </row>
    <row r="2467" spans="9:12" x14ac:dyDescent="0.25">
      <c r="I2467" s="146"/>
      <c r="J2467" s="146"/>
      <c r="K2467" s="146"/>
      <c r="L2467" s="146"/>
    </row>
    <row r="2468" spans="9:12" x14ac:dyDescent="0.25">
      <c r="I2468" s="146"/>
      <c r="J2468" s="146"/>
      <c r="K2468" s="146"/>
      <c r="L2468" s="146"/>
    </row>
    <row r="2469" spans="9:12" x14ac:dyDescent="0.25">
      <c r="I2469" s="146"/>
      <c r="J2469" s="146"/>
      <c r="K2469" s="146"/>
      <c r="L2469" s="146"/>
    </row>
    <row r="2470" spans="9:12" x14ac:dyDescent="0.25">
      <c r="I2470" s="146"/>
      <c r="J2470" s="146"/>
      <c r="K2470" s="146"/>
      <c r="L2470" s="146"/>
    </row>
    <row r="2471" spans="9:12" x14ac:dyDescent="0.25">
      <c r="I2471" s="146"/>
      <c r="J2471" s="146"/>
      <c r="K2471" s="146"/>
      <c r="L2471" s="146"/>
    </row>
    <row r="2472" spans="9:12" x14ac:dyDescent="0.25">
      <c r="I2472" s="146"/>
      <c r="J2472" s="146"/>
      <c r="K2472" s="146"/>
      <c r="L2472" s="146"/>
    </row>
    <row r="2473" spans="9:12" x14ac:dyDescent="0.25">
      <c r="I2473" s="146"/>
      <c r="J2473" s="146"/>
      <c r="K2473" s="146"/>
      <c r="L2473" s="146"/>
    </row>
    <row r="2474" spans="9:12" x14ac:dyDescent="0.25">
      <c r="I2474" s="146"/>
      <c r="J2474" s="146"/>
      <c r="K2474" s="146"/>
      <c r="L2474" s="146"/>
    </row>
    <row r="2475" spans="9:12" x14ac:dyDescent="0.25">
      <c r="I2475" s="146"/>
      <c r="J2475" s="146"/>
      <c r="K2475" s="146"/>
      <c r="L2475" s="146"/>
    </row>
    <row r="2476" spans="9:12" x14ac:dyDescent="0.25">
      <c r="I2476" s="146"/>
      <c r="J2476" s="146"/>
      <c r="K2476" s="146"/>
      <c r="L2476" s="146"/>
    </row>
    <row r="2477" spans="9:12" x14ac:dyDescent="0.25">
      <c r="I2477" s="146"/>
      <c r="J2477" s="146"/>
      <c r="K2477" s="146"/>
      <c r="L2477" s="146"/>
    </row>
    <row r="2478" spans="9:12" x14ac:dyDescent="0.25">
      <c r="I2478" s="146"/>
      <c r="J2478" s="146"/>
      <c r="K2478" s="146"/>
      <c r="L2478" s="146"/>
    </row>
    <row r="2479" spans="9:12" x14ac:dyDescent="0.25">
      <c r="I2479" s="146"/>
      <c r="J2479" s="146"/>
      <c r="K2479" s="146"/>
      <c r="L2479" s="146"/>
    </row>
    <row r="2480" spans="9:12" x14ac:dyDescent="0.25">
      <c r="I2480" s="146"/>
      <c r="J2480" s="146"/>
      <c r="K2480" s="146"/>
      <c r="L2480" s="146"/>
    </row>
    <row r="2481" spans="9:12" x14ac:dyDescent="0.25">
      <c r="I2481" s="146"/>
      <c r="J2481" s="146"/>
      <c r="K2481" s="146"/>
      <c r="L2481" s="146"/>
    </row>
    <row r="2482" spans="9:12" x14ac:dyDescent="0.25">
      <c r="I2482" s="146"/>
      <c r="J2482" s="146"/>
      <c r="K2482" s="146"/>
      <c r="L2482" s="146"/>
    </row>
    <row r="2483" spans="9:12" x14ac:dyDescent="0.25">
      <c r="I2483" s="146"/>
      <c r="J2483" s="146"/>
      <c r="K2483" s="146"/>
      <c r="L2483" s="146"/>
    </row>
    <row r="2484" spans="9:12" x14ac:dyDescent="0.25">
      <c r="I2484" s="146"/>
      <c r="J2484" s="146"/>
      <c r="K2484" s="146"/>
      <c r="L2484" s="146"/>
    </row>
    <row r="2485" spans="9:12" x14ac:dyDescent="0.25">
      <c r="I2485" s="146"/>
      <c r="J2485" s="146"/>
      <c r="K2485" s="146"/>
      <c r="L2485" s="146"/>
    </row>
    <row r="2486" spans="9:12" x14ac:dyDescent="0.25">
      <c r="I2486" s="146"/>
      <c r="J2486" s="146"/>
      <c r="K2486" s="146"/>
      <c r="L2486" s="146"/>
    </row>
    <row r="2487" spans="9:12" x14ac:dyDescent="0.25">
      <c r="I2487" s="146"/>
      <c r="J2487" s="146"/>
      <c r="K2487" s="146"/>
      <c r="L2487" s="146"/>
    </row>
    <row r="2488" spans="9:12" x14ac:dyDescent="0.25">
      <c r="I2488" s="146"/>
      <c r="J2488" s="146"/>
      <c r="K2488" s="146"/>
      <c r="L2488" s="146"/>
    </row>
    <row r="2489" spans="9:12" x14ac:dyDescent="0.25">
      <c r="I2489" s="146"/>
      <c r="J2489" s="146"/>
      <c r="K2489" s="146"/>
      <c r="L2489" s="146"/>
    </row>
    <row r="2490" spans="9:12" x14ac:dyDescent="0.25">
      <c r="I2490" s="146"/>
      <c r="J2490" s="146"/>
      <c r="K2490" s="146"/>
      <c r="L2490" s="146"/>
    </row>
    <row r="2491" spans="9:12" x14ac:dyDescent="0.25">
      <c r="I2491" s="146"/>
      <c r="J2491" s="146"/>
      <c r="K2491" s="146"/>
      <c r="L2491" s="146"/>
    </row>
    <row r="2492" spans="9:12" x14ac:dyDescent="0.25">
      <c r="I2492" s="146"/>
      <c r="J2492" s="146"/>
      <c r="K2492" s="146"/>
      <c r="L2492" s="146"/>
    </row>
    <row r="2493" spans="9:12" x14ac:dyDescent="0.25">
      <c r="I2493" s="146"/>
      <c r="J2493" s="146"/>
      <c r="K2493" s="146"/>
      <c r="L2493" s="146"/>
    </row>
    <row r="2494" spans="9:12" x14ac:dyDescent="0.25">
      <c r="I2494" s="146"/>
      <c r="J2494" s="146"/>
      <c r="K2494" s="146"/>
      <c r="L2494" s="146"/>
    </row>
    <row r="2495" spans="9:12" x14ac:dyDescent="0.25">
      <c r="I2495" s="146"/>
      <c r="J2495" s="146"/>
      <c r="K2495" s="146"/>
      <c r="L2495" s="146"/>
    </row>
    <row r="2496" spans="9:12" x14ac:dyDescent="0.25">
      <c r="I2496" s="146"/>
      <c r="J2496" s="146"/>
      <c r="K2496" s="146"/>
      <c r="L2496" s="146"/>
    </row>
    <row r="2497" spans="9:12" x14ac:dyDescent="0.25">
      <c r="I2497" s="146"/>
      <c r="J2497" s="146"/>
      <c r="K2497" s="146"/>
      <c r="L2497" s="146"/>
    </row>
    <row r="2498" spans="9:12" x14ac:dyDescent="0.25">
      <c r="I2498" s="146"/>
      <c r="J2498" s="146"/>
      <c r="K2498" s="146"/>
      <c r="L2498" s="146"/>
    </row>
    <row r="2499" spans="9:12" x14ac:dyDescent="0.25">
      <c r="I2499" s="146"/>
      <c r="J2499" s="146"/>
      <c r="K2499" s="146"/>
      <c r="L2499" s="146"/>
    </row>
    <row r="2500" spans="9:12" x14ac:dyDescent="0.25">
      <c r="I2500" s="146"/>
      <c r="J2500" s="146"/>
      <c r="K2500" s="146"/>
      <c r="L2500" s="146"/>
    </row>
    <row r="2501" spans="9:12" x14ac:dyDescent="0.25">
      <c r="I2501" s="146"/>
      <c r="J2501" s="146"/>
      <c r="K2501" s="146"/>
      <c r="L2501" s="146"/>
    </row>
    <row r="2502" spans="9:12" x14ac:dyDescent="0.25">
      <c r="I2502" s="146"/>
      <c r="J2502" s="146"/>
      <c r="K2502" s="146"/>
      <c r="L2502" s="146"/>
    </row>
    <row r="2503" spans="9:12" x14ac:dyDescent="0.25">
      <c r="I2503" s="146"/>
      <c r="J2503" s="146"/>
      <c r="K2503" s="146"/>
      <c r="L2503" s="146"/>
    </row>
    <row r="2504" spans="9:12" x14ac:dyDescent="0.25">
      <c r="I2504" s="146"/>
      <c r="J2504" s="146"/>
      <c r="K2504" s="146"/>
      <c r="L2504" s="146"/>
    </row>
    <row r="2505" spans="9:12" x14ac:dyDescent="0.25">
      <c r="I2505" s="146"/>
      <c r="J2505" s="146"/>
      <c r="K2505" s="146"/>
      <c r="L2505" s="146"/>
    </row>
    <row r="2506" spans="9:12" x14ac:dyDescent="0.25">
      <c r="I2506" s="146"/>
      <c r="J2506" s="146"/>
      <c r="K2506" s="146"/>
      <c r="L2506" s="146"/>
    </row>
    <row r="2507" spans="9:12" x14ac:dyDescent="0.25">
      <c r="I2507" s="146"/>
      <c r="J2507" s="146"/>
      <c r="K2507" s="146"/>
      <c r="L2507" s="146"/>
    </row>
    <row r="2508" spans="9:12" x14ac:dyDescent="0.25">
      <c r="I2508" s="146"/>
      <c r="J2508" s="146"/>
      <c r="K2508" s="146"/>
      <c r="L2508" s="146"/>
    </row>
    <row r="2509" spans="9:12" x14ac:dyDescent="0.25">
      <c r="I2509" s="146"/>
      <c r="J2509" s="146"/>
      <c r="K2509" s="146"/>
      <c r="L2509" s="146"/>
    </row>
    <row r="2510" spans="9:12" x14ac:dyDescent="0.25">
      <c r="I2510" s="146"/>
      <c r="J2510" s="146"/>
      <c r="K2510" s="146"/>
      <c r="L2510" s="146"/>
    </row>
    <row r="2511" spans="9:12" x14ac:dyDescent="0.25">
      <c r="I2511" s="146"/>
      <c r="J2511" s="146"/>
      <c r="K2511" s="146"/>
      <c r="L2511" s="146"/>
    </row>
    <row r="2512" spans="9:12" x14ac:dyDescent="0.25">
      <c r="I2512" s="146"/>
      <c r="J2512" s="146"/>
      <c r="K2512" s="146"/>
      <c r="L2512" s="146"/>
    </row>
    <row r="2513" spans="9:12" x14ac:dyDescent="0.25">
      <c r="I2513" s="146"/>
      <c r="J2513" s="146"/>
      <c r="K2513" s="146"/>
      <c r="L2513" s="146"/>
    </row>
    <row r="2514" spans="9:12" x14ac:dyDescent="0.25">
      <c r="I2514" s="146"/>
      <c r="J2514" s="146"/>
      <c r="K2514" s="146"/>
      <c r="L2514" s="146"/>
    </row>
    <row r="2515" spans="9:12" x14ac:dyDescent="0.25">
      <c r="I2515" s="146"/>
      <c r="J2515" s="146"/>
      <c r="K2515" s="146"/>
      <c r="L2515" s="146"/>
    </row>
    <row r="2516" spans="9:12" x14ac:dyDescent="0.25">
      <c r="I2516" s="146"/>
      <c r="J2516" s="146"/>
      <c r="K2516" s="146"/>
      <c r="L2516" s="146"/>
    </row>
    <row r="2517" spans="9:12" x14ac:dyDescent="0.25">
      <c r="I2517" s="146"/>
      <c r="J2517" s="146"/>
      <c r="K2517" s="146"/>
      <c r="L2517" s="146"/>
    </row>
    <row r="2518" spans="9:12" x14ac:dyDescent="0.25">
      <c r="I2518" s="146"/>
      <c r="J2518" s="146"/>
      <c r="K2518" s="146"/>
      <c r="L2518" s="146"/>
    </row>
    <row r="2519" spans="9:12" x14ac:dyDescent="0.25">
      <c r="I2519" s="146"/>
      <c r="J2519" s="146"/>
      <c r="K2519" s="146"/>
      <c r="L2519" s="146"/>
    </row>
    <row r="2520" spans="9:12" x14ac:dyDescent="0.25">
      <c r="I2520" s="146"/>
      <c r="J2520" s="146"/>
      <c r="K2520" s="146"/>
      <c r="L2520" s="146"/>
    </row>
    <row r="2521" spans="9:12" x14ac:dyDescent="0.25">
      <c r="I2521" s="146"/>
      <c r="J2521" s="146"/>
      <c r="K2521" s="146"/>
      <c r="L2521" s="146"/>
    </row>
    <row r="2522" spans="9:12" x14ac:dyDescent="0.25">
      <c r="I2522" s="146"/>
      <c r="J2522" s="146"/>
      <c r="K2522" s="146"/>
      <c r="L2522" s="146"/>
    </row>
    <row r="2523" spans="9:12" x14ac:dyDescent="0.25">
      <c r="I2523" s="146"/>
      <c r="J2523" s="146"/>
      <c r="K2523" s="146"/>
      <c r="L2523" s="146"/>
    </row>
    <row r="2524" spans="9:12" x14ac:dyDescent="0.25">
      <c r="I2524" s="146"/>
      <c r="J2524" s="146"/>
      <c r="K2524" s="146"/>
      <c r="L2524" s="146"/>
    </row>
    <row r="2525" spans="9:12" x14ac:dyDescent="0.25">
      <c r="I2525" s="146"/>
      <c r="J2525" s="146"/>
      <c r="K2525" s="146"/>
      <c r="L2525" s="146"/>
    </row>
    <row r="2526" spans="9:12" x14ac:dyDescent="0.25">
      <c r="I2526" s="146"/>
      <c r="J2526" s="146"/>
      <c r="K2526" s="146"/>
      <c r="L2526" s="146"/>
    </row>
    <row r="2527" spans="9:12" x14ac:dyDescent="0.25">
      <c r="I2527" s="146"/>
      <c r="J2527" s="146"/>
      <c r="K2527" s="146"/>
      <c r="L2527" s="146"/>
    </row>
    <row r="2528" spans="9:12" x14ac:dyDescent="0.25">
      <c r="I2528" s="146"/>
      <c r="J2528" s="146"/>
      <c r="K2528" s="146"/>
      <c r="L2528" s="146"/>
    </row>
    <row r="2529" spans="9:12" x14ac:dyDescent="0.25">
      <c r="I2529" s="146"/>
      <c r="J2529" s="146"/>
      <c r="K2529" s="146"/>
      <c r="L2529" s="146"/>
    </row>
    <row r="2530" spans="9:12" x14ac:dyDescent="0.25">
      <c r="I2530" s="146"/>
      <c r="J2530" s="146"/>
      <c r="K2530" s="146"/>
      <c r="L2530" s="146"/>
    </row>
    <row r="2531" spans="9:12" x14ac:dyDescent="0.25">
      <c r="I2531" s="146"/>
      <c r="J2531" s="146"/>
      <c r="K2531" s="146"/>
      <c r="L2531" s="146"/>
    </row>
    <row r="2532" spans="9:12" x14ac:dyDescent="0.25">
      <c r="I2532" s="146"/>
      <c r="J2532" s="146"/>
      <c r="K2532" s="146"/>
      <c r="L2532" s="146"/>
    </row>
    <row r="2533" spans="9:12" x14ac:dyDescent="0.25">
      <c r="I2533" s="146"/>
      <c r="J2533" s="146"/>
      <c r="K2533" s="146"/>
      <c r="L2533" s="146"/>
    </row>
    <row r="2534" spans="9:12" x14ac:dyDescent="0.25">
      <c r="I2534" s="146"/>
      <c r="J2534" s="146"/>
      <c r="K2534" s="146"/>
      <c r="L2534" s="146"/>
    </row>
    <row r="2535" spans="9:12" x14ac:dyDescent="0.25">
      <c r="I2535" s="146"/>
      <c r="J2535" s="146"/>
      <c r="K2535" s="146"/>
      <c r="L2535" s="146"/>
    </row>
    <row r="2536" spans="9:12" x14ac:dyDescent="0.25">
      <c r="I2536" s="146"/>
      <c r="J2536" s="146"/>
      <c r="K2536" s="146"/>
      <c r="L2536" s="146"/>
    </row>
    <row r="2537" spans="9:12" x14ac:dyDescent="0.25">
      <c r="I2537" s="146"/>
      <c r="J2537" s="146"/>
      <c r="K2537" s="146"/>
      <c r="L2537" s="146"/>
    </row>
    <row r="2538" spans="9:12" x14ac:dyDescent="0.25">
      <c r="I2538" s="146"/>
      <c r="J2538" s="146"/>
      <c r="K2538" s="146"/>
      <c r="L2538" s="146"/>
    </row>
    <row r="2539" spans="9:12" x14ac:dyDescent="0.25">
      <c r="I2539" s="146"/>
      <c r="J2539" s="146"/>
      <c r="K2539" s="146"/>
      <c r="L2539" s="146"/>
    </row>
    <row r="2540" spans="9:12" x14ac:dyDescent="0.25">
      <c r="I2540" s="146"/>
      <c r="J2540" s="146"/>
      <c r="K2540" s="146"/>
      <c r="L2540" s="146"/>
    </row>
    <row r="2541" spans="9:12" x14ac:dyDescent="0.25">
      <c r="I2541" s="146"/>
      <c r="J2541" s="146"/>
      <c r="K2541" s="146"/>
      <c r="L2541" s="146"/>
    </row>
    <row r="2542" spans="9:12" x14ac:dyDescent="0.25">
      <c r="I2542" s="146"/>
      <c r="J2542" s="146"/>
      <c r="K2542" s="146"/>
      <c r="L2542" s="146"/>
    </row>
    <row r="2543" spans="9:12" x14ac:dyDescent="0.25">
      <c r="I2543" s="146"/>
      <c r="J2543" s="146"/>
      <c r="K2543" s="146"/>
      <c r="L2543" s="146"/>
    </row>
    <row r="2544" spans="9:12" x14ac:dyDescent="0.25">
      <c r="I2544" s="146"/>
      <c r="J2544" s="146"/>
      <c r="K2544" s="146"/>
      <c r="L2544" s="146"/>
    </row>
    <row r="2545" spans="9:12" x14ac:dyDescent="0.25">
      <c r="I2545" s="146"/>
      <c r="J2545" s="146"/>
      <c r="K2545" s="146"/>
      <c r="L2545" s="146"/>
    </row>
    <row r="2546" spans="9:12" x14ac:dyDescent="0.25">
      <c r="I2546" s="146"/>
      <c r="J2546" s="146"/>
      <c r="K2546" s="146"/>
      <c r="L2546" s="146"/>
    </row>
    <row r="2547" spans="9:12" x14ac:dyDescent="0.25">
      <c r="I2547" s="146"/>
      <c r="J2547" s="146"/>
      <c r="K2547" s="146"/>
      <c r="L2547" s="146"/>
    </row>
    <row r="2548" spans="9:12" x14ac:dyDescent="0.25">
      <c r="I2548" s="146"/>
      <c r="J2548" s="146"/>
      <c r="K2548" s="146"/>
      <c r="L2548" s="146"/>
    </row>
    <row r="2549" spans="9:12" x14ac:dyDescent="0.25">
      <c r="I2549" s="146"/>
      <c r="J2549" s="146"/>
      <c r="K2549" s="146"/>
      <c r="L2549" s="146"/>
    </row>
    <row r="2550" spans="9:12" x14ac:dyDescent="0.25">
      <c r="I2550" s="146"/>
      <c r="J2550" s="146"/>
      <c r="K2550" s="146"/>
      <c r="L2550" s="146"/>
    </row>
    <row r="2551" spans="9:12" x14ac:dyDescent="0.25">
      <c r="I2551" s="146"/>
      <c r="J2551" s="146"/>
      <c r="K2551" s="146"/>
      <c r="L2551" s="146"/>
    </row>
    <row r="2552" spans="9:12" x14ac:dyDescent="0.25">
      <c r="I2552" s="146"/>
      <c r="J2552" s="146"/>
      <c r="K2552" s="146"/>
      <c r="L2552" s="146"/>
    </row>
    <row r="2553" spans="9:12" x14ac:dyDescent="0.25">
      <c r="I2553" s="146"/>
      <c r="J2553" s="146"/>
      <c r="K2553" s="146"/>
      <c r="L2553" s="146"/>
    </row>
    <row r="2554" spans="9:12" x14ac:dyDescent="0.25">
      <c r="I2554" s="146"/>
      <c r="J2554" s="146"/>
      <c r="K2554" s="146"/>
      <c r="L2554" s="146"/>
    </row>
    <row r="2555" spans="9:12" x14ac:dyDescent="0.25">
      <c r="I2555" s="146"/>
      <c r="J2555" s="146"/>
      <c r="K2555" s="146"/>
      <c r="L2555" s="146"/>
    </row>
    <row r="2556" spans="9:12" x14ac:dyDescent="0.25">
      <c r="I2556" s="146"/>
      <c r="J2556" s="146"/>
      <c r="K2556" s="146"/>
      <c r="L2556" s="146"/>
    </row>
    <row r="2557" spans="9:12" x14ac:dyDescent="0.25">
      <c r="I2557" s="146"/>
      <c r="J2557" s="146"/>
      <c r="K2557" s="146"/>
      <c r="L2557" s="146"/>
    </row>
    <row r="2558" spans="9:12" x14ac:dyDescent="0.25">
      <c r="I2558" s="146"/>
      <c r="J2558" s="146"/>
      <c r="K2558" s="146"/>
      <c r="L2558" s="146"/>
    </row>
    <row r="2559" spans="9:12" x14ac:dyDescent="0.25">
      <c r="I2559" s="146"/>
      <c r="J2559" s="146"/>
      <c r="K2559" s="146"/>
      <c r="L2559" s="146"/>
    </row>
    <row r="2560" spans="9:12" x14ac:dyDescent="0.25">
      <c r="I2560" s="146"/>
      <c r="J2560" s="146"/>
      <c r="K2560" s="146"/>
      <c r="L2560" s="146"/>
    </row>
    <row r="2561" spans="9:12" x14ac:dyDescent="0.25">
      <c r="I2561" s="146"/>
      <c r="J2561" s="146"/>
      <c r="K2561" s="146"/>
      <c r="L2561" s="146"/>
    </row>
    <row r="2562" spans="9:12" x14ac:dyDescent="0.25">
      <c r="I2562" s="146"/>
      <c r="J2562" s="146"/>
      <c r="K2562" s="146"/>
      <c r="L2562" s="146"/>
    </row>
    <row r="2563" spans="9:12" x14ac:dyDescent="0.25">
      <c r="I2563" s="146"/>
      <c r="J2563" s="146"/>
      <c r="K2563" s="146"/>
      <c r="L2563" s="146"/>
    </row>
    <row r="2564" spans="9:12" x14ac:dyDescent="0.25">
      <c r="I2564" s="146"/>
      <c r="J2564" s="146"/>
      <c r="K2564" s="146"/>
      <c r="L2564" s="146"/>
    </row>
    <row r="2565" spans="9:12" x14ac:dyDescent="0.25">
      <c r="I2565" s="146"/>
      <c r="J2565" s="146"/>
      <c r="K2565" s="146"/>
      <c r="L2565" s="146"/>
    </row>
    <row r="2566" spans="9:12" x14ac:dyDescent="0.25">
      <c r="I2566" s="146"/>
      <c r="J2566" s="146"/>
      <c r="K2566" s="146"/>
      <c r="L2566" s="146"/>
    </row>
    <row r="2567" spans="9:12" x14ac:dyDescent="0.25">
      <c r="I2567" s="146"/>
      <c r="J2567" s="146"/>
      <c r="K2567" s="146"/>
      <c r="L2567" s="146"/>
    </row>
    <row r="2568" spans="9:12" x14ac:dyDescent="0.25">
      <c r="I2568" s="146"/>
      <c r="J2568" s="146"/>
      <c r="K2568" s="146"/>
      <c r="L2568" s="146"/>
    </row>
    <row r="2569" spans="9:12" x14ac:dyDescent="0.25">
      <c r="I2569" s="146"/>
      <c r="J2569" s="146"/>
      <c r="K2569" s="146"/>
      <c r="L2569" s="146"/>
    </row>
    <row r="2570" spans="9:12" x14ac:dyDescent="0.25">
      <c r="I2570" s="146"/>
      <c r="J2570" s="146"/>
      <c r="K2570" s="146"/>
      <c r="L2570" s="146"/>
    </row>
    <row r="2571" spans="9:12" x14ac:dyDescent="0.25">
      <c r="I2571" s="146"/>
      <c r="J2571" s="146"/>
      <c r="K2571" s="146"/>
      <c r="L2571" s="146"/>
    </row>
    <row r="2572" spans="9:12" x14ac:dyDescent="0.25">
      <c r="I2572" s="146"/>
      <c r="J2572" s="146"/>
      <c r="K2572" s="146"/>
      <c r="L2572" s="146"/>
    </row>
    <row r="2573" spans="9:12" x14ac:dyDescent="0.25">
      <c r="I2573" s="146"/>
      <c r="J2573" s="146"/>
      <c r="K2573" s="146"/>
      <c r="L2573" s="146"/>
    </row>
    <row r="2574" spans="9:12" x14ac:dyDescent="0.25">
      <c r="I2574" s="146"/>
      <c r="J2574" s="146"/>
      <c r="K2574" s="146"/>
      <c r="L2574" s="146"/>
    </row>
    <row r="2575" spans="9:12" x14ac:dyDescent="0.25">
      <c r="I2575" s="146"/>
      <c r="J2575" s="146"/>
      <c r="K2575" s="146"/>
      <c r="L2575" s="146"/>
    </row>
    <row r="2576" spans="9:12" x14ac:dyDescent="0.25">
      <c r="I2576" s="146"/>
      <c r="J2576" s="146"/>
      <c r="K2576" s="146"/>
      <c r="L2576" s="146"/>
    </row>
    <row r="2577" spans="9:12" x14ac:dyDescent="0.25">
      <c r="I2577" s="146"/>
      <c r="J2577" s="146"/>
      <c r="K2577" s="146"/>
      <c r="L2577" s="146"/>
    </row>
    <row r="2578" spans="9:12" x14ac:dyDescent="0.25">
      <c r="I2578" s="146"/>
      <c r="J2578" s="146"/>
      <c r="K2578" s="146"/>
      <c r="L2578" s="146"/>
    </row>
    <row r="2579" spans="9:12" x14ac:dyDescent="0.25">
      <c r="I2579" s="146"/>
      <c r="J2579" s="146"/>
      <c r="K2579" s="146"/>
      <c r="L2579" s="146"/>
    </row>
    <row r="2580" spans="9:12" x14ac:dyDescent="0.25">
      <c r="I2580" s="146"/>
      <c r="J2580" s="146"/>
      <c r="K2580" s="146"/>
      <c r="L2580" s="146"/>
    </row>
    <row r="2581" spans="9:12" x14ac:dyDescent="0.25">
      <c r="I2581" s="146"/>
      <c r="J2581" s="146"/>
      <c r="K2581" s="146"/>
      <c r="L2581" s="146"/>
    </row>
    <row r="2582" spans="9:12" x14ac:dyDescent="0.25">
      <c r="I2582" s="146"/>
      <c r="J2582" s="146"/>
      <c r="K2582" s="146"/>
      <c r="L2582" s="146"/>
    </row>
    <row r="2583" spans="9:12" x14ac:dyDescent="0.25">
      <c r="I2583" s="146"/>
      <c r="J2583" s="146"/>
      <c r="K2583" s="146"/>
      <c r="L2583" s="146"/>
    </row>
    <row r="2584" spans="9:12" x14ac:dyDescent="0.25">
      <c r="I2584" s="146"/>
      <c r="J2584" s="146"/>
      <c r="K2584" s="146"/>
      <c r="L2584" s="146"/>
    </row>
    <row r="2585" spans="9:12" x14ac:dyDescent="0.25">
      <c r="I2585" s="146"/>
      <c r="J2585" s="146"/>
      <c r="K2585" s="146"/>
      <c r="L2585" s="146"/>
    </row>
    <row r="2586" spans="9:12" x14ac:dyDescent="0.25">
      <c r="I2586" s="146"/>
      <c r="J2586" s="146"/>
      <c r="K2586" s="146"/>
      <c r="L2586" s="146"/>
    </row>
    <row r="2587" spans="9:12" x14ac:dyDescent="0.25">
      <c r="I2587" s="146"/>
      <c r="J2587" s="146"/>
      <c r="K2587" s="146"/>
      <c r="L2587" s="146"/>
    </row>
    <row r="2588" spans="9:12" x14ac:dyDescent="0.25">
      <c r="I2588" s="146"/>
      <c r="J2588" s="146"/>
      <c r="K2588" s="146"/>
      <c r="L2588" s="146"/>
    </row>
    <row r="2589" spans="9:12" x14ac:dyDescent="0.25">
      <c r="I2589" s="146"/>
      <c r="J2589" s="146"/>
      <c r="K2589" s="146"/>
      <c r="L2589" s="146"/>
    </row>
    <row r="2590" spans="9:12" x14ac:dyDescent="0.25">
      <c r="I2590" s="146"/>
      <c r="J2590" s="146"/>
      <c r="K2590" s="146"/>
      <c r="L2590" s="146"/>
    </row>
    <row r="2591" spans="9:12" x14ac:dyDescent="0.25">
      <c r="I2591" s="146"/>
      <c r="J2591" s="146"/>
      <c r="K2591" s="146"/>
      <c r="L2591" s="146"/>
    </row>
    <row r="2592" spans="9:12" x14ac:dyDescent="0.25">
      <c r="I2592" s="146"/>
      <c r="J2592" s="146"/>
      <c r="K2592" s="146"/>
      <c r="L2592" s="146"/>
    </row>
    <row r="2593" spans="9:12" x14ac:dyDescent="0.25">
      <c r="I2593" s="146"/>
      <c r="J2593" s="146"/>
      <c r="K2593" s="146"/>
      <c r="L2593" s="146"/>
    </row>
    <row r="2594" spans="9:12" x14ac:dyDescent="0.25">
      <c r="I2594" s="146"/>
      <c r="J2594" s="146"/>
      <c r="K2594" s="146"/>
      <c r="L2594" s="146"/>
    </row>
    <row r="2595" spans="9:12" x14ac:dyDescent="0.25">
      <c r="I2595" s="146"/>
      <c r="J2595" s="146"/>
      <c r="K2595" s="146"/>
      <c r="L2595" s="146"/>
    </row>
    <row r="2596" spans="9:12" x14ac:dyDescent="0.25">
      <c r="I2596" s="146"/>
      <c r="J2596" s="146"/>
      <c r="K2596" s="146"/>
      <c r="L2596" s="146"/>
    </row>
    <row r="2597" spans="9:12" x14ac:dyDescent="0.25">
      <c r="I2597" s="146"/>
      <c r="J2597" s="146"/>
      <c r="K2597" s="146"/>
      <c r="L2597" s="146"/>
    </row>
    <row r="2598" spans="9:12" x14ac:dyDescent="0.25">
      <c r="I2598" s="146"/>
      <c r="J2598" s="146"/>
      <c r="K2598" s="146"/>
      <c r="L2598" s="146"/>
    </row>
    <row r="2599" spans="9:12" x14ac:dyDescent="0.25">
      <c r="I2599" s="146"/>
      <c r="J2599" s="146"/>
      <c r="K2599" s="146"/>
      <c r="L2599" s="146"/>
    </row>
    <row r="2600" spans="9:12" x14ac:dyDescent="0.25">
      <c r="I2600" s="146"/>
      <c r="J2600" s="146"/>
      <c r="K2600" s="146"/>
      <c r="L2600" s="146"/>
    </row>
    <row r="2601" spans="9:12" x14ac:dyDescent="0.25">
      <c r="I2601" s="146"/>
      <c r="J2601" s="146"/>
      <c r="K2601" s="146"/>
      <c r="L2601" s="146"/>
    </row>
    <row r="2602" spans="9:12" x14ac:dyDescent="0.25">
      <c r="I2602" s="146"/>
      <c r="J2602" s="146"/>
      <c r="K2602" s="146"/>
      <c r="L2602" s="146"/>
    </row>
    <row r="2603" spans="9:12" x14ac:dyDescent="0.25">
      <c r="I2603" s="146"/>
      <c r="J2603" s="146"/>
      <c r="K2603" s="146"/>
      <c r="L2603" s="146"/>
    </row>
    <row r="2604" spans="9:12" x14ac:dyDescent="0.25">
      <c r="I2604" s="146"/>
      <c r="J2604" s="146"/>
      <c r="K2604" s="146"/>
      <c r="L2604" s="146"/>
    </row>
    <row r="2605" spans="9:12" x14ac:dyDescent="0.25">
      <c r="I2605" s="146"/>
      <c r="J2605" s="146"/>
      <c r="K2605" s="146"/>
      <c r="L2605" s="146"/>
    </row>
    <row r="2606" spans="9:12" x14ac:dyDescent="0.25">
      <c r="I2606" s="146"/>
      <c r="J2606" s="146"/>
      <c r="K2606" s="146"/>
      <c r="L2606" s="146"/>
    </row>
    <row r="2607" spans="9:12" x14ac:dyDescent="0.25">
      <c r="I2607" s="146"/>
      <c r="J2607" s="146"/>
      <c r="K2607" s="146"/>
      <c r="L2607" s="146"/>
    </row>
    <row r="2608" spans="9:12" x14ac:dyDescent="0.25">
      <c r="I2608" s="146"/>
      <c r="J2608" s="146"/>
      <c r="K2608" s="146"/>
      <c r="L2608" s="146"/>
    </row>
    <row r="2609" spans="9:12" x14ac:dyDescent="0.25">
      <c r="I2609" s="146"/>
      <c r="J2609" s="146"/>
      <c r="K2609" s="146"/>
      <c r="L2609" s="146"/>
    </row>
    <row r="2610" spans="9:12" x14ac:dyDescent="0.25">
      <c r="I2610" s="146"/>
      <c r="J2610" s="146"/>
      <c r="K2610" s="146"/>
      <c r="L2610" s="146"/>
    </row>
    <row r="2611" spans="9:12" x14ac:dyDescent="0.25">
      <c r="I2611" s="146"/>
      <c r="J2611" s="146"/>
      <c r="K2611" s="146"/>
      <c r="L2611" s="146"/>
    </row>
    <row r="2612" spans="9:12" x14ac:dyDescent="0.25">
      <c r="I2612" s="146"/>
      <c r="J2612" s="146"/>
      <c r="K2612" s="146"/>
      <c r="L2612" s="146"/>
    </row>
    <row r="2613" spans="9:12" x14ac:dyDescent="0.25">
      <c r="I2613" s="146"/>
      <c r="J2613" s="146"/>
      <c r="K2613" s="146"/>
      <c r="L2613" s="146"/>
    </row>
    <row r="2614" spans="9:12" x14ac:dyDescent="0.25">
      <c r="I2614" s="146"/>
      <c r="J2614" s="146"/>
      <c r="K2614" s="146"/>
      <c r="L2614" s="146"/>
    </row>
    <row r="2615" spans="9:12" x14ac:dyDescent="0.25">
      <c r="I2615" s="146"/>
      <c r="J2615" s="146"/>
      <c r="K2615" s="146"/>
      <c r="L2615" s="146"/>
    </row>
    <row r="2616" spans="9:12" x14ac:dyDescent="0.25">
      <c r="I2616" s="146"/>
      <c r="J2616" s="146"/>
      <c r="K2616" s="146"/>
      <c r="L2616" s="146"/>
    </row>
    <row r="2617" spans="9:12" x14ac:dyDescent="0.25">
      <c r="I2617" s="146"/>
      <c r="J2617" s="146"/>
      <c r="K2617" s="146"/>
      <c r="L2617" s="146"/>
    </row>
    <row r="2618" spans="9:12" x14ac:dyDescent="0.25">
      <c r="I2618" s="146"/>
      <c r="J2618" s="146"/>
      <c r="K2618" s="146"/>
      <c r="L2618" s="146"/>
    </row>
    <row r="2619" spans="9:12" x14ac:dyDescent="0.25">
      <c r="I2619" s="146"/>
      <c r="J2619" s="146"/>
      <c r="K2619" s="146"/>
      <c r="L2619" s="146"/>
    </row>
    <row r="2620" spans="9:12" x14ac:dyDescent="0.25">
      <c r="I2620" s="146"/>
      <c r="J2620" s="146"/>
      <c r="K2620" s="146"/>
      <c r="L2620" s="146"/>
    </row>
    <row r="2621" spans="9:12" x14ac:dyDescent="0.25">
      <c r="I2621" s="146"/>
      <c r="J2621" s="146"/>
      <c r="K2621" s="146"/>
      <c r="L2621" s="146"/>
    </row>
    <row r="2622" spans="9:12" x14ac:dyDescent="0.25">
      <c r="I2622" s="146"/>
      <c r="J2622" s="146"/>
      <c r="K2622" s="146"/>
      <c r="L2622" s="146"/>
    </row>
    <row r="2623" spans="9:12" x14ac:dyDescent="0.25">
      <c r="I2623" s="146"/>
      <c r="J2623" s="146"/>
      <c r="K2623" s="146"/>
      <c r="L2623" s="146"/>
    </row>
    <row r="2624" spans="9:12" x14ac:dyDescent="0.25">
      <c r="I2624" s="146"/>
      <c r="J2624" s="146"/>
      <c r="K2624" s="146"/>
      <c r="L2624" s="146"/>
    </row>
    <row r="2625" spans="9:12" x14ac:dyDescent="0.25">
      <c r="I2625" s="146"/>
      <c r="J2625" s="146"/>
      <c r="K2625" s="146"/>
      <c r="L2625" s="146"/>
    </row>
    <row r="2626" spans="9:12" x14ac:dyDescent="0.25">
      <c r="I2626" s="146"/>
      <c r="J2626" s="146"/>
      <c r="K2626" s="146"/>
      <c r="L2626" s="146"/>
    </row>
    <row r="2627" spans="9:12" x14ac:dyDescent="0.25">
      <c r="I2627" s="146"/>
      <c r="J2627" s="146"/>
      <c r="K2627" s="146"/>
      <c r="L2627" s="146"/>
    </row>
    <row r="2628" spans="9:12" x14ac:dyDescent="0.25">
      <c r="I2628" s="146"/>
      <c r="J2628" s="146"/>
      <c r="K2628" s="146"/>
      <c r="L2628" s="146"/>
    </row>
    <row r="2629" spans="9:12" x14ac:dyDescent="0.25">
      <c r="I2629" s="146"/>
      <c r="J2629" s="146"/>
      <c r="K2629" s="146"/>
      <c r="L2629" s="146"/>
    </row>
    <row r="2630" spans="9:12" x14ac:dyDescent="0.25">
      <c r="I2630" s="146"/>
      <c r="J2630" s="146"/>
      <c r="K2630" s="146"/>
      <c r="L2630" s="146"/>
    </row>
    <row r="2631" spans="9:12" x14ac:dyDescent="0.25">
      <c r="I2631" s="146"/>
      <c r="J2631" s="146"/>
      <c r="K2631" s="146"/>
      <c r="L2631" s="146"/>
    </row>
    <row r="2632" spans="9:12" x14ac:dyDescent="0.25">
      <c r="I2632" s="146"/>
      <c r="J2632" s="146"/>
      <c r="K2632" s="146"/>
      <c r="L2632" s="146"/>
    </row>
    <row r="2633" spans="9:12" x14ac:dyDescent="0.25">
      <c r="I2633" s="146"/>
      <c r="J2633" s="146"/>
      <c r="K2633" s="146"/>
      <c r="L2633" s="146"/>
    </row>
    <row r="2634" spans="9:12" x14ac:dyDescent="0.25">
      <c r="I2634" s="146"/>
      <c r="J2634" s="146"/>
      <c r="K2634" s="146"/>
      <c r="L2634" s="146"/>
    </row>
    <row r="2635" spans="9:12" x14ac:dyDescent="0.25">
      <c r="I2635" s="146"/>
      <c r="J2635" s="146"/>
      <c r="K2635" s="146"/>
      <c r="L2635" s="146"/>
    </row>
    <row r="2636" spans="9:12" x14ac:dyDescent="0.25">
      <c r="I2636" s="146"/>
      <c r="J2636" s="146"/>
      <c r="K2636" s="146"/>
      <c r="L2636" s="146"/>
    </row>
    <row r="2637" spans="9:12" x14ac:dyDescent="0.25">
      <c r="I2637" s="146"/>
      <c r="J2637" s="146"/>
      <c r="K2637" s="146"/>
      <c r="L2637" s="146"/>
    </row>
    <row r="2638" spans="9:12" x14ac:dyDescent="0.25">
      <c r="I2638" s="146"/>
      <c r="J2638" s="146"/>
      <c r="K2638" s="146"/>
      <c r="L2638" s="146"/>
    </row>
    <row r="2639" spans="9:12" x14ac:dyDescent="0.25">
      <c r="I2639" s="146"/>
      <c r="J2639" s="146"/>
      <c r="K2639" s="146"/>
      <c r="L2639" s="146"/>
    </row>
    <row r="2640" spans="9:12" x14ac:dyDescent="0.25">
      <c r="I2640" s="146"/>
      <c r="J2640" s="146"/>
      <c r="K2640" s="146"/>
      <c r="L2640" s="146"/>
    </row>
    <row r="2641" spans="9:12" x14ac:dyDescent="0.25">
      <c r="I2641" s="146"/>
      <c r="J2641" s="146"/>
      <c r="K2641" s="146"/>
      <c r="L2641" s="146"/>
    </row>
    <row r="2642" spans="9:12" x14ac:dyDescent="0.25">
      <c r="I2642" s="146"/>
      <c r="J2642" s="146"/>
      <c r="K2642" s="146"/>
      <c r="L2642" s="146"/>
    </row>
    <row r="2643" spans="9:12" x14ac:dyDescent="0.25">
      <c r="I2643" s="146"/>
      <c r="J2643" s="146"/>
      <c r="K2643" s="146"/>
      <c r="L2643" s="146"/>
    </row>
    <row r="2644" spans="9:12" x14ac:dyDescent="0.25">
      <c r="I2644" s="146"/>
      <c r="J2644" s="146"/>
      <c r="K2644" s="146"/>
      <c r="L2644" s="146"/>
    </row>
    <row r="2645" spans="9:12" x14ac:dyDescent="0.25">
      <c r="I2645" s="146"/>
      <c r="J2645" s="146"/>
      <c r="K2645" s="146"/>
      <c r="L2645" s="146"/>
    </row>
    <row r="2646" spans="9:12" x14ac:dyDescent="0.25">
      <c r="I2646" s="146"/>
      <c r="J2646" s="146"/>
      <c r="K2646" s="146"/>
      <c r="L2646" s="146"/>
    </row>
    <row r="2647" spans="9:12" x14ac:dyDescent="0.25">
      <c r="I2647" s="146"/>
      <c r="J2647" s="146"/>
      <c r="K2647" s="146"/>
      <c r="L2647" s="146"/>
    </row>
    <row r="2648" spans="9:12" x14ac:dyDescent="0.25">
      <c r="I2648" s="146"/>
      <c r="J2648" s="146"/>
      <c r="K2648" s="146"/>
      <c r="L2648" s="146"/>
    </row>
    <row r="2649" spans="9:12" x14ac:dyDescent="0.25">
      <c r="I2649" s="146"/>
      <c r="J2649" s="146"/>
      <c r="K2649" s="146"/>
      <c r="L2649" s="146"/>
    </row>
    <row r="2650" spans="9:12" x14ac:dyDescent="0.25">
      <c r="I2650" s="146"/>
      <c r="J2650" s="146"/>
      <c r="K2650" s="146"/>
      <c r="L2650" s="146"/>
    </row>
    <row r="2651" spans="9:12" x14ac:dyDescent="0.25">
      <c r="I2651" s="146"/>
      <c r="J2651" s="146"/>
      <c r="K2651" s="146"/>
      <c r="L2651" s="146"/>
    </row>
    <row r="2652" spans="9:12" x14ac:dyDescent="0.25">
      <c r="I2652" s="146"/>
      <c r="J2652" s="146"/>
      <c r="K2652" s="146"/>
      <c r="L2652" s="146"/>
    </row>
    <row r="2653" spans="9:12" x14ac:dyDescent="0.25">
      <c r="I2653" s="146"/>
      <c r="J2653" s="146"/>
      <c r="K2653" s="146"/>
      <c r="L2653" s="146"/>
    </row>
    <row r="2654" spans="9:12" x14ac:dyDescent="0.25">
      <c r="I2654" s="146"/>
      <c r="J2654" s="146"/>
      <c r="K2654" s="146"/>
      <c r="L2654" s="146"/>
    </row>
    <row r="2655" spans="9:12" x14ac:dyDescent="0.25">
      <c r="I2655" s="146"/>
      <c r="J2655" s="146"/>
      <c r="K2655" s="146"/>
      <c r="L2655" s="146"/>
    </row>
    <row r="2656" spans="9:12" x14ac:dyDescent="0.25">
      <c r="I2656" s="146"/>
      <c r="J2656" s="146"/>
      <c r="K2656" s="146"/>
      <c r="L2656" s="146"/>
    </row>
    <row r="2657" spans="9:12" x14ac:dyDescent="0.25">
      <c r="I2657" s="146"/>
      <c r="J2657" s="146"/>
      <c r="K2657" s="146"/>
      <c r="L2657" s="146"/>
    </row>
    <row r="2658" spans="9:12" x14ac:dyDescent="0.25">
      <c r="I2658" s="146"/>
      <c r="J2658" s="146"/>
      <c r="K2658" s="146"/>
      <c r="L2658" s="146"/>
    </row>
    <row r="2659" spans="9:12" x14ac:dyDescent="0.25">
      <c r="I2659" s="146"/>
      <c r="J2659" s="146"/>
      <c r="K2659" s="146"/>
      <c r="L2659" s="146"/>
    </row>
    <row r="2660" spans="9:12" x14ac:dyDescent="0.25">
      <c r="I2660" s="146"/>
      <c r="J2660" s="146"/>
      <c r="K2660" s="146"/>
      <c r="L2660" s="146"/>
    </row>
    <row r="2661" spans="9:12" x14ac:dyDescent="0.25">
      <c r="I2661" s="146"/>
      <c r="J2661" s="146"/>
      <c r="K2661" s="146"/>
      <c r="L2661" s="146"/>
    </row>
    <row r="2662" spans="9:12" x14ac:dyDescent="0.25">
      <c r="I2662" s="146"/>
      <c r="J2662" s="146"/>
      <c r="K2662" s="146"/>
      <c r="L2662" s="146"/>
    </row>
    <row r="2663" spans="9:12" x14ac:dyDescent="0.25">
      <c r="I2663" s="146"/>
      <c r="J2663" s="146"/>
      <c r="K2663" s="146"/>
      <c r="L2663" s="146"/>
    </row>
    <row r="2664" spans="9:12" x14ac:dyDescent="0.25">
      <c r="I2664" s="146"/>
      <c r="J2664" s="146"/>
      <c r="K2664" s="146"/>
      <c r="L2664" s="146"/>
    </row>
    <row r="2665" spans="9:12" x14ac:dyDescent="0.25">
      <c r="I2665" s="146"/>
      <c r="J2665" s="146"/>
      <c r="K2665" s="146"/>
      <c r="L2665" s="146"/>
    </row>
    <row r="2666" spans="9:12" x14ac:dyDescent="0.25">
      <c r="I2666" s="146"/>
      <c r="J2666" s="146"/>
      <c r="K2666" s="146"/>
      <c r="L2666" s="146"/>
    </row>
    <row r="2667" spans="9:12" x14ac:dyDescent="0.25">
      <c r="I2667" s="146"/>
      <c r="J2667" s="146"/>
      <c r="K2667" s="146"/>
      <c r="L2667" s="146"/>
    </row>
    <row r="2668" spans="9:12" x14ac:dyDescent="0.25">
      <c r="I2668" s="146"/>
      <c r="J2668" s="146"/>
      <c r="K2668" s="146"/>
      <c r="L2668" s="146"/>
    </row>
    <row r="2669" spans="9:12" x14ac:dyDescent="0.25">
      <c r="I2669" s="146"/>
      <c r="J2669" s="146"/>
      <c r="K2669" s="146"/>
      <c r="L2669" s="146"/>
    </row>
    <row r="2670" spans="9:12" x14ac:dyDescent="0.25">
      <c r="I2670" s="146"/>
      <c r="J2670" s="146"/>
      <c r="K2670" s="146"/>
      <c r="L2670" s="146"/>
    </row>
    <row r="2671" spans="9:12" x14ac:dyDescent="0.25">
      <c r="I2671" s="146"/>
      <c r="J2671" s="146"/>
      <c r="K2671" s="146"/>
      <c r="L2671" s="146"/>
    </row>
    <row r="2672" spans="9:12" x14ac:dyDescent="0.25">
      <c r="I2672" s="146"/>
      <c r="J2672" s="146"/>
      <c r="K2672" s="146"/>
      <c r="L2672" s="146"/>
    </row>
    <row r="2673" spans="9:12" x14ac:dyDescent="0.25">
      <c r="I2673" s="146"/>
      <c r="J2673" s="146"/>
      <c r="K2673" s="146"/>
      <c r="L2673" s="146"/>
    </row>
    <row r="2674" spans="9:12" x14ac:dyDescent="0.25">
      <c r="I2674" s="146"/>
      <c r="J2674" s="146"/>
      <c r="K2674" s="146"/>
      <c r="L2674" s="146"/>
    </row>
    <row r="2675" spans="9:12" x14ac:dyDescent="0.25">
      <c r="I2675" s="146"/>
      <c r="J2675" s="146"/>
      <c r="K2675" s="146"/>
      <c r="L2675" s="146"/>
    </row>
    <row r="2676" spans="9:12" x14ac:dyDescent="0.25">
      <c r="I2676" s="146"/>
      <c r="J2676" s="146"/>
      <c r="K2676" s="146"/>
      <c r="L2676" s="146"/>
    </row>
    <row r="2677" spans="9:12" x14ac:dyDescent="0.25">
      <c r="I2677" s="146"/>
      <c r="J2677" s="146"/>
      <c r="K2677" s="146"/>
      <c r="L2677" s="146"/>
    </row>
    <row r="2678" spans="9:12" x14ac:dyDescent="0.25">
      <c r="I2678" s="146"/>
      <c r="J2678" s="146"/>
      <c r="K2678" s="146"/>
      <c r="L2678" s="146"/>
    </row>
    <row r="2679" spans="9:12" x14ac:dyDescent="0.25">
      <c r="I2679" s="146"/>
      <c r="J2679" s="146"/>
      <c r="K2679" s="146"/>
      <c r="L2679" s="146"/>
    </row>
    <row r="2680" spans="9:12" x14ac:dyDescent="0.25">
      <c r="I2680" s="146"/>
      <c r="J2680" s="146"/>
      <c r="K2680" s="146"/>
      <c r="L2680" s="146"/>
    </row>
    <row r="2681" spans="9:12" x14ac:dyDescent="0.25">
      <c r="I2681" s="146"/>
      <c r="J2681" s="146"/>
      <c r="K2681" s="146"/>
      <c r="L2681" s="146"/>
    </row>
    <row r="2682" spans="9:12" x14ac:dyDescent="0.25">
      <c r="I2682" s="146"/>
      <c r="J2682" s="146"/>
      <c r="K2682" s="146"/>
      <c r="L2682" s="146"/>
    </row>
    <row r="2683" spans="9:12" x14ac:dyDescent="0.25">
      <c r="I2683" s="146"/>
      <c r="J2683" s="146"/>
      <c r="K2683" s="146"/>
      <c r="L2683" s="146"/>
    </row>
    <row r="2684" spans="9:12" x14ac:dyDescent="0.25">
      <c r="I2684" s="146"/>
      <c r="J2684" s="146"/>
      <c r="K2684" s="146"/>
      <c r="L2684" s="146"/>
    </row>
    <row r="2685" spans="9:12" x14ac:dyDescent="0.25">
      <c r="I2685" s="146"/>
      <c r="J2685" s="146"/>
      <c r="K2685" s="146"/>
      <c r="L2685" s="146"/>
    </row>
    <row r="2686" spans="9:12" x14ac:dyDescent="0.25">
      <c r="I2686" s="146"/>
      <c r="J2686" s="146"/>
      <c r="K2686" s="146"/>
      <c r="L2686" s="146"/>
    </row>
    <row r="2687" spans="9:12" x14ac:dyDescent="0.25">
      <c r="I2687" s="146"/>
      <c r="J2687" s="146"/>
      <c r="K2687" s="146"/>
      <c r="L2687" s="146"/>
    </row>
    <row r="2688" spans="9:12" x14ac:dyDescent="0.25">
      <c r="I2688" s="146"/>
      <c r="J2688" s="146"/>
      <c r="K2688" s="146"/>
      <c r="L2688" s="146"/>
    </row>
    <row r="2689" spans="9:12" x14ac:dyDescent="0.25">
      <c r="I2689" s="146"/>
      <c r="J2689" s="146"/>
      <c r="K2689" s="146"/>
      <c r="L2689" s="146"/>
    </row>
    <row r="2690" spans="9:12" x14ac:dyDescent="0.25">
      <c r="I2690" s="146"/>
      <c r="J2690" s="146"/>
      <c r="K2690" s="146"/>
      <c r="L2690" s="146"/>
    </row>
    <row r="2691" spans="9:12" x14ac:dyDescent="0.25">
      <c r="I2691" s="146"/>
      <c r="J2691" s="146"/>
      <c r="K2691" s="146"/>
      <c r="L2691" s="146"/>
    </row>
    <row r="2692" spans="9:12" x14ac:dyDescent="0.25">
      <c r="I2692" s="146"/>
      <c r="J2692" s="146"/>
      <c r="K2692" s="146"/>
      <c r="L2692" s="146"/>
    </row>
    <row r="2693" spans="9:12" x14ac:dyDescent="0.25">
      <c r="I2693" s="146"/>
      <c r="J2693" s="146"/>
      <c r="K2693" s="146"/>
      <c r="L2693" s="146"/>
    </row>
    <row r="2694" spans="9:12" x14ac:dyDescent="0.25">
      <c r="I2694" s="146"/>
      <c r="J2694" s="146"/>
      <c r="K2694" s="146"/>
      <c r="L2694" s="146"/>
    </row>
    <row r="2695" spans="9:12" x14ac:dyDescent="0.25">
      <c r="I2695" s="146"/>
      <c r="J2695" s="146"/>
      <c r="K2695" s="146"/>
      <c r="L2695" s="146"/>
    </row>
    <row r="2696" spans="9:12" x14ac:dyDescent="0.25">
      <c r="I2696" s="146"/>
      <c r="J2696" s="146"/>
      <c r="K2696" s="146"/>
      <c r="L2696" s="146"/>
    </row>
    <row r="2697" spans="9:12" x14ac:dyDescent="0.25">
      <c r="I2697" s="146"/>
      <c r="J2697" s="146"/>
      <c r="K2697" s="146"/>
      <c r="L2697" s="146"/>
    </row>
    <row r="2698" spans="9:12" x14ac:dyDescent="0.25">
      <c r="I2698" s="146"/>
      <c r="J2698" s="146"/>
      <c r="K2698" s="146"/>
      <c r="L2698" s="146"/>
    </row>
    <row r="2699" spans="9:12" x14ac:dyDescent="0.25">
      <c r="I2699" s="146"/>
      <c r="J2699" s="146"/>
      <c r="K2699" s="146"/>
      <c r="L2699" s="146"/>
    </row>
    <row r="2700" spans="9:12" x14ac:dyDescent="0.25">
      <c r="I2700" s="146"/>
      <c r="J2700" s="146"/>
      <c r="K2700" s="146"/>
      <c r="L2700" s="146"/>
    </row>
    <row r="2701" spans="9:12" x14ac:dyDescent="0.25">
      <c r="I2701" s="146"/>
      <c r="J2701" s="146"/>
      <c r="K2701" s="146"/>
      <c r="L2701" s="146"/>
    </row>
    <row r="2702" spans="9:12" x14ac:dyDescent="0.25">
      <c r="I2702" s="146"/>
      <c r="J2702" s="146"/>
      <c r="K2702" s="146"/>
      <c r="L2702" s="146"/>
    </row>
    <row r="2703" spans="9:12" x14ac:dyDescent="0.25">
      <c r="I2703" s="146"/>
      <c r="J2703" s="146"/>
      <c r="K2703" s="146"/>
      <c r="L2703" s="146"/>
    </row>
    <row r="2704" spans="9:12" x14ac:dyDescent="0.25">
      <c r="I2704" s="146"/>
      <c r="J2704" s="146"/>
      <c r="K2704" s="146"/>
      <c r="L2704" s="146"/>
    </row>
    <row r="2705" spans="9:12" x14ac:dyDescent="0.25">
      <c r="I2705" s="146"/>
      <c r="J2705" s="146"/>
      <c r="K2705" s="146"/>
      <c r="L2705" s="146"/>
    </row>
    <row r="2706" spans="9:12" x14ac:dyDescent="0.25">
      <c r="I2706" s="146"/>
      <c r="J2706" s="146"/>
      <c r="K2706" s="146"/>
      <c r="L2706" s="146"/>
    </row>
    <row r="2707" spans="9:12" x14ac:dyDescent="0.25">
      <c r="I2707" s="146"/>
      <c r="J2707" s="146"/>
      <c r="K2707" s="146"/>
      <c r="L2707" s="146"/>
    </row>
    <row r="2708" spans="9:12" x14ac:dyDescent="0.25">
      <c r="I2708" s="146"/>
      <c r="J2708" s="146"/>
      <c r="K2708" s="146"/>
      <c r="L2708" s="146"/>
    </row>
    <row r="2709" spans="9:12" x14ac:dyDescent="0.25">
      <c r="I2709" s="146"/>
      <c r="J2709" s="146"/>
      <c r="K2709" s="146"/>
      <c r="L2709" s="146"/>
    </row>
    <row r="2710" spans="9:12" x14ac:dyDescent="0.25">
      <c r="I2710" s="146"/>
      <c r="J2710" s="146"/>
      <c r="K2710" s="146"/>
      <c r="L2710" s="146"/>
    </row>
    <row r="2711" spans="9:12" x14ac:dyDescent="0.25">
      <c r="I2711" s="146"/>
      <c r="J2711" s="146"/>
      <c r="K2711" s="146"/>
      <c r="L2711" s="146"/>
    </row>
    <row r="2712" spans="9:12" x14ac:dyDescent="0.25">
      <c r="I2712" s="146"/>
      <c r="J2712" s="146"/>
      <c r="K2712" s="146"/>
      <c r="L2712" s="146"/>
    </row>
    <row r="2713" spans="9:12" x14ac:dyDescent="0.25">
      <c r="I2713" s="146"/>
      <c r="J2713" s="146"/>
      <c r="K2713" s="146"/>
      <c r="L2713" s="146"/>
    </row>
    <row r="2714" spans="9:12" x14ac:dyDescent="0.25">
      <c r="I2714" s="146"/>
      <c r="J2714" s="146"/>
      <c r="K2714" s="146"/>
      <c r="L2714" s="146"/>
    </row>
    <row r="2715" spans="9:12" x14ac:dyDescent="0.25">
      <c r="I2715" s="146"/>
      <c r="J2715" s="146"/>
      <c r="K2715" s="146"/>
      <c r="L2715" s="146"/>
    </row>
    <row r="2716" spans="9:12" x14ac:dyDescent="0.25">
      <c r="I2716" s="146"/>
      <c r="J2716" s="146"/>
      <c r="K2716" s="146"/>
      <c r="L2716" s="146"/>
    </row>
    <row r="2717" spans="9:12" x14ac:dyDescent="0.25">
      <c r="I2717" s="146"/>
      <c r="J2717" s="146"/>
      <c r="K2717" s="146"/>
      <c r="L2717" s="146"/>
    </row>
    <row r="2718" spans="9:12" x14ac:dyDescent="0.25">
      <c r="I2718" s="146"/>
      <c r="J2718" s="146"/>
      <c r="K2718" s="146"/>
      <c r="L2718" s="146"/>
    </row>
    <row r="2719" spans="9:12" x14ac:dyDescent="0.25">
      <c r="I2719" s="146"/>
      <c r="J2719" s="146"/>
      <c r="K2719" s="146"/>
      <c r="L2719" s="146"/>
    </row>
    <row r="2720" spans="9:12" x14ac:dyDescent="0.25">
      <c r="I2720" s="146"/>
      <c r="J2720" s="146"/>
      <c r="K2720" s="146"/>
      <c r="L2720" s="146"/>
    </row>
    <row r="2721" spans="9:12" x14ac:dyDescent="0.25">
      <c r="I2721" s="146"/>
      <c r="J2721" s="146"/>
      <c r="K2721" s="146"/>
      <c r="L2721" s="146"/>
    </row>
    <row r="2722" spans="9:12" x14ac:dyDescent="0.25">
      <c r="I2722" s="146"/>
      <c r="J2722" s="146"/>
      <c r="K2722" s="146"/>
      <c r="L2722" s="146"/>
    </row>
    <row r="2723" spans="9:12" x14ac:dyDescent="0.25">
      <c r="I2723" s="146"/>
      <c r="J2723" s="146"/>
      <c r="K2723" s="146"/>
      <c r="L2723" s="146"/>
    </row>
    <row r="2724" spans="9:12" x14ac:dyDescent="0.25">
      <c r="I2724" s="146"/>
      <c r="J2724" s="146"/>
      <c r="K2724" s="146"/>
      <c r="L2724" s="146"/>
    </row>
    <row r="2725" spans="9:12" x14ac:dyDescent="0.25">
      <c r="I2725" s="146"/>
      <c r="J2725" s="146"/>
      <c r="K2725" s="146"/>
      <c r="L2725" s="146"/>
    </row>
    <row r="2726" spans="9:12" x14ac:dyDescent="0.25">
      <c r="I2726" s="146"/>
      <c r="J2726" s="146"/>
      <c r="K2726" s="146"/>
      <c r="L2726" s="146"/>
    </row>
    <row r="2727" spans="9:12" x14ac:dyDescent="0.25">
      <c r="I2727" s="146"/>
      <c r="J2727" s="146"/>
      <c r="K2727" s="146"/>
      <c r="L2727" s="146"/>
    </row>
    <row r="2728" spans="9:12" x14ac:dyDescent="0.25">
      <c r="I2728" s="146"/>
      <c r="J2728" s="146"/>
      <c r="K2728" s="146"/>
      <c r="L2728" s="146"/>
    </row>
    <row r="2729" spans="9:12" x14ac:dyDescent="0.25">
      <c r="I2729" s="146"/>
      <c r="J2729" s="146"/>
      <c r="K2729" s="146"/>
      <c r="L2729" s="146"/>
    </row>
    <row r="2730" spans="9:12" x14ac:dyDescent="0.25">
      <c r="I2730" s="146"/>
      <c r="J2730" s="146"/>
      <c r="K2730" s="146"/>
      <c r="L2730" s="146"/>
    </row>
    <row r="2731" spans="9:12" x14ac:dyDescent="0.25">
      <c r="I2731" s="146"/>
      <c r="J2731" s="146"/>
      <c r="K2731" s="146"/>
      <c r="L2731" s="146"/>
    </row>
    <row r="2732" spans="9:12" x14ac:dyDescent="0.25">
      <c r="I2732" s="146"/>
      <c r="J2732" s="146"/>
      <c r="K2732" s="146"/>
      <c r="L2732" s="146"/>
    </row>
    <row r="2733" spans="9:12" x14ac:dyDescent="0.25">
      <c r="I2733" s="146"/>
      <c r="J2733" s="146"/>
      <c r="K2733" s="146"/>
      <c r="L2733" s="146"/>
    </row>
    <row r="2734" spans="9:12" x14ac:dyDescent="0.25">
      <c r="I2734" s="146"/>
      <c r="J2734" s="146"/>
      <c r="K2734" s="146"/>
      <c r="L2734" s="146"/>
    </row>
    <row r="2735" spans="9:12" x14ac:dyDescent="0.25">
      <c r="I2735" s="146"/>
      <c r="J2735" s="146"/>
      <c r="K2735" s="146"/>
      <c r="L2735" s="146"/>
    </row>
    <row r="2736" spans="9:12" x14ac:dyDescent="0.25">
      <c r="I2736" s="146"/>
      <c r="J2736" s="146"/>
      <c r="K2736" s="146"/>
      <c r="L2736" s="146"/>
    </row>
    <row r="2737" spans="9:12" x14ac:dyDescent="0.25">
      <c r="I2737" s="146"/>
      <c r="J2737" s="146"/>
      <c r="K2737" s="146"/>
      <c r="L2737" s="146"/>
    </row>
    <row r="2738" spans="9:12" x14ac:dyDescent="0.25">
      <c r="I2738" s="146"/>
      <c r="J2738" s="146"/>
      <c r="K2738" s="146"/>
      <c r="L2738" s="146"/>
    </row>
    <row r="2739" spans="9:12" x14ac:dyDescent="0.25">
      <c r="I2739" s="146"/>
      <c r="J2739" s="146"/>
      <c r="K2739" s="146"/>
      <c r="L2739" s="146"/>
    </row>
    <row r="2740" spans="9:12" x14ac:dyDescent="0.25">
      <c r="I2740" s="146"/>
      <c r="J2740" s="146"/>
      <c r="K2740" s="146"/>
      <c r="L2740" s="146"/>
    </row>
    <row r="2741" spans="9:12" x14ac:dyDescent="0.25">
      <c r="I2741" s="146"/>
      <c r="J2741" s="146"/>
      <c r="K2741" s="146"/>
      <c r="L2741" s="146"/>
    </row>
    <row r="2742" spans="9:12" x14ac:dyDescent="0.25">
      <c r="I2742" s="146"/>
      <c r="J2742" s="146"/>
      <c r="K2742" s="146"/>
      <c r="L2742" s="146"/>
    </row>
    <row r="2743" spans="9:12" x14ac:dyDescent="0.25">
      <c r="I2743" s="146"/>
      <c r="J2743" s="146"/>
      <c r="K2743" s="146"/>
      <c r="L2743" s="146"/>
    </row>
    <row r="2744" spans="9:12" x14ac:dyDescent="0.25">
      <c r="I2744" s="146"/>
      <c r="J2744" s="146"/>
      <c r="K2744" s="146"/>
      <c r="L2744" s="146"/>
    </row>
    <row r="2745" spans="9:12" x14ac:dyDescent="0.25">
      <c r="I2745" s="146"/>
      <c r="J2745" s="146"/>
      <c r="K2745" s="146"/>
      <c r="L2745" s="146"/>
    </row>
    <row r="2746" spans="9:12" x14ac:dyDescent="0.25">
      <c r="I2746" s="146"/>
      <c r="J2746" s="146"/>
      <c r="K2746" s="146"/>
      <c r="L2746" s="146"/>
    </row>
    <row r="2747" spans="9:12" x14ac:dyDescent="0.25">
      <c r="I2747" s="146"/>
      <c r="J2747" s="146"/>
      <c r="K2747" s="146"/>
      <c r="L2747" s="146"/>
    </row>
    <row r="2748" spans="9:12" x14ac:dyDescent="0.25">
      <c r="I2748" s="146"/>
      <c r="J2748" s="146"/>
      <c r="K2748" s="146"/>
      <c r="L2748" s="146"/>
    </row>
    <row r="2749" spans="9:12" x14ac:dyDescent="0.25">
      <c r="I2749" s="146"/>
      <c r="J2749" s="146"/>
      <c r="K2749" s="146"/>
      <c r="L2749" s="146"/>
    </row>
    <row r="2750" spans="9:12" x14ac:dyDescent="0.25">
      <c r="I2750" s="146"/>
      <c r="J2750" s="146"/>
      <c r="K2750" s="146"/>
      <c r="L2750" s="146"/>
    </row>
    <row r="2751" spans="9:12" x14ac:dyDescent="0.25">
      <c r="I2751" s="146"/>
      <c r="J2751" s="146"/>
      <c r="K2751" s="146"/>
      <c r="L2751" s="146"/>
    </row>
    <row r="2752" spans="9:12" x14ac:dyDescent="0.25">
      <c r="I2752" s="146"/>
      <c r="J2752" s="146"/>
      <c r="K2752" s="146"/>
      <c r="L2752" s="146"/>
    </row>
    <row r="2753" spans="9:12" x14ac:dyDescent="0.25">
      <c r="I2753" s="146"/>
      <c r="J2753" s="146"/>
      <c r="K2753" s="146"/>
      <c r="L2753" s="146"/>
    </row>
    <row r="2754" spans="9:12" x14ac:dyDescent="0.25">
      <c r="I2754" s="146"/>
      <c r="J2754" s="146"/>
      <c r="K2754" s="146"/>
      <c r="L2754" s="146"/>
    </row>
    <row r="2755" spans="9:12" x14ac:dyDescent="0.25">
      <c r="I2755" s="146"/>
      <c r="J2755" s="146"/>
      <c r="K2755" s="146"/>
      <c r="L2755" s="146"/>
    </row>
    <row r="2756" spans="9:12" x14ac:dyDescent="0.25">
      <c r="I2756" s="146"/>
      <c r="J2756" s="146"/>
      <c r="K2756" s="146"/>
      <c r="L2756" s="146"/>
    </row>
    <row r="2757" spans="9:12" x14ac:dyDescent="0.25">
      <c r="I2757" s="146"/>
      <c r="J2757" s="146"/>
      <c r="K2757" s="146"/>
      <c r="L2757" s="146"/>
    </row>
    <row r="2758" spans="9:12" x14ac:dyDescent="0.25">
      <c r="I2758" s="146"/>
      <c r="J2758" s="146"/>
      <c r="K2758" s="146"/>
      <c r="L2758" s="146"/>
    </row>
    <row r="2759" spans="9:12" x14ac:dyDescent="0.25">
      <c r="I2759" s="146"/>
      <c r="J2759" s="146"/>
      <c r="K2759" s="146"/>
      <c r="L2759" s="146"/>
    </row>
    <row r="2760" spans="9:12" x14ac:dyDescent="0.25">
      <c r="I2760" s="146"/>
      <c r="J2760" s="146"/>
      <c r="K2760" s="146"/>
      <c r="L2760" s="146"/>
    </row>
    <row r="2761" spans="9:12" x14ac:dyDescent="0.25">
      <c r="I2761" s="146"/>
      <c r="J2761" s="146"/>
      <c r="K2761" s="146"/>
      <c r="L2761" s="146"/>
    </row>
    <row r="2762" spans="9:12" x14ac:dyDescent="0.25">
      <c r="I2762" s="146"/>
      <c r="J2762" s="146"/>
      <c r="K2762" s="146"/>
      <c r="L2762" s="146"/>
    </row>
    <row r="2763" spans="9:12" x14ac:dyDescent="0.25">
      <c r="I2763" s="146"/>
      <c r="J2763" s="146"/>
      <c r="K2763" s="146"/>
      <c r="L2763" s="146"/>
    </row>
    <row r="2764" spans="9:12" x14ac:dyDescent="0.25">
      <c r="I2764" s="146"/>
      <c r="J2764" s="146"/>
      <c r="K2764" s="146"/>
      <c r="L2764" s="146"/>
    </row>
    <row r="2765" spans="9:12" x14ac:dyDescent="0.25">
      <c r="I2765" s="146"/>
      <c r="J2765" s="146"/>
      <c r="K2765" s="146"/>
      <c r="L2765" s="146"/>
    </row>
    <row r="2766" spans="9:12" x14ac:dyDescent="0.25">
      <c r="I2766" s="146"/>
      <c r="J2766" s="146"/>
      <c r="K2766" s="146"/>
      <c r="L2766" s="146"/>
    </row>
    <row r="2767" spans="9:12" x14ac:dyDescent="0.25">
      <c r="I2767" s="146"/>
      <c r="J2767" s="146"/>
      <c r="K2767" s="146"/>
      <c r="L2767" s="146"/>
    </row>
    <row r="2768" spans="9:12" x14ac:dyDescent="0.25">
      <c r="I2768" s="146"/>
      <c r="J2768" s="146"/>
      <c r="K2768" s="146"/>
      <c r="L2768" s="146"/>
    </row>
    <row r="2769" spans="9:12" x14ac:dyDescent="0.25">
      <c r="I2769" s="146"/>
      <c r="J2769" s="146"/>
      <c r="K2769" s="146"/>
      <c r="L2769" s="146"/>
    </row>
    <row r="2770" spans="9:12" x14ac:dyDescent="0.25">
      <c r="I2770" s="146"/>
      <c r="J2770" s="146"/>
      <c r="K2770" s="146"/>
      <c r="L2770" s="146"/>
    </row>
    <row r="2771" spans="9:12" x14ac:dyDescent="0.25">
      <c r="I2771" s="146"/>
      <c r="J2771" s="146"/>
      <c r="K2771" s="146"/>
      <c r="L2771" s="146"/>
    </row>
    <row r="2772" spans="9:12" x14ac:dyDescent="0.25">
      <c r="I2772" s="146"/>
      <c r="J2772" s="146"/>
      <c r="K2772" s="146"/>
      <c r="L2772" s="146"/>
    </row>
    <row r="2773" spans="9:12" x14ac:dyDescent="0.25">
      <c r="I2773" s="146"/>
      <c r="J2773" s="146"/>
      <c r="K2773" s="146"/>
      <c r="L2773" s="146"/>
    </row>
    <row r="2774" spans="9:12" x14ac:dyDescent="0.25">
      <c r="I2774" s="146"/>
      <c r="J2774" s="146"/>
      <c r="K2774" s="146"/>
      <c r="L2774" s="146"/>
    </row>
    <row r="2775" spans="9:12" x14ac:dyDescent="0.25">
      <c r="I2775" s="146"/>
      <c r="J2775" s="146"/>
      <c r="K2775" s="146"/>
      <c r="L2775" s="146"/>
    </row>
    <row r="2776" spans="9:12" x14ac:dyDescent="0.25">
      <c r="I2776" s="146"/>
      <c r="J2776" s="146"/>
      <c r="K2776" s="146"/>
      <c r="L2776" s="146"/>
    </row>
    <row r="2777" spans="9:12" x14ac:dyDescent="0.25">
      <c r="I2777" s="146"/>
      <c r="J2777" s="146"/>
      <c r="K2777" s="146"/>
      <c r="L2777" s="146"/>
    </row>
    <row r="2778" spans="9:12" x14ac:dyDescent="0.25">
      <c r="I2778" s="146"/>
      <c r="J2778" s="146"/>
      <c r="K2778" s="146"/>
      <c r="L2778" s="146"/>
    </row>
    <row r="2779" spans="9:12" x14ac:dyDescent="0.25">
      <c r="I2779" s="146"/>
      <c r="J2779" s="146"/>
      <c r="K2779" s="146"/>
      <c r="L2779" s="146"/>
    </row>
    <row r="2780" spans="9:12" x14ac:dyDescent="0.25">
      <c r="I2780" s="146"/>
      <c r="J2780" s="146"/>
      <c r="K2780" s="146"/>
      <c r="L2780" s="146"/>
    </row>
    <row r="2781" spans="9:12" x14ac:dyDescent="0.25">
      <c r="I2781" s="146"/>
      <c r="J2781" s="146"/>
      <c r="K2781" s="146"/>
      <c r="L2781" s="146"/>
    </row>
    <row r="2782" spans="9:12" x14ac:dyDescent="0.25">
      <c r="I2782" s="146"/>
      <c r="J2782" s="146"/>
      <c r="K2782" s="146"/>
      <c r="L2782" s="146"/>
    </row>
    <row r="2783" spans="9:12" x14ac:dyDescent="0.25">
      <c r="I2783" s="146"/>
      <c r="J2783" s="146"/>
      <c r="K2783" s="146"/>
      <c r="L2783" s="146"/>
    </row>
    <row r="2784" spans="9:12" x14ac:dyDescent="0.25">
      <c r="I2784" s="146"/>
      <c r="J2784" s="146"/>
      <c r="K2784" s="146"/>
      <c r="L2784" s="146"/>
    </row>
    <row r="2785" spans="9:12" x14ac:dyDescent="0.25">
      <c r="I2785" s="146"/>
      <c r="J2785" s="146"/>
      <c r="K2785" s="146"/>
      <c r="L2785" s="146"/>
    </row>
    <row r="2786" spans="9:12" x14ac:dyDescent="0.25">
      <c r="I2786" s="146"/>
      <c r="J2786" s="146"/>
      <c r="K2786" s="146"/>
      <c r="L2786" s="146"/>
    </row>
    <row r="2787" spans="9:12" x14ac:dyDescent="0.25">
      <c r="I2787" s="146"/>
      <c r="J2787" s="146"/>
      <c r="K2787" s="146"/>
      <c r="L2787" s="146"/>
    </row>
    <row r="2788" spans="9:12" x14ac:dyDescent="0.25">
      <c r="I2788" s="146"/>
      <c r="J2788" s="146"/>
      <c r="K2788" s="146"/>
      <c r="L2788" s="146"/>
    </row>
    <row r="2789" spans="9:12" x14ac:dyDescent="0.25">
      <c r="I2789" s="146"/>
      <c r="J2789" s="146"/>
      <c r="K2789" s="146"/>
      <c r="L2789" s="146"/>
    </row>
    <row r="2790" spans="9:12" x14ac:dyDescent="0.25">
      <c r="I2790" s="146"/>
      <c r="J2790" s="146"/>
      <c r="K2790" s="146"/>
      <c r="L2790" s="146"/>
    </row>
    <row r="2791" spans="9:12" x14ac:dyDescent="0.25">
      <c r="I2791" s="146"/>
      <c r="J2791" s="146"/>
      <c r="K2791" s="146"/>
      <c r="L2791" s="146"/>
    </row>
    <row r="2792" spans="9:12" x14ac:dyDescent="0.25">
      <c r="I2792" s="146"/>
      <c r="J2792" s="146"/>
      <c r="K2792" s="146"/>
      <c r="L2792" s="146"/>
    </row>
    <row r="2793" spans="9:12" x14ac:dyDescent="0.25">
      <c r="I2793" s="146"/>
      <c r="J2793" s="146"/>
      <c r="K2793" s="146"/>
      <c r="L2793" s="146"/>
    </row>
    <row r="2794" spans="9:12" x14ac:dyDescent="0.25">
      <c r="I2794" s="146"/>
      <c r="J2794" s="146"/>
      <c r="K2794" s="146"/>
      <c r="L2794" s="146"/>
    </row>
    <row r="2795" spans="9:12" x14ac:dyDescent="0.25">
      <c r="I2795" s="146"/>
      <c r="J2795" s="146"/>
      <c r="K2795" s="146"/>
      <c r="L2795" s="146"/>
    </row>
    <row r="2796" spans="9:12" x14ac:dyDescent="0.25">
      <c r="I2796" s="146"/>
      <c r="J2796" s="146"/>
      <c r="K2796" s="146"/>
      <c r="L2796" s="146"/>
    </row>
    <row r="2797" spans="9:12" x14ac:dyDescent="0.25">
      <c r="I2797" s="146"/>
      <c r="J2797" s="146"/>
      <c r="K2797" s="146"/>
      <c r="L2797" s="146"/>
    </row>
    <row r="2798" spans="9:12" x14ac:dyDescent="0.25">
      <c r="I2798" s="146"/>
      <c r="J2798" s="146"/>
      <c r="K2798" s="146"/>
      <c r="L2798" s="146"/>
    </row>
    <row r="2799" spans="9:12" x14ac:dyDescent="0.25">
      <c r="I2799" s="146"/>
      <c r="J2799" s="146"/>
      <c r="K2799" s="146"/>
      <c r="L2799" s="146"/>
    </row>
    <row r="2800" spans="9:12" x14ac:dyDescent="0.25">
      <c r="I2800" s="146"/>
      <c r="J2800" s="146"/>
      <c r="K2800" s="146"/>
      <c r="L2800" s="146"/>
    </row>
    <row r="2801" spans="9:12" x14ac:dyDescent="0.25">
      <c r="I2801" s="146"/>
      <c r="J2801" s="146"/>
      <c r="K2801" s="146"/>
      <c r="L2801" s="146"/>
    </row>
    <row r="2802" spans="9:12" x14ac:dyDescent="0.25">
      <c r="I2802" s="146"/>
      <c r="J2802" s="146"/>
      <c r="K2802" s="146"/>
      <c r="L2802" s="146"/>
    </row>
    <row r="2803" spans="9:12" x14ac:dyDescent="0.25">
      <c r="I2803" s="146"/>
      <c r="J2803" s="146"/>
      <c r="K2803" s="146"/>
      <c r="L2803" s="146"/>
    </row>
    <row r="2804" spans="9:12" x14ac:dyDescent="0.25">
      <c r="I2804" s="146"/>
      <c r="J2804" s="146"/>
      <c r="K2804" s="146"/>
      <c r="L2804" s="146"/>
    </row>
    <row r="2805" spans="9:12" x14ac:dyDescent="0.25">
      <c r="I2805" s="146"/>
      <c r="J2805" s="146"/>
      <c r="K2805" s="146"/>
      <c r="L2805" s="146"/>
    </row>
    <row r="2806" spans="9:12" x14ac:dyDescent="0.25">
      <c r="I2806" s="146"/>
      <c r="J2806" s="146"/>
      <c r="K2806" s="146"/>
      <c r="L2806" s="146"/>
    </row>
    <row r="2807" spans="9:12" x14ac:dyDescent="0.25">
      <c r="I2807" s="146"/>
      <c r="J2807" s="146"/>
      <c r="K2807" s="146"/>
      <c r="L2807" s="146"/>
    </row>
    <row r="2808" spans="9:12" x14ac:dyDescent="0.25">
      <c r="I2808" s="146"/>
      <c r="J2808" s="146"/>
      <c r="K2808" s="146"/>
      <c r="L2808" s="146"/>
    </row>
    <row r="2809" spans="9:12" x14ac:dyDescent="0.25">
      <c r="I2809" s="146"/>
      <c r="J2809" s="146"/>
      <c r="K2809" s="146"/>
      <c r="L2809" s="146"/>
    </row>
    <row r="2810" spans="9:12" x14ac:dyDescent="0.25">
      <c r="I2810" s="146"/>
      <c r="J2810" s="146"/>
      <c r="K2810" s="146"/>
      <c r="L2810" s="146"/>
    </row>
    <row r="2811" spans="9:12" x14ac:dyDescent="0.25">
      <c r="I2811" s="146"/>
      <c r="J2811" s="146"/>
      <c r="K2811" s="146"/>
      <c r="L2811" s="146"/>
    </row>
    <row r="2812" spans="9:12" x14ac:dyDescent="0.25">
      <c r="I2812" s="146"/>
      <c r="J2812" s="146"/>
      <c r="K2812" s="146"/>
      <c r="L2812" s="146"/>
    </row>
    <row r="2813" spans="9:12" x14ac:dyDescent="0.25">
      <c r="I2813" s="146"/>
      <c r="J2813" s="146"/>
      <c r="K2813" s="146"/>
      <c r="L2813" s="146"/>
    </row>
    <row r="2814" spans="9:12" x14ac:dyDescent="0.25">
      <c r="I2814" s="146"/>
      <c r="J2814" s="146"/>
      <c r="K2814" s="146"/>
      <c r="L2814" s="146"/>
    </row>
    <row r="2815" spans="9:12" x14ac:dyDescent="0.25">
      <c r="I2815" s="146"/>
      <c r="J2815" s="146"/>
      <c r="K2815" s="146"/>
      <c r="L2815" s="146"/>
    </row>
    <row r="2816" spans="9:12" x14ac:dyDescent="0.25">
      <c r="I2816" s="146"/>
      <c r="J2816" s="146"/>
      <c r="K2816" s="146"/>
      <c r="L2816" s="146"/>
    </row>
    <row r="2817" spans="9:12" x14ac:dyDescent="0.25">
      <c r="I2817" s="146"/>
      <c r="J2817" s="146"/>
      <c r="K2817" s="146"/>
      <c r="L2817" s="146"/>
    </row>
    <row r="2818" spans="9:12" x14ac:dyDescent="0.25">
      <c r="I2818" s="146"/>
      <c r="J2818" s="146"/>
      <c r="K2818" s="146"/>
      <c r="L2818" s="146"/>
    </row>
    <row r="2819" spans="9:12" x14ac:dyDescent="0.25">
      <c r="I2819" s="146"/>
      <c r="J2819" s="146"/>
      <c r="K2819" s="146"/>
      <c r="L2819" s="146"/>
    </row>
    <row r="2820" spans="9:12" x14ac:dyDescent="0.25">
      <c r="I2820" s="146"/>
      <c r="J2820" s="146"/>
      <c r="K2820" s="146"/>
      <c r="L2820" s="146"/>
    </row>
    <row r="2821" spans="9:12" x14ac:dyDescent="0.25">
      <c r="I2821" s="146"/>
      <c r="J2821" s="146"/>
      <c r="K2821" s="146"/>
      <c r="L2821" s="146"/>
    </row>
    <row r="2822" spans="9:12" x14ac:dyDescent="0.25">
      <c r="I2822" s="146"/>
      <c r="J2822" s="146"/>
      <c r="K2822" s="146"/>
      <c r="L2822" s="146"/>
    </row>
    <row r="2823" spans="9:12" x14ac:dyDescent="0.25">
      <c r="I2823" s="146"/>
      <c r="J2823" s="146"/>
      <c r="K2823" s="146"/>
      <c r="L2823" s="146"/>
    </row>
    <row r="2824" spans="9:12" x14ac:dyDescent="0.25">
      <c r="I2824" s="146"/>
      <c r="J2824" s="146"/>
      <c r="K2824" s="146"/>
      <c r="L2824" s="146"/>
    </row>
    <row r="2825" spans="9:12" x14ac:dyDescent="0.25">
      <c r="I2825" s="146"/>
      <c r="J2825" s="146"/>
      <c r="K2825" s="146"/>
      <c r="L2825" s="146"/>
    </row>
    <row r="2826" spans="9:12" x14ac:dyDescent="0.25">
      <c r="I2826" s="146"/>
      <c r="J2826" s="146"/>
      <c r="K2826" s="146"/>
      <c r="L2826" s="146"/>
    </row>
    <row r="2827" spans="9:12" x14ac:dyDescent="0.25">
      <c r="I2827" s="146"/>
      <c r="J2827" s="146"/>
      <c r="K2827" s="146"/>
      <c r="L2827" s="146"/>
    </row>
    <row r="2828" spans="9:12" x14ac:dyDescent="0.25">
      <c r="I2828" s="146"/>
      <c r="J2828" s="146"/>
      <c r="K2828" s="146"/>
      <c r="L2828" s="146"/>
    </row>
    <row r="2829" spans="9:12" x14ac:dyDescent="0.25">
      <c r="I2829" s="146"/>
      <c r="J2829" s="146"/>
      <c r="K2829" s="146"/>
      <c r="L2829" s="146"/>
    </row>
    <row r="2830" spans="9:12" x14ac:dyDescent="0.25">
      <c r="I2830" s="146"/>
      <c r="J2830" s="146"/>
      <c r="K2830" s="146"/>
      <c r="L2830" s="146"/>
    </row>
    <row r="2831" spans="9:12" x14ac:dyDescent="0.25">
      <c r="I2831" s="146"/>
      <c r="J2831" s="146"/>
      <c r="K2831" s="146"/>
      <c r="L2831" s="146"/>
    </row>
    <row r="2832" spans="9:12" x14ac:dyDescent="0.25">
      <c r="I2832" s="146"/>
      <c r="J2832" s="146"/>
      <c r="K2832" s="146"/>
      <c r="L2832" s="146"/>
    </row>
    <row r="2833" spans="9:12" x14ac:dyDescent="0.25">
      <c r="I2833" s="146"/>
      <c r="J2833" s="146"/>
      <c r="K2833" s="146"/>
      <c r="L2833" s="146"/>
    </row>
    <row r="2834" spans="9:12" x14ac:dyDescent="0.25">
      <c r="I2834" s="146"/>
      <c r="J2834" s="146"/>
      <c r="K2834" s="146"/>
      <c r="L2834" s="146"/>
    </row>
    <row r="2835" spans="9:12" x14ac:dyDescent="0.25">
      <c r="I2835" s="146"/>
      <c r="J2835" s="146"/>
      <c r="K2835" s="146"/>
      <c r="L2835" s="146"/>
    </row>
    <row r="2836" spans="9:12" x14ac:dyDescent="0.25">
      <c r="I2836" s="146"/>
      <c r="J2836" s="146"/>
      <c r="K2836" s="146"/>
      <c r="L2836" s="146"/>
    </row>
    <row r="2837" spans="9:12" x14ac:dyDescent="0.25">
      <c r="I2837" s="146"/>
      <c r="J2837" s="146"/>
      <c r="K2837" s="146"/>
      <c r="L2837" s="146"/>
    </row>
    <row r="2838" spans="9:12" x14ac:dyDescent="0.25">
      <c r="I2838" s="146"/>
      <c r="J2838" s="146"/>
      <c r="K2838" s="146"/>
      <c r="L2838" s="146"/>
    </row>
    <row r="2839" spans="9:12" x14ac:dyDescent="0.25">
      <c r="I2839" s="146"/>
      <c r="J2839" s="146"/>
      <c r="K2839" s="146"/>
      <c r="L2839" s="146"/>
    </row>
    <row r="2840" spans="9:12" x14ac:dyDescent="0.25">
      <c r="I2840" s="146"/>
      <c r="J2840" s="146"/>
      <c r="K2840" s="146"/>
      <c r="L2840" s="146"/>
    </row>
    <row r="2841" spans="9:12" x14ac:dyDescent="0.25">
      <c r="I2841" s="146"/>
      <c r="J2841" s="146"/>
      <c r="K2841" s="146"/>
      <c r="L2841" s="146"/>
    </row>
    <row r="2842" spans="9:12" x14ac:dyDescent="0.25">
      <c r="I2842" s="146"/>
      <c r="J2842" s="146"/>
      <c r="K2842" s="146"/>
      <c r="L2842" s="146"/>
    </row>
    <row r="2843" spans="9:12" x14ac:dyDescent="0.25">
      <c r="I2843" s="146"/>
      <c r="J2843" s="146"/>
      <c r="K2843" s="146"/>
      <c r="L2843" s="146"/>
    </row>
    <row r="2844" spans="9:12" x14ac:dyDescent="0.25">
      <c r="I2844" s="146"/>
      <c r="J2844" s="146"/>
      <c r="K2844" s="146"/>
      <c r="L2844" s="146"/>
    </row>
    <row r="2845" spans="9:12" x14ac:dyDescent="0.25">
      <c r="I2845" s="146"/>
      <c r="J2845" s="146"/>
      <c r="K2845" s="146"/>
      <c r="L2845" s="146"/>
    </row>
    <row r="2846" spans="9:12" x14ac:dyDescent="0.25">
      <c r="I2846" s="146"/>
      <c r="J2846" s="146"/>
      <c r="K2846" s="146"/>
      <c r="L2846" s="146"/>
    </row>
    <row r="2847" spans="9:12" x14ac:dyDescent="0.25">
      <c r="I2847" s="146"/>
      <c r="J2847" s="146"/>
      <c r="K2847" s="146"/>
      <c r="L2847" s="146"/>
    </row>
    <row r="2848" spans="9:12" x14ac:dyDescent="0.25">
      <c r="I2848" s="146"/>
      <c r="J2848" s="146"/>
      <c r="K2848" s="146"/>
      <c r="L2848" s="146"/>
    </row>
    <row r="2849" spans="9:12" x14ac:dyDescent="0.25">
      <c r="I2849" s="146"/>
      <c r="J2849" s="146"/>
      <c r="K2849" s="146"/>
      <c r="L2849" s="146"/>
    </row>
    <row r="2850" spans="9:12" x14ac:dyDescent="0.25">
      <c r="I2850" s="146"/>
      <c r="J2850" s="146"/>
      <c r="K2850" s="146"/>
      <c r="L2850" s="146"/>
    </row>
    <row r="2851" spans="9:12" x14ac:dyDescent="0.25">
      <c r="I2851" s="146"/>
      <c r="J2851" s="146"/>
      <c r="K2851" s="146"/>
      <c r="L2851" s="146"/>
    </row>
    <row r="2852" spans="9:12" x14ac:dyDescent="0.25">
      <c r="I2852" s="146"/>
      <c r="J2852" s="146"/>
      <c r="K2852" s="146"/>
      <c r="L2852" s="146"/>
    </row>
    <row r="2853" spans="9:12" x14ac:dyDescent="0.25">
      <c r="I2853" s="146"/>
      <c r="J2853" s="146"/>
      <c r="K2853" s="146"/>
      <c r="L2853" s="146"/>
    </row>
    <row r="2854" spans="9:12" x14ac:dyDescent="0.25">
      <c r="I2854" s="146"/>
      <c r="J2854" s="146"/>
      <c r="K2854" s="146"/>
      <c r="L2854" s="146"/>
    </row>
    <row r="2855" spans="9:12" x14ac:dyDescent="0.25">
      <c r="I2855" s="146"/>
      <c r="J2855" s="146"/>
      <c r="K2855" s="146"/>
      <c r="L2855" s="146"/>
    </row>
    <row r="2856" spans="9:12" x14ac:dyDescent="0.25">
      <c r="I2856" s="146"/>
      <c r="J2856" s="146"/>
      <c r="K2856" s="146"/>
      <c r="L2856" s="146"/>
    </row>
    <row r="2857" spans="9:12" x14ac:dyDescent="0.25">
      <c r="I2857" s="146"/>
      <c r="J2857" s="146"/>
      <c r="K2857" s="146"/>
      <c r="L2857" s="146"/>
    </row>
    <row r="2858" spans="9:12" x14ac:dyDescent="0.25">
      <c r="I2858" s="146"/>
      <c r="J2858" s="146"/>
      <c r="K2858" s="146"/>
      <c r="L2858" s="146"/>
    </row>
    <row r="2859" spans="9:12" x14ac:dyDescent="0.25">
      <c r="I2859" s="146"/>
      <c r="J2859" s="146"/>
      <c r="K2859" s="146"/>
      <c r="L2859" s="146"/>
    </row>
    <row r="2860" spans="9:12" x14ac:dyDescent="0.25">
      <c r="I2860" s="146"/>
      <c r="J2860" s="146"/>
      <c r="K2860" s="146"/>
      <c r="L2860" s="146"/>
    </row>
    <row r="2861" spans="9:12" x14ac:dyDescent="0.25">
      <c r="I2861" s="146"/>
      <c r="J2861" s="146"/>
      <c r="K2861" s="146"/>
      <c r="L2861" s="146"/>
    </row>
    <row r="2862" spans="9:12" x14ac:dyDescent="0.25">
      <c r="I2862" s="146"/>
      <c r="J2862" s="146"/>
      <c r="K2862" s="146"/>
      <c r="L2862" s="146"/>
    </row>
    <row r="2863" spans="9:12" x14ac:dyDescent="0.25">
      <c r="I2863" s="146"/>
      <c r="J2863" s="146"/>
      <c r="K2863" s="146"/>
      <c r="L2863" s="146"/>
    </row>
    <row r="2864" spans="9:12" x14ac:dyDescent="0.25">
      <c r="I2864" s="146"/>
      <c r="J2864" s="146"/>
      <c r="K2864" s="146"/>
      <c r="L2864" s="146"/>
    </row>
    <row r="2865" spans="9:12" x14ac:dyDescent="0.25">
      <c r="I2865" s="146"/>
      <c r="J2865" s="146"/>
      <c r="K2865" s="146"/>
      <c r="L2865" s="146"/>
    </row>
    <row r="2866" spans="9:12" x14ac:dyDescent="0.25">
      <c r="I2866" s="146"/>
      <c r="J2866" s="146"/>
      <c r="K2866" s="146"/>
      <c r="L2866" s="146"/>
    </row>
    <row r="2867" spans="9:12" x14ac:dyDescent="0.25">
      <c r="I2867" s="146"/>
      <c r="J2867" s="146"/>
      <c r="K2867" s="146"/>
      <c r="L2867" s="146"/>
    </row>
    <row r="2868" spans="9:12" x14ac:dyDescent="0.25">
      <c r="I2868" s="146"/>
      <c r="J2868" s="146"/>
      <c r="K2868" s="146"/>
      <c r="L2868" s="146"/>
    </row>
    <row r="2869" spans="9:12" x14ac:dyDescent="0.25">
      <c r="I2869" s="146"/>
      <c r="J2869" s="146"/>
      <c r="K2869" s="146"/>
      <c r="L2869" s="146"/>
    </row>
    <row r="2870" spans="9:12" x14ac:dyDescent="0.25">
      <c r="I2870" s="146"/>
      <c r="J2870" s="146"/>
      <c r="K2870" s="146"/>
      <c r="L2870" s="146"/>
    </row>
    <row r="2871" spans="9:12" x14ac:dyDescent="0.25">
      <c r="I2871" s="146"/>
      <c r="J2871" s="146"/>
      <c r="K2871" s="146"/>
      <c r="L2871" s="146"/>
    </row>
    <row r="2872" spans="9:12" x14ac:dyDescent="0.25">
      <c r="I2872" s="146"/>
      <c r="J2872" s="146"/>
      <c r="K2872" s="146"/>
      <c r="L2872" s="146"/>
    </row>
    <row r="2873" spans="9:12" x14ac:dyDescent="0.25">
      <c r="I2873" s="146"/>
      <c r="J2873" s="146"/>
      <c r="K2873" s="146"/>
      <c r="L2873" s="146"/>
    </row>
    <row r="2874" spans="9:12" x14ac:dyDescent="0.25">
      <c r="I2874" s="146"/>
      <c r="J2874" s="146"/>
      <c r="K2874" s="146"/>
      <c r="L2874" s="146"/>
    </row>
    <row r="2875" spans="9:12" x14ac:dyDescent="0.25">
      <c r="I2875" s="146"/>
      <c r="J2875" s="146"/>
      <c r="K2875" s="146"/>
      <c r="L2875" s="146"/>
    </row>
    <row r="2876" spans="9:12" x14ac:dyDescent="0.25">
      <c r="I2876" s="146"/>
      <c r="J2876" s="146"/>
      <c r="K2876" s="146"/>
      <c r="L2876" s="146"/>
    </row>
    <row r="2877" spans="9:12" x14ac:dyDescent="0.25">
      <c r="I2877" s="146"/>
      <c r="J2877" s="146"/>
      <c r="K2877" s="146"/>
      <c r="L2877" s="146"/>
    </row>
    <row r="2878" spans="9:12" x14ac:dyDescent="0.25">
      <c r="I2878" s="146"/>
      <c r="J2878" s="146"/>
      <c r="K2878" s="146"/>
      <c r="L2878" s="146"/>
    </row>
    <row r="2879" spans="9:12" x14ac:dyDescent="0.25">
      <c r="I2879" s="146"/>
      <c r="J2879" s="146"/>
      <c r="K2879" s="146"/>
      <c r="L2879" s="146"/>
    </row>
    <row r="2880" spans="9:12" x14ac:dyDescent="0.25">
      <c r="I2880" s="146"/>
      <c r="J2880" s="146"/>
      <c r="K2880" s="146"/>
      <c r="L2880" s="146"/>
    </row>
    <row r="2881" spans="9:12" x14ac:dyDescent="0.25">
      <c r="I2881" s="146"/>
      <c r="J2881" s="146"/>
      <c r="K2881" s="146"/>
      <c r="L2881" s="146"/>
    </row>
    <row r="2882" spans="9:12" x14ac:dyDescent="0.25">
      <c r="I2882" s="146"/>
      <c r="J2882" s="146"/>
      <c r="K2882" s="146"/>
      <c r="L2882" s="146"/>
    </row>
    <row r="2883" spans="9:12" x14ac:dyDescent="0.25">
      <c r="I2883" s="146"/>
      <c r="J2883" s="146"/>
      <c r="K2883" s="146"/>
      <c r="L2883" s="146"/>
    </row>
    <row r="2884" spans="9:12" x14ac:dyDescent="0.25">
      <c r="I2884" s="146"/>
      <c r="J2884" s="146"/>
      <c r="K2884" s="146"/>
      <c r="L2884" s="146"/>
    </row>
    <row r="2885" spans="9:12" x14ac:dyDescent="0.25">
      <c r="I2885" s="146"/>
      <c r="J2885" s="146"/>
      <c r="K2885" s="146"/>
      <c r="L2885" s="146"/>
    </row>
    <row r="2886" spans="9:12" x14ac:dyDescent="0.25">
      <c r="I2886" s="146"/>
      <c r="J2886" s="146"/>
      <c r="K2886" s="146"/>
      <c r="L2886" s="146"/>
    </row>
    <row r="2887" spans="9:12" x14ac:dyDescent="0.25">
      <c r="I2887" s="146"/>
      <c r="J2887" s="146"/>
      <c r="K2887" s="146"/>
      <c r="L2887" s="146"/>
    </row>
    <row r="2888" spans="9:12" x14ac:dyDescent="0.25">
      <c r="I2888" s="146"/>
      <c r="J2888" s="146"/>
      <c r="K2888" s="146"/>
      <c r="L2888" s="146"/>
    </row>
    <row r="2889" spans="9:12" x14ac:dyDescent="0.25">
      <c r="I2889" s="146"/>
      <c r="J2889" s="146"/>
      <c r="K2889" s="146"/>
      <c r="L2889" s="146"/>
    </row>
    <row r="2890" spans="9:12" x14ac:dyDescent="0.25">
      <c r="I2890" s="146"/>
      <c r="J2890" s="146"/>
      <c r="K2890" s="146"/>
      <c r="L2890" s="146"/>
    </row>
    <row r="2891" spans="9:12" x14ac:dyDescent="0.25">
      <c r="I2891" s="146"/>
      <c r="J2891" s="146"/>
      <c r="K2891" s="146"/>
      <c r="L2891" s="146"/>
    </row>
    <row r="2892" spans="9:12" x14ac:dyDescent="0.25">
      <c r="I2892" s="146"/>
      <c r="J2892" s="146"/>
      <c r="K2892" s="146"/>
      <c r="L2892" s="146"/>
    </row>
    <row r="2893" spans="9:12" x14ac:dyDescent="0.25">
      <c r="I2893" s="146"/>
      <c r="J2893" s="146"/>
      <c r="K2893" s="146"/>
      <c r="L2893" s="146"/>
    </row>
    <row r="2894" spans="9:12" x14ac:dyDescent="0.25">
      <c r="I2894" s="146"/>
      <c r="J2894" s="146"/>
      <c r="K2894" s="146"/>
      <c r="L2894" s="146"/>
    </row>
    <row r="2895" spans="9:12" x14ac:dyDescent="0.25">
      <c r="I2895" s="146"/>
      <c r="J2895" s="146"/>
      <c r="K2895" s="146"/>
      <c r="L2895" s="146"/>
    </row>
    <row r="2896" spans="9:12" x14ac:dyDescent="0.25">
      <c r="I2896" s="146"/>
      <c r="J2896" s="146"/>
      <c r="K2896" s="146"/>
      <c r="L2896" s="146"/>
    </row>
    <row r="2897" spans="9:12" x14ac:dyDescent="0.25">
      <c r="I2897" s="146"/>
      <c r="J2897" s="146"/>
      <c r="K2897" s="146"/>
      <c r="L2897" s="146"/>
    </row>
    <row r="2898" spans="9:12" x14ac:dyDescent="0.25">
      <c r="I2898" s="146"/>
      <c r="J2898" s="146"/>
      <c r="K2898" s="146"/>
      <c r="L2898" s="146"/>
    </row>
    <row r="2899" spans="9:12" x14ac:dyDescent="0.25">
      <c r="I2899" s="146"/>
      <c r="J2899" s="146"/>
      <c r="K2899" s="146"/>
      <c r="L2899" s="146"/>
    </row>
    <row r="2900" spans="9:12" x14ac:dyDescent="0.25">
      <c r="I2900" s="146"/>
      <c r="J2900" s="146"/>
      <c r="K2900" s="146"/>
      <c r="L2900" s="146"/>
    </row>
    <row r="2901" spans="9:12" x14ac:dyDescent="0.25">
      <c r="I2901" s="146"/>
      <c r="J2901" s="146"/>
      <c r="K2901" s="146"/>
      <c r="L2901" s="146"/>
    </row>
    <row r="2902" spans="9:12" x14ac:dyDescent="0.25">
      <c r="I2902" s="146"/>
      <c r="J2902" s="146"/>
      <c r="K2902" s="146"/>
      <c r="L2902" s="146"/>
    </row>
    <row r="2903" spans="9:12" x14ac:dyDescent="0.25">
      <c r="I2903" s="146"/>
      <c r="J2903" s="146"/>
      <c r="K2903" s="146"/>
      <c r="L2903" s="146"/>
    </row>
    <row r="2904" spans="9:12" x14ac:dyDescent="0.25">
      <c r="I2904" s="146"/>
      <c r="J2904" s="146"/>
      <c r="K2904" s="146"/>
      <c r="L2904" s="146"/>
    </row>
    <row r="2905" spans="9:12" x14ac:dyDescent="0.25">
      <c r="I2905" s="146"/>
      <c r="J2905" s="146"/>
      <c r="K2905" s="146"/>
      <c r="L2905" s="146"/>
    </row>
    <row r="2906" spans="9:12" x14ac:dyDescent="0.25">
      <c r="I2906" s="146"/>
      <c r="J2906" s="146"/>
      <c r="K2906" s="146"/>
      <c r="L2906" s="146"/>
    </row>
    <row r="2907" spans="9:12" x14ac:dyDescent="0.25">
      <c r="I2907" s="146"/>
      <c r="J2907" s="146"/>
      <c r="K2907" s="146"/>
      <c r="L2907" s="146"/>
    </row>
    <row r="2908" spans="9:12" x14ac:dyDescent="0.25">
      <c r="I2908" s="146"/>
      <c r="J2908" s="146"/>
      <c r="K2908" s="146"/>
      <c r="L2908" s="146"/>
    </row>
    <row r="2909" spans="9:12" x14ac:dyDescent="0.25">
      <c r="I2909" s="146"/>
      <c r="J2909" s="146"/>
      <c r="K2909" s="146"/>
      <c r="L2909" s="146"/>
    </row>
    <row r="2910" spans="9:12" x14ac:dyDescent="0.25">
      <c r="I2910" s="146"/>
      <c r="J2910" s="146"/>
      <c r="K2910" s="146"/>
      <c r="L2910" s="146"/>
    </row>
    <row r="2911" spans="9:12" x14ac:dyDescent="0.25">
      <c r="I2911" s="146"/>
      <c r="J2911" s="146"/>
      <c r="K2911" s="146"/>
      <c r="L2911" s="146"/>
    </row>
    <row r="2912" spans="9:12" x14ac:dyDescent="0.25">
      <c r="I2912" s="146"/>
      <c r="J2912" s="146"/>
      <c r="K2912" s="146"/>
      <c r="L2912" s="146"/>
    </row>
    <row r="2913" spans="9:12" x14ac:dyDescent="0.25">
      <c r="I2913" s="146"/>
      <c r="J2913" s="146"/>
      <c r="K2913" s="146"/>
      <c r="L2913" s="146"/>
    </row>
    <row r="2914" spans="9:12" x14ac:dyDescent="0.25">
      <c r="I2914" s="146"/>
      <c r="J2914" s="146"/>
      <c r="K2914" s="146"/>
      <c r="L2914" s="146"/>
    </row>
    <row r="2915" spans="9:12" x14ac:dyDescent="0.25">
      <c r="I2915" s="146"/>
      <c r="J2915" s="146"/>
      <c r="K2915" s="146"/>
      <c r="L2915" s="146"/>
    </row>
    <row r="2916" spans="9:12" x14ac:dyDescent="0.25">
      <c r="I2916" s="146"/>
      <c r="J2916" s="146"/>
      <c r="K2916" s="146"/>
      <c r="L2916" s="146"/>
    </row>
    <row r="2917" spans="9:12" x14ac:dyDescent="0.25">
      <c r="I2917" s="146"/>
      <c r="J2917" s="146"/>
      <c r="K2917" s="146"/>
      <c r="L2917" s="146"/>
    </row>
    <row r="2918" spans="9:12" x14ac:dyDescent="0.25">
      <c r="I2918" s="146"/>
      <c r="J2918" s="146"/>
      <c r="K2918" s="146"/>
      <c r="L2918" s="146"/>
    </row>
    <row r="2919" spans="9:12" x14ac:dyDescent="0.25">
      <c r="I2919" s="146"/>
      <c r="J2919" s="146"/>
      <c r="K2919" s="146"/>
      <c r="L2919" s="146"/>
    </row>
    <row r="2920" spans="9:12" x14ac:dyDescent="0.25">
      <c r="I2920" s="146"/>
      <c r="J2920" s="146"/>
      <c r="K2920" s="146"/>
      <c r="L2920" s="146"/>
    </row>
    <row r="2921" spans="9:12" x14ac:dyDescent="0.25">
      <c r="I2921" s="146"/>
      <c r="J2921" s="146"/>
      <c r="K2921" s="146"/>
      <c r="L2921" s="146"/>
    </row>
    <row r="2922" spans="9:12" x14ac:dyDescent="0.25">
      <c r="I2922" s="146"/>
      <c r="J2922" s="146"/>
      <c r="K2922" s="146"/>
      <c r="L2922" s="146"/>
    </row>
    <row r="2923" spans="9:12" x14ac:dyDescent="0.25">
      <c r="I2923" s="146"/>
      <c r="J2923" s="146"/>
      <c r="K2923" s="146"/>
      <c r="L2923" s="146"/>
    </row>
    <row r="2924" spans="9:12" x14ac:dyDescent="0.25">
      <c r="I2924" s="146"/>
      <c r="J2924" s="146"/>
      <c r="K2924" s="146"/>
      <c r="L2924" s="146"/>
    </row>
    <row r="2925" spans="9:12" x14ac:dyDescent="0.25">
      <c r="I2925" s="146"/>
      <c r="J2925" s="146"/>
      <c r="K2925" s="146"/>
      <c r="L2925" s="146"/>
    </row>
    <row r="2926" spans="9:12" x14ac:dyDescent="0.25">
      <c r="I2926" s="146"/>
      <c r="J2926" s="146"/>
      <c r="K2926" s="146"/>
      <c r="L2926" s="146"/>
    </row>
    <row r="2927" spans="9:12" x14ac:dyDescent="0.25">
      <c r="I2927" s="146"/>
      <c r="J2927" s="146"/>
      <c r="K2927" s="146"/>
      <c r="L2927" s="146"/>
    </row>
    <row r="2928" spans="9:12" x14ac:dyDescent="0.25">
      <c r="I2928" s="146"/>
      <c r="J2928" s="146"/>
      <c r="K2928" s="146"/>
      <c r="L2928" s="146"/>
    </row>
    <row r="2929" spans="9:12" x14ac:dyDescent="0.25">
      <c r="I2929" s="146"/>
      <c r="J2929" s="146"/>
      <c r="K2929" s="146"/>
      <c r="L2929" s="146"/>
    </row>
    <row r="2930" spans="9:12" x14ac:dyDescent="0.25">
      <c r="I2930" s="146"/>
      <c r="J2930" s="146"/>
      <c r="K2930" s="146"/>
      <c r="L2930" s="146"/>
    </row>
    <row r="2931" spans="9:12" x14ac:dyDescent="0.25">
      <c r="I2931" s="146"/>
      <c r="J2931" s="146"/>
      <c r="K2931" s="146"/>
      <c r="L2931" s="146"/>
    </row>
    <row r="2932" spans="9:12" x14ac:dyDescent="0.25">
      <c r="I2932" s="146"/>
      <c r="J2932" s="146"/>
      <c r="K2932" s="146"/>
      <c r="L2932" s="146"/>
    </row>
    <row r="2933" spans="9:12" x14ac:dyDescent="0.25">
      <c r="I2933" s="146"/>
      <c r="J2933" s="146"/>
      <c r="K2933" s="146"/>
      <c r="L2933" s="146"/>
    </row>
    <row r="2934" spans="9:12" x14ac:dyDescent="0.25">
      <c r="I2934" s="146"/>
      <c r="J2934" s="146"/>
      <c r="K2934" s="146"/>
      <c r="L2934" s="146"/>
    </row>
    <row r="2935" spans="9:12" x14ac:dyDescent="0.25">
      <c r="I2935" s="146"/>
      <c r="J2935" s="146"/>
      <c r="K2935" s="146"/>
      <c r="L2935" s="146"/>
    </row>
    <row r="2936" spans="9:12" x14ac:dyDescent="0.25">
      <c r="I2936" s="146"/>
      <c r="J2936" s="146"/>
      <c r="K2936" s="146"/>
      <c r="L2936" s="146"/>
    </row>
    <row r="2937" spans="9:12" x14ac:dyDescent="0.25">
      <c r="I2937" s="146"/>
      <c r="J2937" s="146"/>
      <c r="K2937" s="146"/>
      <c r="L2937" s="146"/>
    </row>
    <row r="2938" spans="9:12" x14ac:dyDescent="0.25">
      <c r="I2938" s="146"/>
      <c r="J2938" s="146"/>
      <c r="K2938" s="146"/>
      <c r="L2938" s="146"/>
    </row>
    <row r="2939" spans="9:12" x14ac:dyDescent="0.25">
      <c r="I2939" s="146"/>
      <c r="J2939" s="146"/>
      <c r="K2939" s="146"/>
      <c r="L2939" s="146"/>
    </row>
    <row r="2940" spans="9:12" x14ac:dyDescent="0.25">
      <c r="I2940" s="146"/>
      <c r="J2940" s="146"/>
      <c r="K2940" s="146"/>
      <c r="L2940" s="146"/>
    </row>
    <row r="2941" spans="9:12" x14ac:dyDescent="0.25">
      <c r="I2941" s="146"/>
      <c r="J2941" s="146"/>
      <c r="K2941" s="146"/>
      <c r="L2941" s="146"/>
    </row>
    <row r="2942" spans="9:12" x14ac:dyDescent="0.25">
      <c r="I2942" s="146"/>
      <c r="J2942" s="146"/>
      <c r="K2942" s="146"/>
      <c r="L2942" s="146"/>
    </row>
    <row r="2943" spans="9:12" x14ac:dyDescent="0.25">
      <c r="I2943" s="146"/>
      <c r="J2943" s="146"/>
      <c r="K2943" s="146"/>
      <c r="L2943" s="146"/>
    </row>
    <row r="2944" spans="9:12" x14ac:dyDescent="0.25">
      <c r="I2944" s="146"/>
      <c r="J2944" s="146"/>
      <c r="K2944" s="146"/>
      <c r="L2944" s="146"/>
    </row>
    <row r="2945" spans="9:12" x14ac:dyDescent="0.25">
      <c r="I2945" s="146"/>
      <c r="J2945" s="146"/>
      <c r="K2945" s="146"/>
      <c r="L2945" s="146"/>
    </row>
    <row r="2946" spans="9:12" x14ac:dyDescent="0.25">
      <c r="I2946" s="146"/>
      <c r="J2946" s="146"/>
      <c r="K2946" s="146"/>
      <c r="L2946" s="146"/>
    </row>
    <row r="2947" spans="9:12" x14ac:dyDescent="0.25">
      <c r="I2947" s="146"/>
      <c r="J2947" s="146"/>
      <c r="K2947" s="146"/>
      <c r="L2947" s="146"/>
    </row>
    <row r="2948" spans="9:12" x14ac:dyDescent="0.25">
      <c r="I2948" s="146"/>
      <c r="J2948" s="146"/>
      <c r="K2948" s="146"/>
      <c r="L2948" s="146"/>
    </row>
    <row r="2949" spans="9:12" x14ac:dyDescent="0.25">
      <c r="I2949" s="146"/>
      <c r="J2949" s="146"/>
      <c r="K2949" s="146"/>
      <c r="L2949" s="146"/>
    </row>
    <row r="2950" spans="9:12" x14ac:dyDescent="0.25">
      <c r="I2950" s="146"/>
      <c r="J2950" s="146"/>
      <c r="K2950" s="146"/>
      <c r="L2950" s="146"/>
    </row>
    <row r="2951" spans="9:12" x14ac:dyDescent="0.25">
      <c r="I2951" s="146"/>
      <c r="J2951" s="146"/>
      <c r="K2951" s="146"/>
      <c r="L2951" s="146"/>
    </row>
    <row r="2952" spans="9:12" x14ac:dyDescent="0.25">
      <c r="I2952" s="146"/>
      <c r="J2952" s="146"/>
      <c r="K2952" s="146"/>
      <c r="L2952" s="146"/>
    </row>
    <row r="2953" spans="9:12" x14ac:dyDescent="0.25">
      <c r="I2953" s="146"/>
      <c r="J2953" s="146"/>
      <c r="K2953" s="146"/>
      <c r="L2953" s="146"/>
    </row>
    <row r="2954" spans="9:12" x14ac:dyDescent="0.25">
      <c r="I2954" s="146"/>
      <c r="J2954" s="146"/>
      <c r="K2954" s="146"/>
      <c r="L2954" s="146"/>
    </row>
    <row r="2955" spans="9:12" x14ac:dyDescent="0.25">
      <c r="I2955" s="146"/>
      <c r="J2955" s="146"/>
      <c r="K2955" s="146"/>
      <c r="L2955" s="146"/>
    </row>
    <row r="2956" spans="9:12" x14ac:dyDescent="0.25">
      <c r="I2956" s="146"/>
      <c r="J2956" s="146"/>
      <c r="K2956" s="146"/>
      <c r="L2956" s="146"/>
    </row>
    <row r="2957" spans="9:12" x14ac:dyDescent="0.25">
      <c r="I2957" s="146"/>
      <c r="J2957" s="146"/>
      <c r="K2957" s="146"/>
      <c r="L2957" s="146"/>
    </row>
    <row r="2958" spans="9:12" x14ac:dyDescent="0.25">
      <c r="I2958" s="146"/>
      <c r="J2958" s="146"/>
      <c r="K2958" s="146"/>
      <c r="L2958" s="146"/>
    </row>
    <row r="2959" spans="9:12" x14ac:dyDescent="0.25">
      <c r="I2959" s="146"/>
      <c r="J2959" s="146"/>
      <c r="K2959" s="146"/>
      <c r="L2959" s="146"/>
    </row>
    <row r="2960" spans="9:12" x14ac:dyDescent="0.25">
      <c r="I2960" s="146"/>
      <c r="J2960" s="146"/>
      <c r="K2960" s="146"/>
      <c r="L2960" s="146"/>
    </row>
    <row r="2961" spans="9:12" x14ac:dyDescent="0.25">
      <c r="I2961" s="146"/>
      <c r="J2961" s="146"/>
      <c r="K2961" s="146"/>
      <c r="L2961" s="146"/>
    </row>
    <row r="2962" spans="9:12" x14ac:dyDescent="0.25">
      <c r="I2962" s="146"/>
      <c r="J2962" s="146"/>
      <c r="K2962" s="146"/>
      <c r="L2962" s="146"/>
    </row>
    <row r="2963" spans="9:12" x14ac:dyDescent="0.25">
      <c r="I2963" s="146"/>
      <c r="J2963" s="146"/>
      <c r="K2963" s="146"/>
      <c r="L2963" s="146"/>
    </row>
    <row r="2964" spans="9:12" x14ac:dyDescent="0.25">
      <c r="I2964" s="146"/>
      <c r="J2964" s="146"/>
      <c r="K2964" s="146"/>
      <c r="L2964" s="146"/>
    </row>
    <row r="2965" spans="9:12" x14ac:dyDescent="0.25">
      <c r="I2965" s="146"/>
      <c r="J2965" s="146"/>
      <c r="K2965" s="146"/>
      <c r="L2965" s="146"/>
    </row>
    <row r="2966" spans="9:12" x14ac:dyDescent="0.25">
      <c r="I2966" s="146"/>
      <c r="J2966" s="146"/>
      <c r="K2966" s="146"/>
      <c r="L2966" s="146"/>
    </row>
    <row r="2967" spans="9:12" x14ac:dyDescent="0.25">
      <c r="I2967" s="146"/>
      <c r="J2967" s="146"/>
      <c r="K2967" s="146"/>
      <c r="L2967" s="146"/>
    </row>
    <row r="2968" spans="9:12" x14ac:dyDescent="0.25">
      <c r="I2968" s="146"/>
      <c r="J2968" s="146"/>
      <c r="K2968" s="146"/>
      <c r="L2968" s="146"/>
    </row>
    <row r="2969" spans="9:12" x14ac:dyDescent="0.25">
      <c r="I2969" s="146"/>
      <c r="J2969" s="146"/>
      <c r="K2969" s="146"/>
      <c r="L2969" s="146"/>
    </row>
    <row r="2970" spans="9:12" x14ac:dyDescent="0.25">
      <c r="I2970" s="146"/>
      <c r="J2970" s="146"/>
      <c r="K2970" s="146"/>
      <c r="L2970" s="146"/>
    </row>
    <row r="2971" spans="9:12" x14ac:dyDescent="0.25">
      <c r="I2971" s="146"/>
      <c r="J2971" s="146"/>
      <c r="K2971" s="146"/>
      <c r="L2971" s="146"/>
    </row>
    <row r="2972" spans="9:12" x14ac:dyDescent="0.25">
      <c r="I2972" s="146"/>
      <c r="J2972" s="146"/>
      <c r="K2972" s="146"/>
      <c r="L2972" s="146"/>
    </row>
    <row r="2973" spans="9:12" x14ac:dyDescent="0.25">
      <c r="I2973" s="146"/>
      <c r="J2973" s="146"/>
      <c r="K2973" s="146"/>
      <c r="L2973" s="146"/>
    </row>
    <row r="2974" spans="9:12" x14ac:dyDescent="0.25">
      <c r="I2974" s="146"/>
      <c r="J2974" s="146"/>
      <c r="K2974" s="146"/>
      <c r="L2974" s="146"/>
    </row>
    <row r="2975" spans="9:12" x14ac:dyDescent="0.25">
      <c r="I2975" s="146"/>
      <c r="J2975" s="146"/>
      <c r="K2975" s="146"/>
      <c r="L2975" s="146"/>
    </row>
    <row r="2976" spans="9:12" x14ac:dyDescent="0.25">
      <c r="I2976" s="146"/>
      <c r="J2976" s="146"/>
      <c r="K2976" s="146"/>
      <c r="L2976" s="146"/>
    </row>
    <row r="2977" spans="9:12" x14ac:dyDescent="0.25">
      <c r="I2977" s="146"/>
      <c r="J2977" s="146"/>
      <c r="K2977" s="146"/>
      <c r="L2977" s="146"/>
    </row>
    <row r="2978" spans="9:12" x14ac:dyDescent="0.25">
      <c r="I2978" s="146"/>
      <c r="J2978" s="146"/>
      <c r="K2978" s="146"/>
      <c r="L2978" s="146"/>
    </row>
    <row r="2979" spans="9:12" x14ac:dyDescent="0.25">
      <c r="I2979" s="146"/>
      <c r="J2979" s="146"/>
      <c r="K2979" s="146"/>
      <c r="L2979" s="146"/>
    </row>
    <row r="2980" spans="9:12" x14ac:dyDescent="0.25">
      <c r="I2980" s="146"/>
      <c r="J2980" s="146"/>
      <c r="K2980" s="146"/>
      <c r="L2980" s="146"/>
    </row>
    <row r="2981" spans="9:12" x14ac:dyDescent="0.25">
      <c r="I2981" s="146"/>
      <c r="J2981" s="146"/>
      <c r="K2981" s="146"/>
      <c r="L2981" s="146"/>
    </row>
    <row r="2982" spans="9:12" x14ac:dyDescent="0.25">
      <c r="I2982" s="146"/>
      <c r="J2982" s="146"/>
      <c r="K2982" s="146"/>
      <c r="L2982" s="146"/>
    </row>
    <row r="2983" spans="9:12" x14ac:dyDescent="0.25">
      <c r="I2983" s="146"/>
      <c r="J2983" s="146"/>
      <c r="K2983" s="146"/>
      <c r="L2983" s="146"/>
    </row>
    <row r="2984" spans="9:12" x14ac:dyDescent="0.25">
      <c r="I2984" s="146"/>
      <c r="J2984" s="146"/>
      <c r="K2984" s="146"/>
      <c r="L2984" s="146"/>
    </row>
    <row r="2985" spans="9:12" x14ac:dyDescent="0.25">
      <c r="I2985" s="146"/>
      <c r="J2985" s="146"/>
      <c r="K2985" s="146"/>
      <c r="L2985" s="146"/>
    </row>
    <row r="2986" spans="9:12" x14ac:dyDescent="0.25">
      <c r="I2986" s="146"/>
      <c r="J2986" s="146"/>
      <c r="K2986" s="146"/>
      <c r="L2986" s="146"/>
    </row>
    <row r="2987" spans="9:12" x14ac:dyDescent="0.25">
      <c r="I2987" s="146"/>
      <c r="J2987" s="146"/>
      <c r="K2987" s="146"/>
      <c r="L2987" s="146"/>
    </row>
    <row r="2988" spans="9:12" x14ac:dyDescent="0.25">
      <c r="I2988" s="146"/>
      <c r="J2988" s="146"/>
      <c r="K2988" s="146"/>
      <c r="L2988" s="146"/>
    </row>
    <row r="2989" spans="9:12" x14ac:dyDescent="0.25">
      <c r="I2989" s="146"/>
      <c r="J2989" s="146"/>
      <c r="K2989" s="146"/>
      <c r="L2989" s="146"/>
    </row>
    <row r="2990" spans="9:12" x14ac:dyDescent="0.25">
      <c r="I2990" s="146"/>
      <c r="J2990" s="146"/>
      <c r="K2990" s="146"/>
      <c r="L2990" s="146"/>
    </row>
    <row r="2991" spans="9:12" x14ac:dyDescent="0.25">
      <c r="I2991" s="146"/>
      <c r="J2991" s="146"/>
      <c r="K2991" s="146"/>
      <c r="L2991" s="146"/>
    </row>
    <row r="2992" spans="9:12" x14ac:dyDescent="0.25">
      <c r="I2992" s="146"/>
      <c r="J2992" s="146"/>
      <c r="K2992" s="146"/>
      <c r="L2992" s="146"/>
    </row>
    <row r="2993" spans="9:12" x14ac:dyDescent="0.25">
      <c r="I2993" s="146"/>
      <c r="J2993" s="146"/>
      <c r="K2993" s="146"/>
      <c r="L2993" s="146"/>
    </row>
    <row r="2994" spans="9:12" x14ac:dyDescent="0.25">
      <c r="I2994" s="146"/>
      <c r="J2994" s="146"/>
      <c r="K2994" s="146"/>
      <c r="L2994" s="146"/>
    </row>
    <row r="2995" spans="9:12" x14ac:dyDescent="0.25">
      <c r="I2995" s="146"/>
      <c r="J2995" s="146"/>
      <c r="K2995" s="146"/>
      <c r="L2995" s="146"/>
    </row>
    <row r="2996" spans="9:12" x14ac:dyDescent="0.25">
      <c r="I2996" s="146"/>
      <c r="J2996" s="146"/>
      <c r="K2996" s="146"/>
      <c r="L2996" s="146"/>
    </row>
    <row r="2997" spans="9:12" x14ac:dyDescent="0.25">
      <c r="I2997" s="146"/>
      <c r="J2997" s="146"/>
      <c r="K2997" s="146"/>
      <c r="L2997" s="146"/>
    </row>
    <row r="2998" spans="9:12" x14ac:dyDescent="0.25">
      <c r="I2998" s="146"/>
      <c r="J2998" s="146"/>
      <c r="K2998" s="146"/>
      <c r="L2998" s="146"/>
    </row>
    <row r="2999" spans="9:12" x14ac:dyDescent="0.25">
      <c r="I2999" s="146"/>
      <c r="J2999" s="146"/>
      <c r="K2999" s="146"/>
      <c r="L2999" s="146"/>
    </row>
    <row r="3000" spans="9:12" x14ac:dyDescent="0.25">
      <c r="I3000" s="146"/>
      <c r="J3000" s="146"/>
      <c r="K3000" s="146"/>
      <c r="L3000" s="146"/>
    </row>
    <row r="3001" spans="9:12" x14ac:dyDescent="0.25">
      <c r="I3001" s="146"/>
      <c r="J3001" s="146"/>
      <c r="K3001" s="146"/>
      <c r="L3001" s="146"/>
    </row>
    <row r="3002" spans="9:12" x14ac:dyDescent="0.25">
      <c r="I3002" s="146"/>
      <c r="J3002" s="146"/>
      <c r="K3002" s="146"/>
      <c r="L3002" s="146"/>
    </row>
    <row r="3003" spans="9:12" x14ac:dyDescent="0.25">
      <c r="I3003" s="146"/>
      <c r="J3003" s="146"/>
      <c r="K3003" s="146"/>
      <c r="L3003" s="146"/>
    </row>
    <row r="3004" spans="9:12" x14ac:dyDescent="0.25">
      <c r="I3004" s="146"/>
      <c r="J3004" s="146"/>
      <c r="K3004" s="146"/>
      <c r="L3004" s="146"/>
    </row>
    <row r="3005" spans="9:12" x14ac:dyDescent="0.25">
      <c r="I3005" s="146"/>
      <c r="J3005" s="146"/>
      <c r="K3005" s="146"/>
      <c r="L3005" s="146"/>
    </row>
    <row r="3006" spans="9:12" x14ac:dyDescent="0.25">
      <c r="I3006" s="146"/>
      <c r="J3006" s="146"/>
      <c r="K3006" s="146"/>
      <c r="L3006" s="146"/>
    </row>
    <row r="3007" spans="9:12" x14ac:dyDescent="0.25">
      <c r="I3007" s="146"/>
      <c r="J3007" s="146"/>
      <c r="K3007" s="146"/>
      <c r="L3007" s="146"/>
    </row>
    <row r="3008" spans="9:12" x14ac:dyDescent="0.25">
      <c r="I3008" s="146"/>
      <c r="J3008" s="146"/>
      <c r="K3008" s="146"/>
      <c r="L3008" s="146"/>
    </row>
    <row r="3009" spans="9:12" x14ac:dyDescent="0.25">
      <c r="I3009" s="146"/>
      <c r="J3009" s="146"/>
      <c r="K3009" s="146"/>
      <c r="L3009" s="146"/>
    </row>
    <row r="3010" spans="9:12" x14ac:dyDescent="0.25">
      <c r="I3010" s="146"/>
      <c r="J3010" s="146"/>
      <c r="K3010" s="146"/>
      <c r="L3010" s="146"/>
    </row>
    <row r="3011" spans="9:12" x14ac:dyDescent="0.25">
      <c r="I3011" s="146"/>
      <c r="J3011" s="146"/>
      <c r="K3011" s="146"/>
      <c r="L3011" s="146"/>
    </row>
    <row r="3012" spans="9:12" x14ac:dyDescent="0.25">
      <c r="I3012" s="146"/>
      <c r="J3012" s="146"/>
      <c r="K3012" s="146"/>
      <c r="L3012" s="146"/>
    </row>
    <row r="3013" spans="9:12" x14ac:dyDescent="0.25">
      <c r="I3013" s="146"/>
      <c r="J3013" s="146"/>
      <c r="K3013" s="146"/>
      <c r="L3013" s="146"/>
    </row>
    <row r="3014" spans="9:12" x14ac:dyDescent="0.25">
      <c r="I3014" s="146"/>
      <c r="J3014" s="146"/>
      <c r="K3014" s="146"/>
      <c r="L3014" s="146"/>
    </row>
    <row r="3015" spans="9:12" x14ac:dyDescent="0.25">
      <c r="I3015" s="146"/>
      <c r="J3015" s="146"/>
      <c r="K3015" s="146"/>
      <c r="L3015" s="146"/>
    </row>
    <row r="3016" spans="9:12" x14ac:dyDescent="0.25">
      <c r="I3016" s="146"/>
      <c r="J3016" s="146"/>
      <c r="K3016" s="146"/>
      <c r="L3016" s="146"/>
    </row>
    <row r="3017" spans="9:12" x14ac:dyDescent="0.25">
      <c r="I3017" s="146"/>
      <c r="J3017" s="146"/>
      <c r="K3017" s="146"/>
      <c r="L3017" s="146"/>
    </row>
    <row r="3018" spans="9:12" x14ac:dyDescent="0.25">
      <c r="I3018" s="146"/>
      <c r="J3018" s="146"/>
      <c r="K3018" s="146"/>
      <c r="L3018" s="146"/>
    </row>
    <row r="3019" spans="9:12" x14ac:dyDescent="0.25">
      <c r="I3019" s="146"/>
      <c r="J3019" s="146"/>
      <c r="K3019" s="146"/>
      <c r="L3019" s="146"/>
    </row>
    <row r="3020" spans="9:12" x14ac:dyDescent="0.25">
      <c r="I3020" s="146"/>
      <c r="J3020" s="146"/>
      <c r="K3020" s="146"/>
      <c r="L3020" s="146"/>
    </row>
    <row r="3021" spans="9:12" x14ac:dyDescent="0.25">
      <c r="I3021" s="146"/>
      <c r="J3021" s="146"/>
      <c r="K3021" s="146"/>
      <c r="L3021" s="146"/>
    </row>
    <row r="3022" spans="9:12" x14ac:dyDescent="0.25">
      <c r="I3022" s="146"/>
      <c r="J3022" s="146"/>
      <c r="K3022" s="146"/>
      <c r="L3022" s="146"/>
    </row>
    <row r="3023" spans="9:12" x14ac:dyDescent="0.25">
      <c r="I3023" s="146"/>
      <c r="J3023" s="146"/>
      <c r="K3023" s="146"/>
      <c r="L3023" s="146"/>
    </row>
    <row r="3024" spans="9:12" x14ac:dyDescent="0.25">
      <c r="I3024" s="146"/>
      <c r="J3024" s="146"/>
      <c r="K3024" s="146"/>
      <c r="L3024" s="146"/>
    </row>
    <row r="3025" spans="9:12" x14ac:dyDescent="0.25">
      <c r="I3025" s="146"/>
      <c r="J3025" s="146"/>
      <c r="K3025" s="146"/>
      <c r="L3025" s="146"/>
    </row>
    <row r="3026" spans="9:12" x14ac:dyDescent="0.25">
      <c r="I3026" s="146"/>
      <c r="J3026" s="146"/>
      <c r="K3026" s="146"/>
      <c r="L3026" s="146"/>
    </row>
    <row r="3027" spans="9:12" x14ac:dyDescent="0.25">
      <c r="I3027" s="146"/>
      <c r="J3027" s="146"/>
      <c r="K3027" s="146"/>
      <c r="L3027" s="146"/>
    </row>
    <row r="3028" spans="9:12" x14ac:dyDescent="0.25">
      <c r="I3028" s="146"/>
      <c r="J3028" s="146"/>
      <c r="K3028" s="146"/>
      <c r="L3028" s="146"/>
    </row>
    <row r="3029" spans="9:12" x14ac:dyDescent="0.25">
      <c r="I3029" s="146"/>
      <c r="J3029" s="146"/>
      <c r="K3029" s="146"/>
      <c r="L3029" s="146"/>
    </row>
    <row r="3030" spans="9:12" x14ac:dyDescent="0.25">
      <c r="I3030" s="146"/>
      <c r="J3030" s="146"/>
      <c r="K3030" s="146"/>
      <c r="L3030" s="146"/>
    </row>
    <row r="3031" spans="9:12" x14ac:dyDescent="0.25">
      <c r="I3031" s="146"/>
      <c r="J3031" s="146"/>
      <c r="K3031" s="146"/>
      <c r="L3031" s="146"/>
    </row>
    <row r="3032" spans="9:12" x14ac:dyDescent="0.25">
      <c r="I3032" s="146"/>
      <c r="J3032" s="146"/>
      <c r="K3032" s="146"/>
      <c r="L3032" s="146"/>
    </row>
    <row r="3033" spans="9:12" x14ac:dyDescent="0.25">
      <c r="I3033" s="146"/>
      <c r="J3033" s="146"/>
      <c r="K3033" s="146"/>
      <c r="L3033" s="146"/>
    </row>
    <row r="3034" spans="9:12" x14ac:dyDescent="0.25">
      <c r="I3034" s="146"/>
      <c r="J3034" s="146"/>
      <c r="K3034" s="146"/>
      <c r="L3034" s="146"/>
    </row>
    <row r="3035" spans="9:12" x14ac:dyDescent="0.25">
      <c r="I3035" s="146"/>
      <c r="J3035" s="146"/>
      <c r="K3035" s="146"/>
      <c r="L3035" s="146"/>
    </row>
    <row r="3036" spans="9:12" x14ac:dyDescent="0.25">
      <c r="I3036" s="146"/>
      <c r="J3036" s="146"/>
      <c r="K3036" s="146"/>
      <c r="L3036" s="146"/>
    </row>
    <row r="3037" spans="9:12" x14ac:dyDescent="0.25">
      <c r="I3037" s="146"/>
      <c r="J3037" s="146"/>
      <c r="K3037" s="146"/>
      <c r="L3037" s="146"/>
    </row>
    <row r="3038" spans="9:12" x14ac:dyDescent="0.25">
      <c r="I3038" s="146"/>
      <c r="J3038" s="146"/>
      <c r="K3038" s="146"/>
      <c r="L3038" s="146"/>
    </row>
    <row r="3039" spans="9:12" x14ac:dyDescent="0.25">
      <c r="I3039" s="146"/>
      <c r="J3039" s="146"/>
      <c r="K3039" s="146"/>
      <c r="L3039" s="146"/>
    </row>
    <row r="3040" spans="9:12" x14ac:dyDescent="0.25">
      <c r="I3040" s="146"/>
      <c r="J3040" s="146"/>
      <c r="K3040" s="146"/>
      <c r="L3040" s="146"/>
    </row>
    <row r="3041" spans="9:12" x14ac:dyDescent="0.25">
      <c r="I3041" s="146"/>
      <c r="J3041" s="146"/>
      <c r="K3041" s="146"/>
      <c r="L3041" s="146"/>
    </row>
    <row r="3042" spans="9:12" x14ac:dyDescent="0.25">
      <c r="I3042" s="146"/>
      <c r="J3042" s="146"/>
      <c r="K3042" s="146"/>
      <c r="L3042" s="146"/>
    </row>
    <row r="3043" spans="9:12" x14ac:dyDescent="0.25">
      <c r="I3043" s="146"/>
      <c r="J3043" s="146"/>
      <c r="K3043" s="146"/>
      <c r="L3043" s="146"/>
    </row>
    <row r="3044" spans="9:12" x14ac:dyDescent="0.25">
      <c r="I3044" s="146"/>
      <c r="J3044" s="146"/>
      <c r="K3044" s="146"/>
      <c r="L3044" s="146"/>
    </row>
    <row r="3045" spans="9:12" x14ac:dyDescent="0.25">
      <c r="I3045" s="146"/>
      <c r="J3045" s="146"/>
      <c r="K3045" s="146"/>
      <c r="L3045" s="146"/>
    </row>
    <row r="3046" spans="9:12" x14ac:dyDescent="0.25">
      <c r="I3046" s="146"/>
      <c r="J3046" s="146"/>
      <c r="K3046" s="146"/>
      <c r="L3046" s="146"/>
    </row>
    <row r="3047" spans="9:12" x14ac:dyDescent="0.25">
      <c r="I3047" s="146"/>
      <c r="J3047" s="146"/>
      <c r="K3047" s="146"/>
      <c r="L3047" s="146"/>
    </row>
    <row r="3048" spans="9:12" x14ac:dyDescent="0.25">
      <c r="I3048" s="146"/>
      <c r="J3048" s="146"/>
      <c r="K3048" s="146"/>
      <c r="L3048" s="146"/>
    </row>
    <row r="3049" spans="9:12" x14ac:dyDescent="0.25">
      <c r="I3049" s="146"/>
      <c r="J3049" s="146"/>
      <c r="K3049" s="146"/>
      <c r="L3049" s="146"/>
    </row>
    <row r="3050" spans="9:12" x14ac:dyDescent="0.25">
      <c r="I3050" s="146"/>
      <c r="J3050" s="146"/>
      <c r="K3050" s="146"/>
      <c r="L3050" s="146"/>
    </row>
    <row r="3051" spans="9:12" x14ac:dyDescent="0.25">
      <c r="I3051" s="146"/>
      <c r="J3051" s="146"/>
      <c r="K3051" s="146"/>
      <c r="L3051" s="146"/>
    </row>
    <row r="3052" spans="9:12" x14ac:dyDescent="0.25">
      <c r="I3052" s="146"/>
      <c r="J3052" s="146"/>
      <c r="K3052" s="146"/>
      <c r="L3052" s="146"/>
    </row>
    <row r="3053" spans="9:12" x14ac:dyDescent="0.25">
      <c r="I3053" s="146"/>
      <c r="J3053" s="146"/>
      <c r="K3053" s="146"/>
      <c r="L3053" s="146"/>
    </row>
    <row r="3054" spans="9:12" x14ac:dyDescent="0.25">
      <c r="I3054" s="146"/>
      <c r="J3054" s="146"/>
      <c r="K3054" s="146"/>
      <c r="L3054" s="146"/>
    </row>
    <row r="3055" spans="9:12" x14ac:dyDescent="0.25">
      <c r="I3055" s="146"/>
      <c r="J3055" s="146"/>
      <c r="K3055" s="146"/>
      <c r="L3055" s="146"/>
    </row>
    <row r="3056" spans="9:12" x14ac:dyDescent="0.25">
      <c r="I3056" s="146"/>
      <c r="J3056" s="146"/>
      <c r="K3056" s="146"/>
      <c r="L3056" s="146"/>
    </row>
    <row r="3057" spans="9:12" x14ac:dyDescent="0.25">
      <c r="I3057" s="146"/>
      <c r="J3057" s="146"/>
      <c r="K3057" s="146"/>
      <c r="L3057" s="146"/>
    </row>
    <row r="3058" spans="9:12" x14ac:dyDescent="0.25">
      <c r="I3058" s="146"/>
      <c r="J3058" s="146"/>
      <c r="K3058" s="146"/>
      <c r="L3058" s="146"/>
    </row>
    <row r="3059" spans="9:12" x14ac:dyDescent="0.25">
      <c r="I3059" s="146"/>
      <c r="J3059" s="146"/>
      <c r="K3059" s="146"/>
      <c r="L3059" s="146"/>
    </row>
    <row r="3060" spans="9:12" x14ac:dyDescent="0.25">
      <c r="I3060" s="146"/>
      <c r="J3060" s="146"/>
      <c r="K3060" s="146"/>
      <c r="L3060" s="146"/>
    </row>
    <row r="3061" spans="9:12" x14ac:dyDescent="0.25">
      <c r="I3061" s="146"/>
      <c r="J3061" s="146"/>
      <c r="K3061" s="146"/>
      <c r="L3061" s="146"/>
    </row>
    <row r="3062" spans="9:12" x14ac:dyDescent="0.25">
      <c r="I3062" s="146"/>
      <c r="J3062" s="146"/>
      <c r="K3062" s="146"/>
      <c r="L3062" s="146"/>
    </row>
    <row r="3063" spans="9:12" x14ac:dyDescent="0.25">
      <c r="I3063" s="146"/>
      <c r="J3063" s="146"/>
      <c r="K3063" s="146"/>
      <c r="L3063" s="146"/>
    </row>
    <row r="3064" spans="9:12" x14ac:dyDescent="0.25">
      <c r="I3064" s="146"/>
      <c r="J3064" s="146"/>
      <c r="K3064" s="146"/>
      <c r="L3064" s="146"/>
    </row>
    <row r="3065" spans="9:12" x14ac:dyDescent="0.25">
      <c r="I3065" s="146"/>
      <c r="J3065" s="146"/>
      <c r="K3065" s="146"/>
      <c r="L3065" s="146"/>
    </row>
    <row r="3066" spans="9:12" x14ac:dyDescent="0.25">
      <c r="I3066" s="146"/>
      <c r="J3066" s="146"/>
      <c r="K3066" s="146"/>
      <c r="L3066" s="146"/>
    </row>
    <row r="3067" spans="9:12" x14ac:dyDescent="0.25">
      <c r="I3067" s="146"/>
      <c r="J3067" s="146"/>
      <c r="K3067" s="146"/>
      <c r="L3067" s="146"/>
    </row>
    <row r="3068" spans="9:12" x14ac:dyDescent="0.25">
      <c r="I3068" s="146"/>
      <c r="J3068" s="146"/>
      <c r="K3068" s="146"/>
      <c r="L3068" s="146"/>
    </row>
    <row r="3069" spans="9:12" x14ac:dyDescent="0.25">
      <c r="I3069" s="146"/>
      <c r="J3069" s="146"/>
      <c r="K3069" s="146"/>
      <c r="L3069" s="146"/>
    </row>
    <row r="3070" spans="9:12" x14ac:dyDescent="0.25">
      <c r="I3070" s="146"/>
      <c r="J3070" s="146"/>
      <c r="K3070" s="146"/>
      <c r="L3070" s="146"/>
    </row>
    <row r="3071" spans="9:12" x14ac:dyDescent="0.25">
      <c r="I3071" s="146"/>
      <c r="J3071" s="146"/>
      <c r="K3071" s="146"/>
      <c r="L3071" s="146"/>
    </row>
    <row r="3072" spans="9:12" x14ac:dyDescent="0.25">
      <c r="I3072" s="146"/>
      <c r="J3072" s="146"/>
      <c r="K3072" s="146"/>
      <c r="L3072" s="146"/>
    </row>
    <row r="3073" spans="9:12" x14ac:dyDescent="0.25">
      <c r="I3073" s="146"/>
      <c r="J3073" s="146"/>
      <c r="K3073" s="146"/>
      <c r="L3073" s="146"/>
    </row>
    <row r="3074" spans="9:12" x14ac:dyDescent="0.25">
      <c r="I3074" s="146"/>
      <c r="J3074" s="146"/>
      <c r="K3074" s="146"/>
      <c r="L3074" s="146"/>
    </row>
    <row r="3075" spans="9:12" x14ac:dyDescent="0.25">
      <c r="I3075" s="146"/>
      <c r="J3075" s="146"/>
      <c r="K3075" s="146"/>
      <c r="L3075" s="146"/>
    </row>
    <row r="3076" spans="9:12" x14ac:dyDescent="0.25">
      <c r="I3076" s="146"/>
      <c r="J3076" s="146"/>
      <c r="K3076" s="146"/>
      <c r="L3076" s="146"/>
    </row>
    <row r="3077" spans="9:12" x14ac:dyDescent="0.25">
      <c r="I3077" s="146"/>
      <c r="J3077" s="146"/>
      <c r="K3077" s="146"/>
      <c r="L3077" s="146"/>
    </row>
    <row r="3078" spans="9:12" x14ac:dyDescent="0.25">
      <c r="I3078" s="146"/>
      <c r="J3078" s="146"/>
      <c r="K3078" s="146"/>
      <c r="L3078" s="146"/>
    </row>
    <row r="3079" spans="9:12" x14ac:dyDescent="0.25">
      <c r="I3079" s="146"/>
      <c r="J3079" s="146"/>
      <c r="K3079" s="146"/>
      <c r="L3079" s="146"/>
    </row>
    <row r="3080" spans="9:12" x14ac:dyDescent="0.25">
      <c r="I3080" s="146"/>
      <c r="J3080" s="146"/>
      <c r="K3080" s="146"/>
      <c r="L3080" s="146"/>
    </row>
    <row r="3081" spans="9:12" x14ac:dyDescent="0.25">
      <c r="I3081" s="146"/>
      <c r="J3081" s="146"/>
      <c r="K3081" s="146"/>
      <c r="L3081" s="146"/>
    </row>
    <row r="3082" spans="9:12" x14ac:dyDescent="0.25">
      <c r="I3082" s="146"/>
      <c r="J3082" s="146"/>
      <c r="K3082" s="146"/>
      <c r="L3082" s="146"/>
    </row>
    <row r="3083" spans="9:12" x14ac:dyDescent="0.25">
      <c r="I3083" s="146"/>
      <c r="J3083" s="146"/>
      <c r="K3083" s="146"/>
      <c r="L3083" s="146"/>
    </row>
    <row r="3084" spans="9:12" x14ac:dyDescent="0.25">
      <c r="I3084" s="146"/>
      <c r="J3084" s="146"/>
      <c r="K3084" s="146"/>
      <c r="L3084" s="146"/>
    </row>
    <row r="3085" spans="9:12" x14ac:dyDescent="0.25">
      <c r="I3085" s="146"/>
      <c r="J3085" s="146"/>
      <c r="K3085" s="146"/>
      <c r="L3085" s="146"/>
    </row>
    <row r="3086" spans="9:12" x14ac:dyDescent="0.25">
      <c r="I3086" s="146"/>
      <c r="J3086" s="146"/>
      <c r="K3086" s="146"/>
      <c r="L3086" s="146"/>
    </row>
    <row r="3087" spans="9:12" x14ac:dyDescent="0.25">
      <c r="I3087" s="146"/>
      <c r="J3087" s="146"/>
      <c r="K3087" s="146"/>
      <c r="L3087" s="146"/>
    </row>
    <row r="3088" spans="9:12" x14ac:dyDescent="0.25">
      <c r="I3088" s="146"/>
      <c r="J3088" s="146"/>
      <c r="K3088" s="146"/>
      <c r="L3088" s="146"/>
    </row>
    <row r="3089" spans="9:12" x14ac:dyDescent="0.25">
      <c r="I3089" s="146"/>
      <c r="J3089" s="146"/>
      <c r="K3089" s="146"/>
      <c r="L3089" s="146"/>
    </row>
    <row r="3090" spans="9:12" x14ac:dyDescent="0.25">
      <c r="I3090" s="146"/>
      <c r="J3090" s="146"/>
      <c r="K3090" s="146"/>
      <c r="L3090" s="146"/>
    </row>
    <row r="3091" spans="9:12" x14ac:dyDescent="0.25">
      <c r="I3091" s="146"/>
      <c r="J3091" s="146"/>
      <c r="K3091" s="146"/>
      <c r="L3091" s="146"/>
    </row>
    <row r="3092" spans="9:12" x14ac:dyDescent="0.25">
      <c r="I3092" s="146"/>
      <c r="J3092" s="146"/>
      <c r="K3092" s="146"/>
      <c r="L3092" s="146"/>
    </row>
    <row r="3093" spans="9:12" x14ac:dyDescent="0.25">
      <c r="I3093" s="146"/>
      <c r="J3093" s="146"/>
      <c r="K3093" s="146"/>
      <c r="L3093" s="146"/>
    </row>
    <row r="3094" spans="9:12" x14ac:dyDescent="0.25">
      <c r="I3094" s="146"/>
      <c r="J3094" s="146"/>
      <c r="K3094" s="146"/>
      <c r="L3094" s="146"/>
    </row>
    <row r="3095" spans="9:12" x14ac:dyDescent="0.25">
      <c r="I3095" s="146"/>
      <c r="J3095" s="146"/>
      <c r="K3095" s="146"/>
      <c r="L3095" s="146"/>
    </row>
    <row r="3096" spans="9:12" x14ac:dyDescent="0.25">
      <c r="I3096" s="146"/>
      <c r="J3096" s="146"/>
      <c r="K3096" s="146"/>
      <c r="L3096" s="146"/>
    </row>
    <row r="3097" spans="9:12" x14ac:dyDescent="0.25">
      <c r="I3097" s="146"/>
      <c r="J3097" s="146"/>
      <c r="K3097" s="146"/>
      <c r="L3097" s="146"/>
    </row>
    <row r="3098" spans="9:12" x14ac:dyDescent="0.25">
      <c r="I3098" s="146"/>
      <c r="J3098" s="146"/>
      <c r="K3098" s="146"/>
      <c r="L3098" s="146"/>
    </row>
    <row r="3099" spans="9:12" x14ac:dyDescent="0.25">
      <c r="I3099" s="146"/>
      <c r="J3099" s="146"/>
      <c r="K3099" s="146"/>
      <c r="L3099" s="146"/>
    </row>
    <row r="3100" spans="9:12" x14ac:dyDescent="0.25">
      <c r="I3100" s="146"/>
      <c r="J3100" s="146"/>
      <c r="K3100" s="146"/>
      <c r="L3100" s="146"/>
    </row>
    <row r="3101" spans="9:12" x14ac:dyDescent="0.25">
      <c r="I3101" s="146"/>
      <c r="J3101" s="146"/>
      <c r="K3101" s="146"/>
      <c r="L3101" s="146"/>
    </row>
    <row r="3102" spans="9:12" x14ac:dyDescent="0.25">
      <c r="I3102" s="146"/>
      <c r="J3102" s="146"/>
      <c r="K3102" s="146"/>
      <c r="L3102" s="146"/>
    </row>
    <row r="3103" spans="9:12" x14ac:dyDescent="0.25">
      <c r="I3103" s="146"/>
      <c r="J3103" s="146"/>
      <c r="K3103" s="146"/>
      <c r="L3103" s="146"/>
    </row>
    <row r="3104" spans="9:12" x14ac:dyDescent="0.25">
      <c r="I3104" s="146"/>
      <c r="J3104" s="146"/>
      <c r="K3104" s="146"/>
      <c r="L3104" s="146"/>
    </row>
    <row r="3105" spans="9:12" x14ac:dyDescent="0.25">
      <c r="I3105" s="146"/>
      <c r="J3105" s="146"/>
      <c r="K3105" s="146"/>
      <c r="L3105" s="146"/>
    </row>
    <row r="3106" spans="9:12" x14ac:dyDescent="0.25">
      <c r="I3106" s="146"/>
      <c r="J3106" s="146"/>
      <c r="K3106" s="146"/>
      <c r="L3106" s="146"/>
    </row>
    <row r="3107" spans="9:12" x14ac:dyDescent="0.25">
      <c r="I3107" s="146"/>
      <c r="J3107" s="146"/>
      <c r="K3107" s="146"/>
      <c r="L3107" s="146"/>
    </row>
    <row r="3108" spans="9:12" x14ac:dyDescent="0.25">
      <c r="I3108" s="146"/>
      <c r="J3108" s="146"/>
      <c r="K3108" s="146"/>
      <c r="L3108" s="146"/>
    </row>
    <row r="3109" spans="9:12" x14ac:dyDescent="0.25">
      <c r="I3109" s="146"/>
      <c r="J3109" s="146"/>
      <c r="K3109" s="146"/>
      <c r="L3109" s="146"/>
    </row>
    <row r="3110" spans="9:12" x14ac:dyDescent="0.25">
      <c r="I3110" s="146"/>
      <c r="J3110" s="146"/>
      <c r="K3110" s="146"/>
      <c r="L3110" s="146"/>
    </row>
    <row r="3111" spans="9:12" x14ac:dyDescent="0.25">
      <c r="I3111" s="146"/>
      <c r="J3111" s="146"/>
      <c r="K3111" s="146"/>
      <c r="L3111" s="146"/>
    </row>
    <row r="3112" spans="9:12" x14ac:dyDescent="0.25">
      <c r="I3112" s="146"/>
      <c r="J3112" s="146"/>
      <c r="K3112" s="146"/>
      <c r="L3112" s="146"/>
    </row>
    <row r="3113" spans="9:12" x14ac:dyDescent="0.25">
      <c r="I3113" s="146"/>
      <c r="J3113" s="146"/>
      <c r="K3113" s="146"/>
      <c r="L3113" s="146"/>
    </row>
    <row r="3114" spans="9:12" x14ac:dyDescent="0.25">
      <c r="I3114" s="146"/>
      <c r="J3114" s="146"/>
      <c r="K3114" s="146"/>
      <c r="L3114" s="146"/>
    </row>
    <row r="3115" spans="9:12" x14ac:dyDescent="0.25">
      <c r="I3115" s="146"/>
      <c r="J3115" s="146"/>
      <c r="K3115" s="146"/>
      <c r="L3115" s="146"/>
    </row>
    <row r="3116" spans="9:12" x14ac:dyDescent="0.25">
      <c r="I3116" s="146"/>
      <c r="J3116" s="146"/>
      <c r="K3116" s="146"/>
      <c r="L3116" s="146"/>
    </row>
    <row r="3117" spans="9:12" x14ac:dyDescent="0.25">
      <c r="I3117" s="146"/>
      <c r="J3117" s="146"/>
      <c r="K3117" s="146"/>
      <c r="L3117" s="146"/>
    </row>
    <row r="3118" spans="9:12" x14ac:dyDescent="0.25">
      <c r="I3118" s="146"/>
      <c r="J3118" s="146"/>
      <c r="K3118" s="146"/>
      <c r="L3118" s="146"/>
    </row>
    <row r="3119" spans="9:12" x14ac:dyDescent="0.25">
      <c r="I3119" s="146"/>
      <c r="J3119" s="146"/>
      <c r="K3119" s="146"/>
      <c r="L3119" s="146"/>
    </row>
    <row r="3120" spans="9:12" x14ac:dyDescent="0.25">
      <c r="I3120" s="146"/>
      <c r="J3120" s="146"/>
      <c r="K3120" s="146"/>
      <c r="L3120" s="146"/>
    </row>
    <row r="3121" spans="9:12" x14ac:dyDescent="0.25">
      <c r="I3121" s="146"/>
      <c r="J3121" s="146"/>
      <c r="K3121" s="146"/>
      <c r="L3121" s="146"/>
    </row>
    <row r="3122" spans="9:12" x14ac:dyDescent="0.25">
      <c r="I3122" s="146"/>
      <c r="J3122" s="146"/>
      <c r="K3122" s="146"/>
      <c r="L3122" s="146"/>
    </row>
    <row r="3123" spans="9:12" x14ac:dyDescent="0.25">
      <c r="I3123" s="146"/>
      <c r="J3123" s="146"/>
      <c r="K3123" s="146"/>
      <c r="L3123" s="146"/>
    </row>
    <row r="3124" spans="9:12" x14ac:dyDescent="0.25">
      <c r="I3124" s="146"/>
      <c r="J3124" s="146"/>
      <c r="K3124" s="146"/>
      <c r="L3124" s="146"/>
    </row>
    <row r="3125" spans="9:12" x14ac:dyDescent="0.25">
      <c r="I3125" s="146"/>
      <c r="J3125" s="146"/>
      <c r="K3125" s="146"/>
      <c r="L3125" s="146"/>
    </row>
    <row r="3126" spans="9:12" x14ac:dyDescent="0.25">
      <c r="I3126" s="146"/>
      <c r="J3126" s="146"/>
      <c r="K3126" s="146"/>
      <c r="L3126" s="146"/>
    </row>
    <row r="3127" spans="9:12" x14ac:dyDescent="0.25">
      <c r="I3127" s="146"/>
      <c r="J3127" s="146"/>
      <c r="K3127" s="146"/>
      <c r="L3127" s="146"/>
    </row>
    <row r="3128" spans="9:12" x14ac:dyDescent="0.25">
      <c r="I3128" s="146"/>
      <c r="J3128" s="146"/>
      <c r="K3128" s="146"/>
      <c r="L3128" s="146"/>
    </row>
    <row r="3129" spans="9:12" x14ac:dyDescent="0.25">
      <c r="I3129" s="146"/>
      <c r="J3129" s="146"/>
      <c r="K3129" s="146"/>
      <c r="L3129" s="146"/>
    </row>
    <row r="3130" spans="9:12" x14ac:dyDescent="0.25">
      <c r="I3130" s="146"/>
      <c r="J3130" s="146"/>
      <c r="K3130" s="146"/>
      <c r="L3130" s="146"/>
    </row>
    <row r="3131" spans="9:12" x14ac:dyDescent="0.25">
      <c r="I3131" s="146"/>
      <c r="J3131" s="146"/>
      <c r="K3131" s="146"/>
      <c r="L3131" s="146"/>
    </row>
    <row r="3132" spans="9:12" x14ac:dyDescent="0.25">
      <c r="I3132" s="146"/>
      <c r="J3132" s="146"/>
      <c r="K3132" s="146"/>
      <c r="L3132" s="146"/>
    </row>
    <row r="3133" spans="9:12" x14ac:dyDescent="0.25">
      <c r="I3133" s="146"/>
      <c r="J3133" s="146"/>
      <c r="K3133" s="146"/>
      <c r="L3133" s="146"/>
    </row>
    <row r="3134" spans="9:12" x14ac:dyDescent="0.25">
      <c r="I3134" s="146"/>
      <c r="J3134" s="146"/>
      <c r="K3134" s="146"/>
      <c r="L3134" s="146"/>
    </row>
    <row r="3135" spans="9:12" x14ac:dyDescent="0.25">
      <c r="I3135" s="146"/>
      <c r="J3135" s="146"/>
      <c r="K3135" s="146"/>
      <c r="L3135" s="146"/>
    </row>
    <row r="3136" spans="9:12" x14ac:dyDescent="0.25">
      <c r="I3136" s="146"/>
      <c r="J3136" s="146"/>
      <c r="K3136" s="146"/>
      <c r="L3136" s="146"/>
    </row>
    <row r="3137" spans="9:12" x14ac:dyDescent="0.25">
      <c r="I3137" s="146"/>
      <c r="J3137" s="146"/>
      <c r="K3137" s="146"/>
      <c r="L3137" s="146"/>
    </row>
    <row r="3138" spans="9:12" x14ac:dyDescent="0.25">
      <c r="I3138" s="146"/>
      <c r="J3138" s="146"/>
      <c r="K3138" s="146"/>
      <c r="L3138" s="146"/>
    </row>
    <row r="3139" spans="9:12" x14ac:dyDescent="0.25">
      <c r="I3139" s="146"/>
      <c r="J3139" s="146"/>
      <c r="K3139" s="146"/>
      <c r="L3139" s="146"/>
    </row>
    <row r="3140" spans="9:12" x14ac:dyDescent="0.25">
      <c r="I3140" s="146"/>
      <c r="J3140" s="146"/>
      <c r="K3140" s="146"/>
      <c r="L3140" s="146"/>
    </row>
    <row r="3141" spans="9:12" x14ac:dyDescent="0.25">
      <c r="I3141" s="146"/>
      <c r="J3141" s="146"/>
      <c r="K3141" s="146"/>
      <c r="L3141" s="146"/>
    </row>
    <row r="3142" spans="9:12" x14ac:dyDescent="0.25">
      <c r="I3142" s="146"/>
      <c r="J3142" s="146"/>
      <c r="K3142" s="146"/>
      <c r="L3142" s="146"/>
    </row>
    <row r="3143" spans="9:12" x14ac:dyDescent="0.25">
      <c r="I3143" s="146"/>
      <c r="J3143" s="146"/>
      <c r="K3143" s="146"/>
      <c r="L3143" s="146"/>
    </row>
    <row r="3144" spans="9:12" x14ac:dyDescent="0.25">
      <c r="I3144" s="146"/>
      <c r="J3144" s="146"/>
      <c r="K3144" s="146"/>
      <c r="L3144" s="146"/>
    </row>
    <row r="3145" spans="9:12" x14ac:dyDescent="0.25">
      <c r="I3145" s="146"/>
      <c r="J3145" s="146"/>
      <c r="K3145" s="146"/>
      <c r="L3145" s="146"/>
    </row>
    <row r="3146" spans="9:12" x14ac:dyDescent="0.25">
      <c r="I3146" s="146"/>
      <c r="J3146" s="146"/>
      <c r="K3146" s="146"/>
      <c r="L3146" s="146"/>
    </row>
    <row r="3147" spans="9:12" x14ac:dyDescent="0.25">
      <c r="I3147" s="146"/>
      <c r="J3147" s="146"/>
      <c r="K3147" s="146"/>
      <c r="L3147" s="146"/>
    </row>
    <row r="3148" spans="9:12" x14ac:dyDescent="0.25">
      <c r="I3148" s="146"/>
      <c r="J3148" s="146"/>
      <c r="K3148" s="146"/>
      <c r="L3148" s="146"/>
    </row>
    <row r="3149" spans="9:12" x14ac:dyDescent="0.25">
      <c r="I3149" s="146"/>
      <c r="J3149" s="146"/>
      <c r="K3149" s="146"/>
      <c r="L3149" s="146"/>
    </row>
    <row r="3150" spans="9:12" x14ac:dyDescent="0.25">
      <c r="I3150" s="146"/>
      <c r="J3150" s="146"/>
      <c r="K3150" s="146"/>
      <c r="L3150" s="146"/>
    </row>
    <row r="3151" spans="9:12" x14ac:dyDescent="0.25">
      <c r="I3151" s="146"/>
      <c r="J3151" s="146"/>
      <c r="K3151" s="146"/>
      <c r="L3151" s="146"/>
    </row>
    <row r="3152" spans="9:12" x14ac:dyDescent="0.25">
      <c r="I3152" s="146"/>
      <c r="J3152" s="146"/>
      <c r="K3152" s="146"/>
      <c r="L3152" s="146"/>
    </row>
    <row r="3153" spans="9:12" x14ac:dyDescent="0.25">
      <c r="I3153" s="146"/>
      <c r="J3153" s="146"/>
      <c r="K3153" s="146"/>
      <c r="L3153" s="146"/>
    </row>
    <row r="3154" spans="9:12" x14ac:dyDescent="0.25">
      <c r="I3154" s="146"/>
      <c r="J3154" s="146"/>
      <c r="K3154" s="146"/>
      <c r="L3154" s="146"/>
    </row>
    <row r="3155" spans="9:12" x14ac:dyDescent="0.25">
      <c r="I3155" s="146"/>
      <c r="J3155" s="146"/>
      <c r="K3155" s="146"/>
      <c r="L3155" s="146"/>
    </row>
    <row r="3156" spans="9:12" x14ac:dyDescent="0.25">
      <c r="I3156" s="146"/>
      <c r="J3156" s="146"/>
      <c r="K3156" s="146"/>
      <c r="L3156" s="146"/>
    </row>
    <row r="3157" spans="9:12" x14ac:dyDescent="0.25">
      <c r="I3157" s="146"/>
      <c r="J3157" s="146"/>
      <c r="K3157" s="146"/>
      <c r="L3157" s="146"/>
    </row>
    <row r="3158" spans="9:12" x14ac:dyDescent="0.25">
      <c r="I3158" s="146"/>
      <c r="J3158" s="146"/>
      <c r="K3158" s="146"/>
      <c r="L3158" s="146"/>
    </row>
    <row r="3159" spans="9:12" x14ac:dyDescent="0.25">
      <c r="I3159" s="146"/>
      <c r="J3159" s="146"/>
      <c r="K3159" s="146"/>
      <c r="L3159" s="146"/>
    </row>
    <row r="3160" spans="9:12" x14ac:dyDescent="0.25">
      <c r="I3160" s="146"/>
      <c r="J3160" s="146"/>
      <c r="K3160" s="146"/>
      <c r="L3160" s="146"/>
    </row>
    <row r="3161" spans="9:12" x14ac:dyDescent="0.25">
      <c r="I3161" s="146"/>
      <c r="J3161" s="146"/>
      <c r="K3161" s="146"/>
      <c r="L3161" s="146"/>
    </row>
    <row r="3162" spans="9:12" x14ac:dyDescent="0.25">
      <c r="I3162" s="146"/>
      <c r="J3162" s="146"/>
      <c r="K3162" s="146"/>
      <c r="L3162" s="146"/>
    </row>
    <row r="3163" spans="9:12" x14ac:dyDescent="0.25">
      <c r="I3163" s="146"/>
      <c r="J3163" s="146"/>
      <c r="K3163" s="146"/>
      <c r="L3163" s="146"/>
    </row>
    <row r="3164" spans="9:12" x14ac:dyDescent="0.25">
      <c r="I3164" s="146"/>
      <c r="J3164" s="146"/>
      <c r="K3164" s="146"/>
      <c r="L3164" s="146"/>
    </row>
    <row r="3165" spans="9:12" x14ac:dyDescent="0.25">
      <c r="I3165" s="146"/>
      <c r="J3165" s="146"/>
      <c r="K3165" s="146"/>
      <c r="L3165" s="146"/>
    </row>
    <row r="3166" spans="9:12" x14ac:dyDescent="0.25">
      <c r="I3166" s="146"/>
      <c r="J3166" s="146"/>
      <c r="K3166" s="146"/>
      <c r="L3166" s="146"/>
    </row>
    <row r="3167" spans="9:12" x14ac:dyDescent="0.25">
      <c r="I3167" s="146"/>
      <c r="J3167" s="146"/>
      <c r="K3167" s="146"/>
      <c r="L3167" s="146"/>
    </row>
    <row r="3168" spans="9:12" x14ac:dyDescent="0.25">
      <c r="I3168" s="146"/>
      <c r="J3168" s="146"/>
      <c r="K3168" s="146"/>
      <c r="L3168" s="146"/>
    </row>
    <row r="3169" spans="9:12" x14ac:dyDescent="0.25">
      <c r="I3169" s="146"/>
      <c r="J3169" s="146"/>
      <c r="K3169" s="146"/>
      <c r="L3169" s="146"/>
    </row>
    <row r="3170" spans="9:12" x14ac:dyDescent="0.25">
      <c r="I3170" s="146"/>
      <c r="J3170" s="146"/>
      <c r="K3170" s="146"/>
      <c r="L3170" s="146"/>
    </row>
    <row r="3171" spans="9:12" x14ac:dyDescent="0.25">
      <c r="I3171" s="146"/>
      <c r="J3171" s="146"/>
      <c r="K3171" s="146"/>
      <c r="L3171" s="146"/>
    </row>
    <row r="3172" spans="9:12" x14ac:dyDescent="0.25">
      <c r="I3172" s="146"/>
      <c r="J3172" s="146"/>
      <c r="K3172" s="146"/>
      <c r="L3172" s="146"/>
    </row>
    <row r="3173" spans="9:12" x14ac:dyDescent="0.25">
      <c r="I3173" s="146"/>
      <c r="J3173" s="146"/>
      <c r="K3173" s="146"/>
      <c r="L3173" s="146"/>
    </row>
    <row r="3174" spans="9:12" x14ac:dyDescent="0.25">
      <c r="I3174" s="146"/>
      <c r="J3174" s="146"/>
      <c r="K3174" s="146"/>
      <c r="L3174" s="146"/>
    </row>
    <row r="3175" spans="9:12" x14ac:dyDescent="0.25">
      <c r="I3175" s="146"/>
      <c r="J3175" s="146"/>
      <c r="K3175" s="146"/>
      <c r="L3175" s="146"/>
    </row>
    <row r="3176" spans="9:12" x14ac:dyDescent="0.25">
      <c r="I3176" s="146"/>
      <c r="J3176" s="146"/>
      <c r="K3176" s="146"/>
      <c r="L3176" s="146"/>
    </row>
    <row r="3177" spans="9:12" x14ac:dyDescent="0.25">
      <c r="I3177" s="146"/>
      <c r="J3177" s="146"/>
      <c r="K3177" s="146"/>
      <c r="L3177" s="146"/>
    </row>
    <row r="3178" spans="9:12" x14ac:dyDescent="0.25">
      <c r="I3178" s="146"/>
      <c r="J3178" s="146"/>
      <c r="K3178" s="146"/>
      <c r="L3178" s="146"/>
    </row>
    <row r="3179" spans="9:12" x14ac:dyDescent="0.25">
      <c r="I3179" s="146"/>
      <c r="J3179" s="146"/>
      <c r="K3179" s="146"/>
      <c r="L3179" s="146"/>
    </row>
    <row r="3180" spans="9:12" x14ac:dyDescent="0.25">
      <c r="I3180" s="146"/>
      <c r="J3180" s="146"/>
      <c r="K3180" s="146"/>
      <c r="L3180" s="146"/>
    </row>
    <row r="3181" spans="9:12" x14ac:dyDescent="0.25">
      <c r="I3181" s="146"/>
      <c r="J3181" s="146"/>
      <c r="K3181" s="146"/>
      <c r="L3181" s="146"/>
    </row>
    <row r="3182" spans="9:12" x14ac:dyDescent="0.25">
      <c r="I3182" s="146"/>
      <c r="J3182" s="146"/>
      <c r="K3182" s="146"/>
      <c r="L3182" s="146"/>
    </row>
    <row r="3183" spans="9:12" x14ac:dyDescent="0.25">
      <c r="I3183" s="146"/>
      <c r="J3183" s="146"/>
      <c r="K3183" s="146"/>
      <c r="L3183" s="146"/>
    </row>
    <row r="3184" spans="9:12" x14ac:dyDescent="0.25">
      <c r="I3184" s="146"/>
      <c r="J3184" s="146"/>
      <c r="K3184" s="146"/>
      <c r="L3184" s="146"/>
    </row>
    <row r="3185" spans="9:12" x14ac:dyDescent="0.25">
      <c r="I3185" s="146"/>
      <c r="J3185" s="146"/>
      <c r="K3185" s="146"/>
      <c r="L3185" s="146"/>
    </row>
    <row r="3186" spans="9:12" x14ac:dyDescent="0.25">
      <c r="I3186" s="146"/>
      <c r="J3186" s="146"/>
      <c r="K3186" s="146"/>
      <c r="L3186" s="146"/>
    </row>
    <row r="3187" spans="9:12" x14ac:dyDescent="0.25">
      <c r="I3187" s="146"/>
      <c r="J3187" s="146"/>
      <c r="K3187" s="146"/>
      <c r="L3187" s="146"/>
    </row>
    <row r="3188" spans="9:12" x14ac:dyDescent="0.25">
      <c r="I3188" s="146"/>
      <c r="J3188" s="146"/>
      <c r="K3188" s="146"/>
      <c r="L3188" s="146"/>
    </row>
    <row r="3189" spans="9:12" x14ac:dyDescent="0.25">
      <c r="I3189" s="146"/>
      <c r="J3189" s="146"/>
      <c r="K3189" s="146"/>
      <c r="L3189" s="146"/>
    </row>
    <row r="3190" spans="9:12" x14ac:dyDescent="0.25">
      <c r="I3190" s="146"/>
      <c r="J3190" s="146"/>
      <c r="K3190" s="146"/>
      <c r="L3190" s="146"/>
    </row>
    <row r="3191" spans="9:12" x14ac:dyDescent="0.25">
      <c r="I3191" s="146"/>
      <c r="J3191" s="146"/>
      <c r="K3191" s="146"/>
      <c r="L3191" s="146"/>
    </row>
    <row r="3192" spans="9:12" x14ac:dyDescent="0.25">
      <c r="I3192" s="146"/>
      <c r="J3192" s="146"/>
      <c r="K3192" s="146"/>
      <c r="L3192" s="146"/>
    </row>
    <row r="3193" spans="9:12" x14ac:dyDescent="0.25">
      <c r="I3193" s="146"/>
      <c r="J3193" s="146"/>
      <c r="K3193" s="146"/>
      <c r="L3193" s="146"/>
    </row>
    <row r="3194" spans="9:12" x14ac:dyDescent="0.25">
      <c r="I3194" s="146"/>
      <c r="J3194" s="146"/>
      <c r="K3194" s="146"/>
      <c r="L3194" s="146"/>
    </row>
    <row r="3195" spans="9:12" x14ac:dyDescent="0.25">
      <c r="I3195" s="146"/>
      <c r="J3195" s="146"/>
      <c r="K3195" s="146"/>
      <c r="L3195" s="146"/>
    </row>
    <row r="3196" spans="9:12" x14ac:dyDescent="0.25">
      <c r="I3196" s="146"/>
      <c r="J3196" s="146"/>
      <c r="K3196" s="146"/>
      <c r="L3196" s="146"/>
    </row>
    <row r="3197" spans="9:12" x14ac:dyDescent="0.25">
      <c r="I3197" s="146"/>
      <c r="J3197" s="146"/>
      <c r="K3197" s="146"/>
      <c r="L3197" s="146"/>
    </row>
    <row r="3198" spans="9:12" x14ac:dyDescent="0.25">
      <c r="I3198" s="146"/>
      <c r="J3198" s="146"/>
      <c r="K3198" s="146"/>
      <c r="L3198" s="146"/>
    </row>
    <row r="3199" spans="9:12" x14ac:dyDescent="0.25">
      <c r="I3199" s="146"/>
      <c r="J3199" s="146"/>
      <c r="K3199" s="146"/>
      <c r="L3199" s="146"/>
    </row>
    <row r="3200" spans="9:12" x14ac:dyDescent="0.25">
      <c r="I3200" s="146"/>
      <c r="J3200" s="146"/>
      <c r="K3200" s="146"/>
      <c r="L3200" s="146"/>
    </row>
    <row r="3201" spans="9:12" x14ac:dyDescent="0.25">
      <c r="I3201" s="146"/>
      <c r="J3201" s="146"/>
      <c r="K3201" s="146"/>
      <c r="L3201" s="146"/>
    </row>
    <row r="3202" spans="9:12" x14ac:dyDescent="0.25">
      <c r="I3202" s="146"/>
      <c r="J3202" s="146"/>
      <c r="K3202" s="146"/>
      <c r="L3202" s="146"/>
    </row>
    <row r="3203" spans="9:12" x14ac:dyDescent="0.25">
      <c r="I3203" s="146"/>
      <c r="J3203" s="146"/>
      <c r="K3203" s="146"/>
      <c r="L3203" s="146"/>
    </row>
    <row r="3204" spans="9:12" x14ac:dyDescent="0.25">
      <c r="I3204" s="146"/>
      <c r="J3204" s="146"/>
      <c r="K3204" s="146"/>
      <c r="L3204" s="146"/>
    </row>
    <row r="3205" spans="9:12" x14ac:dyDescent="0.25">
      <c r="I3205" s="146"/>
      <c r="J3205" s="146"/>
      <c r="K3205" s="146"/>
      <c r="L3205" s="146"/>
    </row>
    <row r="3206" spans="9:12" x14ac:dyDescent="0.25">
      <c r="I3206" s="146"/>
      <c r="J3206" s="146"/>
      <c r="K3206" s="146"/>
      <c r="L3206" s="146"/>
    </row>
    <row r="3207" spans="9:12" x14ac:dyDescent="0.25">
      <c r="I3207" s="146"/>
      <c r="J3207" s="146"/>
      <c r="K3207" s="146"/>
      <c r="L3207" s="146"/>
    </row>
    <row r="3208" spans="9:12" x14ac:dyDescent="0.25">
      <c r="I3208" s="146"/>
      <c r="J3208" s="146"/>
      <c r="K3208" s="146"/>
      <c r="L3208" s="146"/>
    </row>
    <row r="3209" spans="9:12" x14ac:dyDescent="0.25">
      <c r="I3209" s="146"/>
      <c r="J3209" s="146"/>
      <c r="K3209" s="146"/>
      <c r="L3209" s="146"/>
    </row>
    <row r="3210" spans="9:12" x14ac:dyDescent="0.25">
      <c r="I3210" s="146"/>
      <c r="J3210" s="146"/>
      <c r="K3210" s="146"/>
      <c r="L3210" s="146"/>
    </row>
    <row r="3211" spans="9:12" x14ac:dyDescent="0.25">
      <c r="I3211" s="146"/>
      <c r="J3211" s="146"/>
      <c r="K3211" s="146"/>
      <c r="L3211" s="146"/>
    </row>
    <row r="3212" spans="9:12" x14ac:dyDescent="0.25">
      <c r="I3212" s="146"/>
      <c r="J3212" s="146"/>
      <c r="K3212" s="146"/>
      <c r="L3212" s="146"/>
    </row>
    <row r="3213" spans="9:12" x14ac:dyDescent="0.25">
      <c r="I3213" s="146"/>
      <c r="J3213" s="146"/>
      <c r="K3213" s="146"/>
      <c r="L3213" s="146"/>
    </row>
    <row r="3214" spans="9:12" x14ac:dyDescent="0.25">
      <c r="I3214" s="146"/>
      <c r="J3214" s="146"/>
      <c r="K3214" s="146"/>
      <c r="L3214" s="146"/>
    </row>
    <row r="3215" spans="9:12" x14ac:dyDescent="0.25">
      <c r="I3215" s="146"/>
      <c r="J3215" s="146"/>
      <c r="K3215" s="146"/>
      <c r="L3215" s="146"/>
    </row>
    <row r="3216" spans="9:12" x14ac:dyDescent="0.25">
      <c r="I3216" s="146"/>
      <c r="J3216" s="146"/>
      <c r="K3216" s="146"/>
      <c r="L3216" s="146"/>
    </row>
    <row r="3217" spans="9:12" x14ac:dyDescent="0.25">
      <c r="I3217" s="146"/>
      <c r="J3217" s="146"/>
      <c r="K3217" s="146"/>
      <c r="L3217" s="146"/>
    </row>
    <row r="3218" spans="9:12" x14ac:dyDescent="0.25">
      <c r="I3218" s="146"/>
      <c r="J3218" s="146"/>
      <c r="K3218" s="146"/>
      <c r="L3218" s="146"/>
    </row>
    <row r="3219" spans="9:12" x14ac:dyDescent="0.25">
      <c r="I3219" s="146"/>
      <c r="J3219" s="146"/>
      <c r="K3219" s="146"/>
      <c r="L3219" s="146"/>
    </row>
    <row r="3220" spans="9:12" x14ac:dyDescent="0.25">
      <c r="I3220" s="146"/>
      <c r="J3220" s="146"/>
      <c r="K3220" s="146"/>
      <c r="L3220" s="146"/>
    </row>
    <row r="3221" spans="9:12" x14ac:dyDescent="0.25">
      <c r="I3221" s="146"/>
      <c r="J3221" s="146"/>
      <c r="K3221" s="146"/>
      <c r="L3221" s="146"/>
    </row>
    <row r="3222" spans="9:12" x14ac:dyDescent="0.25">
      <c r="I3222" s="146"/>
      <c r="J3222" s="146"/>
      <c r="K3222" s="146"/>
      <c r="L3222" s="146"/>
    </row>
    <row r="3223" spans="9:12" x14ac:dyDescent="0.25">
      <c r="I3223" s="146"/>
      <c r="J3223" s="146"/>
      <c r="K3223" s="146"/>
      <c r="L3223" s="146"/>
    </row>
    <row r="3224" spans="9:12" x14ac:dyDescent="0.25">
      <c r="I3224" s="146"/>
      <c r="J3224" s="146"/>
      <c r="K3224" s="146"/>
      <c r="L3224" s="146"/>
    </row>
    <row r="3225" spans="9:12" x14ac:dyDescent="0.25">
      <c r="I3225" s="146"/>
      <c r="J3225" s="146"/>
      <c r="K3225" s="146"/>
      <c r="L3225" s="146"/>
    </row>
    <row r="3226" spans="9:12" x14ac:dyDescent="0.25">
      <c r="I3226" s="146"/>
      <c r="J3226" s="146"/>
      <c r="K3226" s="146"/>
      <c r="L3226" s="146"/>
    </row>
    <row r="3227" spans="9:12" x14ac:dyDescent="0.25">
      <c r="I3227" s="146"/>
      <c r="J3227" s="146"/>
      <c r="K3227" s="146"/>
      <c r="L3227" s="146"/>
    </row>
    <row r="3228" spans="9:12" x14ac:dyDescent="0.25">
      <c r="I3228" s="146"/>
      <c r="J3228" s="146"/>
      <c r="K3228" s="146"/>
      <c r="L3228" s="146"/>
    </row>
    <row r="3229" spans="9:12" x14ac:dyDescent="0.25">
      <c r="I3229" s="146"/>
      <c r="J3229" s="146"/>
      <c r="K3229" s="146"/>
      <c r="L3229" s="146"/>
    </row>
    <row r="3230" spans="9:12" x14ac:dyDescent="0.25">
      <c r="I3230" s="146"/>
      <c r="J3230" s="146"/>
      <c r="K3230" s="146"/>
      <c r="L3230" s="146"/>
    </row>
    <row r="3231" spans="9:12" x14ac:dyDescent="0.25">
      <c r="I3231" s="146"/>
      <c r="J3231" s="146"/>
      <c r="K3231" s="146"/>
      <c r="L3231" s="146"/>
    </row>
    <row r="3232" spans="9:12" x14ac:dyDescent="0.25">
      <c r="I3232" s="146"/>
      <c r="J3232" s="146"/>
      <c r="K3232" s="146"/>
      <c r="L3232" s="146"/>
    </row>
    <row r="3233" spans="9:12" x14ac:dyDescent="0.25">
      <c r="I3233" s="146"/>
      <c r="J3233" s="146"/>
      <c r="K3233" s="146"/>
      <c r="L3233" s="146"/>
    </row>
    <row r="3234" spans="9:12" x14ac:dyDescent="0.25">
      <c r="I3234" s="146"/>
      <c r="J3234" s="146"/>
      <c r="K3234" s="146"/>
      <c r="L3234" s="146"/>
    </row>
    <row r="3235" spans="9:12" x14ac:dyDescent="0.25">
      <c r="I3235" s="146"/>
      <c r="J3235" s="146"/>
      <c r="K3235" s="146"/>
      <c r="L3235" s="146"/>
    </row>
    <row r="3236" spans="9:12" x14ac:dyDescent="0.25">
      <c r="I3236" s="146"/>
      <c r="J3236" s="146"/>
      <c r="K3236" s="146"/>
      <c r="L3236" s="146"/>
    </row>
    <row r="3237" spans="9:12" x14ac:dyDescent="0.25">
      <c r="I3237" s="146"/>
      <c r="J3237" s="146"/>
      <c r="K3237" s="146"/>
      <c r="L3237" s="146"/>
    </row>
    <row r="3238" spans="9:12" x14ac:dyDescent="0.25">
      <c r="I3238" s="146"/>
      <c r="J3238" s="146"/>
      <c r="K3238" s="146"/>
      <c r="L3238" s="146"/>
    </row>
    <row r="3239" spans="9:12" x14ac:dyDescent="0.25">
      <c r="I3239" s="146"/>
      <c r="J3239" s="146"/>
      <c r="K3239" s="146"/>
      <c r="L3239" s="146"/>
    </row>
    <row r="3240" spans="9:12" x14ac:dyDescent="0.25">
      <c r="I3240" s="146"/>
      <c r="J3240" s="146"/>
      <c r="K3240" s="146"/>
      <c r="L3240" s="146"/>
    </row>
    <row r="3241" spans="9:12" x14ac:dyDescent="0.25">
      <c r="I3241" s="146"/>
      <c r="J3241" s="146"/>
      <c r="K3241" s="146"/>
      <c r="L3241" s="146"/>
    </row>
    <row r="3242" spans="9:12" x14ac:dyDescent="0.25">
      <c r="I3242" s="146"/>
      <c r="J3242" s="146"/>
      <c r="K3242" s="146"/>
      <c r="L3242" s="146"/>
    </row>
    <row r="3243" spans="9:12" x14ac:dyDescent="0.25">
      <c r="I3243" s="146"/>
      <c r="J3243" s="146"/>
      <c r="K3243" s="146"/>
      <c r="L3243" s="146"/>
    </row>
    <row r="3244" spans="9:12" x14ac:dyDescent="0.25">
      <c r="I3244" s="146"/>
      <c r="J3244" s="146"/>
      <c r="K3244" s="146"/>
      <c r="L3244" s="146"/>
    </row>
    <row r="3245" spans="9:12" x14ac:dyDescent="0.25">
      <c r="I3245" s="146"/>
      <c r="J3245" s="146"/>
      <c r="K3245" s="146"/>
      <c r="L3245" s="146"/>
    </row>
    <row r="3246" spans="9:12" x14ac:dyDescent="0.25">
      <c r="I3246" s="146"/>
      <c r="J3246" s="146"/>
      <c r="K3246" s="146"/>
      <c r="L3246" s="146"/>
    </row>
    <row r="3247" spans="9:12" x14ac:dyDescent="0.25">
      <c r="I3247" s="146"/>
      <c r="J3247" s="146"/>
      <c r="K3247" s="146"/>
      <c r="L3247" s="146"/>
    </row>
    <row r="3248" spans="9:12" x14ac:dyDescent="0.25">
      <c r="I3248" s="146"/>
      <c r="J3248" s="146"/>
      <c r="K3248" s="146"/>
      <c r="L3248" s="146"/>
    </row>
    <row r="3249" spans="9:12" x14ac:dyDescent="0.25">
      <c r="I3249" s="146"/>
      <c r="J3249" s="146"/>
      <c r="K3249" s="146"/>
      <c r="L3249" s="146"/>
    </row>
    <row r="3250" spans="9:12" x14ac:dyDescent="0.25">
      <c r="I3250" s="146"/>
      <c r="J3250" s="146"/>
      <c r="K3250" s="146"/>
      <c r="L3250" s="146"/>
    </row>
    <row r="3251" spans="9:12" x14ac:dyDescent="0.25">
      <c r="I3251" s="146"/>
      <c r="J3251" s="146"/>
      <c r="K3251" s="146"/>
      <c r="L3251" s="146"/>
    </row>
    <row r="3252" spans="9:12" x14ac:dyDescent="0.25">
      <c r="I3252" s="146"/>
      <c r="J3252" s="146"/>
      <c r="K3252" s="146"/>
      <c r="L3252" s="146"/>
    </row>
    <row r="3253" spans="9:12" x14ac:dyDescent="0.25">
      <c r="I3253" s="146"/>
      <c r="J3253" s="146"/>
      <c r="K3253" s="146"/>
      <c r="L3253" s="146"/>
    </row>
    <row r="3254" spans="9:12" x14ac:dyDescent="0.25">
      <c r="I3254" s="146"/>
      <c r="J3254" s="146"/>
      <c r="K3254" s="146"/>
      <c r="L3254" s="146"/>
    </row>
    <row r="3255" spans="9:12" x14ac:dyDescent="0.25">
      <c r="I3255" s="146"/>
      <c r="J3255" s="146"/>
      <c r="K3255" s="146"/>
      <c r="L3255" s="146"/>
    </row>
    <row r="3256" spans="9:12" x14ac:dyDescent="0.25">
      <c r="I3256" s="146"/>
      <c r="J3256" s="146"/>
      <c r="K3256" s="146"/>
      <c r="L3256" s="146"/>
    </row>
    <row r="3257" spans="9:12" x14ac:dyDescent="0.25">
      <c r="I3257" s="146"/>
      <c r="J3257" s="146"/>
      <c r="K3257" s="146"/>
      <c r="L3257" s="146"/>
    </row>
    <row r="3258" spans="9:12" x14ac:dyDescent="0.25">
      <c r="I3258" s="146"/>
      <c r="J3258" s="146"/>
      <c r="K3258" s="146"/>
      <c r="L3258" s="146"/>
    </row>
    <row r="3259" spans="9:12" x14ac:dyDescent="0.25">
      <c r="I3259" s="146"/>
      <c r="J3259" s="146"/>
      <c r="K3259" s="146"/>
      <c r="L3259" s="146"/>
    </row>
    <row r="3260" spans="9:12" x14ac:dyDescent="0.25">
      <c r="I3260" s="146"/>
      <c r="J3260" s="146"/>
      <c r="K3260" s="146"/>
      <c r="L3260" s="146"/>
    </row>
    <row r="3261" spans="9:12" x14ac:dyDescent="0.25">
      <c r="I3261" s="146"/>
      <c r="J3261" s="146"/>
      <c r="K3261" s="146"/>
      <c r="L3261" s="146"/>
    </row>
    <row r="3262" spans="9:12" x14ac:dyDescent="0.25">
      <c r="I3262" s="146"/>
      <c r="J3262" s="146"/>
      <c r="K3262" s="146"/>
      <c r="L3262" s="146"/>
    </row>
    <row r="3263" spans="9:12" x14ac:dyDescent="0.25">
      <c r="I3263" s="146"/>
      <c r="J3263" s="146"/>
      <c r="K3263" s="146"/>
      <c r="L3263" s="146"/>
    </row>
    <row r="3264" spans="9:12" x14ac:dyDescent="0.25">
      <c r="I3264" s="146"/>
      <c r="J3264" s="146"/>
      <c r="K3264" s="146"/>
      <c r="L3264" s="146"/>
    </row>
    <row r="3265" spans="9:12" x14ac:dyDescent="0.25">
      <c r="I3265" s="146"/>
      <c r="J3265" s="146"/>
      <c r="K3265" s="146"/>
      <c r="L3265" s="146"/>
    </row>
    <row r="3266" spans="9:12" x14ac:dyDescent="0.25">
      <c r="I3266" s="146"/>
      <c r="J3266" s="146"/>
      <c r="K3266" s="146"/>
      <c r="L3266" s="146"/>
    </row>
    <row r="3267" spans="9:12" x14ac:dyDescent="0.25">
      <c r="I3267" s="146"/>
      <c r="J3267" s="146"/>
      <c r="K3267" s="146"/>
      <c r="L3267" s="146"/>
    </row>
    <row r="3268" spans="9:12" x14ac:dyDescent="0.25">
      <c r="I3268" s="146"/>
      <c r="J3268" s="146"/>
      <c r="K3268" s="146"/>
      <c r="L3268" s="146"/>
    </row>
    <row r="3269" spans="9:12" x14ac:dyDescent="0.25">
      <c r="I3269" s="146"/>
      <c r="J3269" s="146"/>
      <c r="K3269" s="146"/>
      <c r="L3269" s="146"/>
    </row>
    <row r="3270" spans="9:12" x14ac:dyDescent="0.25">
      <c r="I3270" s="146"/>
      <c r="J3270" s="146"/>
      <c r="K3270" s="146"/>
      <c r="L3270" s="146"/>
    </row>
    <row r="3271" spans="9:12" x14ac:dyDescent="0.25">
      <c r="I3271" s="146"/>
      <c r="J3271" s="146"/>
      <c r="K3271" s="146"/>
      <c r="L3271" s="146"/>
    </row>
    <row r="3272" spans="9:12" x14ac:dyDescent="0.25">
      <c r="I3272" s="146"/>
      <c r="J3272" s="146"/>
      <c r="K3272" s="146"/>
      <c r="L3272" s="146"/>
    </row>
    <row r="3273" spans="9:12" x14ac:dyDescent="0.25">
      <c r="I3273" s="146"/>
      <c r="J3273" s="146"/>
      <c r="K3273" s="146"/>
      <c r="L3273" s="146"/>
    </row>
    <row r="3274" spans="9:12" x14ac:dyDescent="0.25">
      <c r="I3274" s="146"/>
      <c r="J3274" s="146"/>
      <c r="K3274" s="146"/>
      <c r="L3274" s="146"/>
    </row>
    <row r="3275" spans="9:12" x14ac:dyDescent="0.25">
      <c r="I3275" s="146"/>
      <c r="J3275" s="146"/>
      <c r="K3275" s="146"/>
      <c r="L3275" s="146"/>
    </row>
    <row r="3276" spans="9:12" x14ac:dyDescent="0.25">
      <c r="I3276" s="146"/>
      <c r="J3276" s="146"/>
      <c r="K3276" s="146"/>
      <c r="L3276" s="146"/>
    </row>
    <row r="3277" spans="9:12" x14ac:dyDescent="0.25">
      <c r="I3277" s="146"/>
      <c r="J3277" s="146"/>
      <c r="K3277" s="146"/>
      <c r="L3277" s="146"/>
    </row>
    <row r="3278" spans="9:12" x14ac:dyDescent="0.25">
      <c r="I3278" s="146"/>
      <c r="J3278" s="146"/>
      <c r="K3278" s="146"/>
      <c r="L3278" s="146"/>
    </row>
    <row r="3279" spans="9:12" x14ac:dyDescent="0.25">
      <c r="I3279" s="146"/>
      <c r="J3279" s="146"/>
      <c r="K3279" s="146"/>
      <c r="L3279" s="146"/>
    </row>
    <row r="3280" spans="9:12" x14ac:dyDescent="0.25">
      <c r="I3280" s="146"/>
      <c r="J3280" s="146"/>
      <c r="K3280" s="146"/>
      <c r="L3280" s="146"/>
    </row>
    <row r="3281" spans="9:12" x14ac:dyDescent="0.25">
      <c r="I3281" s="146"/>
      <c r="J3281" s="146"/>
      <c r="K3281" s="146"/>
      <c r="L3281" s="146"/>
    </row>
    <row r="3282" spans="9:12" x14ac:dyDescent="0.25">
      <c r="I3282" s="146"/>
      <c r="J3282" s="146"/>
      <c r="K3282" s="146"/>
      <c r="L3282" s="146"/>
    </row>
    <row r="3283" spans="9:12" x14ac:dyDescent="0.25">
      <c r="I3283" s="146"/>
      <c r="J3283" s="146"/>
      <c r="K3283" s="146"/>
      <c r="L3283" s="146"/>
    </row>
    <row r="3284" spans="9:12" x14ac:dyDescent="0.25">
      <c r="I3284" s="146"/>
      <c r="J3284" s="146"/>
      <c r="K3284" s="146"/>
      <c r="L3284" s="146"/>
    </row>
    <row r="3285" spans="9:12" x14ac:dyDescent="0.25">
      <c r="I3285" s="146"/>
      <c r="J3285" s="146"/>
      <c r="K3285" s="146"/>
      <c r="L3285" s="146"/>
    </row>
    <row r="3286" spans="9:12" x14ac:dyDescent="0.25">
      <c r="I3286" s="146"/>
      <c r="J3286" s="146"/>
      <c r="K3286" s="146"/>
      <c r="L3286" s="146"/>
    </row>
    <row r="3287" spans="9:12" x14ac:dyDescent="0.25">
      <c r="I3287" s="146"/>
      <c r="J3287" s="146"/>
      <c r="K3287" s="146"/>
      <c r="L3287" s="146"/>
    </row>
    <row r="3288" spans="9:12" x14ac:dyDescent="0.25">
      <c r="I3288" s="146"/>
      <c r="J3288" s="146"/>
      <c r="K3288" s="146"/>
      <c r="L3288" s="146"/>
    </row>
    <row r="3289" spans="9:12" x14ac:dyDescent="0.25">
      <c r="I3289" s="146"/>
      <c r="J3289" s="146"/>
      <c r="K3289" s="146"/>
      <c r="L3289" s="146"/>
    </row>
    <row r="3290" spans="9:12" x14ac:dyDescent="0.25">
      <c r="I3290" s="146"/>
      <c r="J3290" s="146"/>
      <c r="K3290" s="146"/>
      <c r="L3290" s="146"/>
    </row>
    <row r="3291" spans="9:12" x14ac:dyDescent="0.25">
      <c r="I3291" s="146"/>
      <c r="J3291" s="146"/>
      <c r="K3291" s="146"/>
      <c r="L3291" s="146"/>
    </row>
    <row r="3292" spans="9:12" x14ac:dyDescent="0.25">
      <c r="I3292" s="146"/>
      <c r="J3292" s="146"/>
      <c r="K3292" s="146"/>
      <c r="L3292" s="146"/>
    </row>
    <row r="3293" spans="9:12" x14ac:dyDescent="0.25">
      <c r="I3293" s="146"/>
      <c r="J3293" s="146"/>
      <c r="K3293" s="146"/>
      <c r="L3293" s="146"/>
    </row>
    <row r="3294" spans="9:12" x14ac:dyDescent="0.25">
      <c r="I3294" s="146"/>
      <c r="J3294" s="146"/>
      <c r="K3294" s="146"/>
      <c r="L3294" s="146"/>
    </row>
    <row r="3295" spans="9:12" x14ac:dyDescent="0.25">
      <c r="I3295" s="146"/>
      <c r="J3295" s="146"/>
      <c r="K3295" s="146"/>
      <c r="L3295" s="146"/>
    </row>
    <row r="3296" spans="9:12" x14ac:dyDescent="0.25">
      <c r="I3296" s="146"/>
      <c r="J3296" s="146"/>
      <c r="K3296" s="146"/>
      <c r="L3296" s="146"/>
    </row>
    <row r="3297" spans="9:12" x14ac:dyDescent="0.25">
      <c r="I3297" s="146"/>
      <c r="J3297" s="146"/>
      <c r="K3297" s="146"/>
      <c r="L3297" s="146"/>
    </row>
    <row r="3298" spans="9:12" x14ac:dyDescent="0.25">
      <c r="I3298" s="146"/>
      <c r="J3298" s="146"/>
      <c r="K3298" s="146"/>
      <c r="L3298" s="146"/>
    </row>
    <row r="3299" spans="9:12" x14ac:dyDescent="0.25">
      <c r="I3299" s="146"/>
      <c r="J3299" s="146"/>
      <c r="K3299" s="146"/>
      <c r="L3299" s="146"/>
    </row>
    <row r="3300" spans="9:12" x14ac:dyDescent="0.25">
      <c r="I3300" s="146"/>
      <c r="J3300" s="146"/>
      <c r="K3300" s="146"/>
      <c r="L3300" s="146"/>
    </row>
    <row r="3301" spans="9:12" x14ac:dyDescent="0.25">
      <c r="I3301" s="146"/>
      <c r="J3301" s="146"/>
      <c r="K3301" s="146"/>
      <c r="L3301" s="146"/>
    </row>
    <row r="3302" spans="9:12" x14ac:dyDescent="0.25">
      <c r="I3302" s="146"/>
      <c r="J3302" s="146"/>
      <c r="K3302" s="146"/>
      <c r="L3302" s="146"/>
    </row>
    <row r="3303" spans="9:12" x14ac:dyDescent="0.25">
      <c r="I3303" s="146"/>
      <c r="J3303" s="146"/>
      <c r="K3303" s="146"/>
      <c r="L3303" s="146"/>
    </row>
    <row r="3304" spans="9:12" x14ac:dyDescent="0.25">
      <c r="I3304" s="146"/>
      <c r="J3304" s="146"/>
      <c r="K3304" s="146"/>
      <c r="L3304" s="146"/>
    </row>
    <row r="3305" spans="9:12" x14ac:dyDescent="0.25">
      <c r="I3305" s="146"/>
      <c r="J3305" s="146"/>
      <c r="K3305" s="146"/>
      <c r="L3305" s="146"/>
    </row>
    <row r="3306" spans="9:12" x14ac:dyDescent="0.25">
      <c r="I3306" s="146"/>
      <c r="J3306" s="146"/>
      <c r="K3306" s="146"/>
      <c r="L3306" s="146"/>
    </row>
    <row r="3307" spans="9:12" x14ac:dyDescent="0.25">
      <c r="I3307" s="146"/>
      <c r="J3307" s="146"/>
      <c r="K3307" s="146"/>
      <c r="L3307" s="146"/>
    </row>
    <row r="3308" spans="9:12" x14ac:dyDescent="0.25">
      <c r="I3308" s="146"/>
      <c r="J3308" s="146"/>
      <c r="K3308" s="146"/>
      <c r="L3308" s="146"/>
    </row>
    <row r="3309" spans="9:12" x14ac:dyDescent="0.25">
      <c r="I3309" s="146"/>
      <c r="J3309" s="146"/>
      <c r="K3309" s="146"/>
      <c r="L3309" s="146"/>
    </row>
    <row r="3310" spans="9:12" x14ac:dyDescent="0.25">
      <c r="I3310" s="146"/>
      <c r="J3310" s="146"/>
      <c r="K3310" s="146"/>
      <c r="L3310" s="146"/>
    </row>
    <row r="3311" spans="9:12" x14ac:dyDescent="0.25">
      <c r="I3311" s="146"/>
      <c r="J3311" s="146"/>
      <c r="K3311" s="146"/>
      <c r="L3311" s="146"/>
    </row>
    <row r="3312" spans="9:12" x14ac:dyDescent="0.25">
      <c r="I3312" s="146"/>
      <c r="J3312" s="146"/>
      <c r="K3312" s="146"/>
      <c r="L3312" s="146"/>
    </row>
    <row r="3313" spans="9:12" x14ac:dyDescent="0.25">
      <c r="I3313" s="146"/>
      <c r="J3313" s="146"/>
      <c r="K3313" s="146"/>
      <c r="L3313" s="146"/>
    </row>
    <row r="3314" spans="9:12" x14ac:dyDescent="0.25">
      <c r="I3314" s="146"/>
      <c r="J3314" s="146"/>
      <c r="K3314" s="146"/>
      <c r="L3314" s="146"/>
    </row>
    <row r="3315" spans="9:12" x14ac:dyDescent="0.25">
      <c r="I3315" s="146"/>
      <c r="J3315" s="146"/>
      <c r="K3315" s="146"/>
      <c r="L3315" s="146"/>
    </row>
    <row r="3316" spans="9:12" x14ac:dyDescent="0.25">
      <c r="I3316" s="146"/>
      <c r="J3316" s="146"/>
      <c r="K3316" s="146"/>
      <c r="L3316" s="146"/>
    </row>
    <row r="3317" spans="9:12" x14ac:dyDescent="0.25">
      <c r="I3317" s="146"/>
      <c r="J3317" s="146"/>
      <c r="K3317" s="146"/>
      <c r="L3317" s="146"/>
    </row>
    <row r="3318" spans="9:12" x14ac:dyDescent="0.25">
      <c r="I3318" s="146"/>
      <c r="J3318" s="146"/>
      <c r="K3318" s="146"/>
      <c r="L3318" s="146"/>
    </row>
    <row r="3319" spans="9:12" x14ac:dyDescent="0.25">
      <c r="I3319" s="146"/>
      <c r="J3319" s="146"/>
      <c r="K3319" s="146"/>
      <c r="L3319" s="146"/>
    </row>
    <row r="3320" spans="9:12" x14ac:dyDescent="0.25">
      <c r="I3320" s="146"/>
      <c r="J3320" s="146"/>
      <c r="K3320" s="146"/>
      <c r="L3320" s="146"/>
    </row>
    <row r="3321" spans="9:12" x14ac:dyDescent="0.25">
      <c r="I3321" s="146"/>
      <c r="J3321" s="146"/>
      <c r="K3321" s="146"/>
      <c r="L3321" s="146"/>
    </row>
    <row r="3322" spans="9:12" x14ac:dyDescent="0.25">
      <c r="I3322" s="146"/>
      <c r="J3322" s="146"/>
      <c r="K3322" s="146"/>
      <c r="L3322" s="146"/>
    </row>
    <row r="3323" spans="9:12" x14ac:dyDescent="0.25">
      <c r="I3323" s="146"/>
      <c r="J3323" s="146"/>
      <c r="K3323" s="146"/>
      <c r="L3323" s="146"/>
    </row>
    <row r="3324" spans="9:12" x14ac:dyDescent="0.25">
      <c r="I3324" s="146"/>
      <c r="J3324" s="146"/>
      <c r="K3324" s="146"/>
      <c r="L3324" s="146"/>
    </row>
    <row r="3325" spans="9:12" x14ac:dyDescent="0.25">
      <c r="I3325" s="146"/>
      <c r="J3325" s="146"/>
      <c r="K3325" s="146"/>
      <c r="L3325" s="146"/>
    </row>
    <row r="3326" spans="9:12" x14ac:dyDescent="0.25">
      <c r="I3326" s="146"/>
      <c r="J3326" s="146"/>
      <c r="K3326" s="146"/>
      <c r="L3326" s="146"/>
    </row>
    <row r="3327" spans="9:12" x14ac:dyDescent="0.25">
      <c r="I3327" s="146"/>
      <c r="J3327" s="146"/>
      <c r="K3327" s="146"/>
      <c r="L3327" s="146"/>
    </row>
    <row r="3328" spans="9:12" x14ac:dyDescent="0.25">
      <c r="I3328" s="146"/>
      <c r="J3328" s="146"/>
      <c r="K3328" s="146"/>
      <c r="L3328" s="146"/>
    </row>
    <row r="3329" spans="9:12" x14ac:dyDescent="0.25">
      <c r="I3329" s="146"/>
      <c r="J3329" s="146"/>
      <c r="K3329" s="146"/>
      <c r="L3329" s="146"/>
    </row>
    <row r="3330" spans="9:12" x14ac:dyDescent="0.25">
      <c r="I3330" s="146"/>
      <c r="J3330" s="146"/>
      <c r="K3330" s="146"/>
      <c r="L3330" s="146"/>
    </row>
    <row r="3331" spans="9:12" x14ac:dyDescent="0.25">
      <c r="I3331" s="146"/>
      <c r="J3331" s="146"/>
      <c r="K3331" s="146"/>
      <c r="L3331" s="146"/>
    </row>
    <row r="3332" spans="9:12" x14ac:dyDescent="0.25">
      <c r="I3332" s="146"/>
      <c r="J3332" s="146"/>
      <c r="K3332" s="146"/>
      <c r="L3332" s="146"/>
    </row>
    <row r="3333" spans="9:12" x14ac:dyDescent="0.25">
      <c r="I3333" s="146"/>
      <c r="J3333" s="146"/>
      <c r="K3333" s="146"/>
      <c r="L3333" s="146"/>
    </row>
    <row r="3334" spans="9:12" x14ac:dyDescent="0.25">
      <c r="I3334" s="146"/>
      <c r="J3334" s="146"/>
      <c r="K3334" s="146"/>
      <c r="L3334" s="146"/>
    </row>
    <row r="3335" spans="9:12" x14ac:dyDescent="0.25">
      <c r="I3335" s="146"/>
      <c r="J3335" s="146"/>
      <c r="K3335" s="146"/>
      <c r="L3335" s="146"/>
    </row>
    <row r="3336" spans="9:12" x14ac:dyDescent="0.25">
      <c r="I3336" s="146"/>
      <c r="J3336" s="146"/>
      <c r="K3336" s="146"/>
      <c r="L3336" s="146"/>
    </row>
    <row r="3337" spans="9:12" x14ac:dyDescent="0.25">
      <c r="I3337" s="146"/>
      <c r="J3337" s="146"/>
      <c r="K3337" s="146"/>
      <c r="L3337" s="146"/>
    </row>
    <row r="3338" spans="9:12" x14ac:dyDescent="0.25">
      <c r="I3338" s="146"/>
      <c r="J3338" s="146"/>
      <c r="K3338" s="146"/>
      <c r="L3338" s="146"/>
    </row>
    <row r="3339" spans="9:12" x14ac:dyDescent="0.25">
      <c r="I3339" s="146"/>
      <c r="J3339" s="146"/>
      <c r="K3339" s="146"/>
      <c r="L3339" s="146"/>
    </row>
    <row r="3340" spans="9:12" x14ac:dyDescent="0.25">
      <c r="I3340" s="146"/>
      <c r="J3340" s="146"/>
      <c r="K3340" s="146"/>
      <c r="L3340" s="146"/>
    </row>
    <row r="3341" spans="9:12" x14ac:dyDescent="0.25">
      <c r="I3341" s="146"/>
      <c r="J3341" s="146"/>
      <c r="K3341" s="146"/>
      <c r="L3341" s="146"/>
    </row>
    <row r="3342" spans="9:12" x14ac:dyDescent="0.25">
      <c r="I3342" s="146"/>
      <c r="J3342" s="146"/>
      <c r="K3342" s="146"/>
      <c r="L3342" s="146"/>
    </row>
    <row r="3343" spans="9:12" x14ac:dyDescent="0.25">
      <c r="I3343" s="146"/>
      <c r="J3343" s="146"/>
      <c r="K3343" s="146"/>
      <c r="L3343" s="146"/>
    </row>
    <row r="3344" spans="9:12" x14ac:dyDescent="0.25">
      <c r="I3344" s="146"/>
      <c r="J3344" s="146"/>
      <c r="K3344" s="146"/>
      <c r="L3344" s="146"/>
    </row>
    <row r="3345" spans="9:12" x14ac:dyDescent="0.25">
      <c r="I3345" s="146"/>
      <c r="J3345" s="146"/>
      <c r="K3345" s="146"/>
      <c r="L3345" s="146"/>
    </row>
    <row r="3346" spans="9:12" x14ac:dyDescent="0.25">
      <c r="I3346" s="146"/>
      <c r="J3346" s="146"/>
      <c r="K3346" s="146"/>
      <c r="L3346" s="146"/>
    </row>
    <row r="3347" spans="9:12" x14ac:dyDescent="0.25">
      <c r="I3347" s="146"/>
      <c r="J3347" s="146"/>
      <c r="K3347" s="146"/>
      <c r="L3347" s="146"/>
    </row>
    <row r="3348" spans="9:12" x14ac:dyDescent="0.25">
      <c r="I3348" s="146"/>
      <c r="J3348" s="146"/>
      <c r="K3348" s="146"/>
      <c r="L3348" s="146"/>
    </row>
    <row r="3349" spans="9:12" x14ac:dyDescent="0.25">
      <c r="I3349" s="146"/>
      <c r="J3349" s="146"/>
      <c r="K3349" s="146"/>
      <c r="L3349" s="146"/>
    </row>
    <row r="3350" spans="9:12" x14ac:dyDescent="0.25">
      <c r="I3350" s="146"/>
      <c r="J3350" s="146"/>
      <c r="K3350" s="146"/>
      <c r="L3350" s="146"/>
    </row>
    <row r="3351" spans="9:12" x14ac:dyDescent="0.25">
      <c r="I3351" s="146"/>
      <c r="J3351" s="146"/>
      <c r="K3351" s="146"/>
      <c r="L3351" s="146"/>
    </row>
    <row r="3352" spans="9:12" x14ac:dyDescent="0.25">
      <c r="I3352" s="146"/>
      <c r="J3352" s="146"/>
      <c r="K3352" s="146"/>
      <c r="L3352" s="146"/>
    </row>
    <row r="3353" spans="9:12" x14ac:dyDescent="0.25">
      <c r="I3353" s="146"/>
      <c r="J3353" s="146"/>
      <c r="K3353" s="146"/>
      <c r="L3353" s="146"/>
    </row>
    <row r="3354" spans="9:12" x14ac:dyDescent="0.25">
      <c r="I3354" s="146"/>
      <c r="J3354" s="146"/>
      <c r="K3354" s="146"/>
      <c r="L3354" s="146"/>
    </row>
    <row r="3355" spans="9:12" x14ac:dyDescent="0.25">
      <c r="I3355" s="146"/>
      <c r="J3355" s="146"/>
      <c r="K3355" s="146"/>
      <c r="L3355" s="146"/>
    </row>
    <row r="3356" spans="9:12" x14ac:dyDescent="0.25">
      <c r="I3356" s="146"/>
      <c r="J3356" s="146"/>
      <c r="K3356" s="146"/>
      <c r="L3356" s="146"/>
    </row>
    <row r="3357" spans="9:12" x14ac:dyDescent="0.25">
      <c r="I3357" s="146"/>
      <c r="J3357" s="146"/>
      <c r="K3357" s="146"/>
      <c r="L3357" s="146"/>
    </row>
    <row r="3358" spans="9:12" x14ac:dyDescent="0.25">
      <c r="I3358" s="146"/>
      <c r="J3358" s="146"/>
      <c r="K3358" s="146"/>
      <c r="L3358" s="146"/>
    </row>
    <row r="3359" spans="9:12" x14ac:dyDescent="0.25">
      <c r="I3359" s="146"/>
      <c r="J3359" s="146"/>
      <c r="K3359" s="146"/>
      <c r="L3359" s="146"/>
    </row>
    <row r="3360" spans="9:12" x14ac:dyDescent="0.25">
      <c r="I3360" s="146"/>
      <c r="J3360" s="146"/>
      <c r="K3360" s="146"/>
      <c r="L3360" s="146"/>
    </row>
    <row r="3361" spans="9:12" x14ac:dyDescent="0.25">
      <c r="I3361" s="146"/>
      <c r="J3361" s="146"/>
      <c r="K3361" s="146"/>
      <c r="L3361" s="146"/>
    </row>
    <row r="3362" spans="9:12" x14ac:dyDescent="0.25">
      <c r="I3362" s="146"/>
      <c r="J3362" s="146"/>
      <c r="K3362" s="146"/>
      <c r="L3362" s="146"/>
    </row>
    <row r="3363" spans="9:12" x14ac:dyDescent="0.25">
      <c r="I3363" s="146"/>
      <c r="J3363" s="146"/>
      <c r="K3363" s="146"/>
      <c r="L3363" s="146"/>
    </row>
    <row r="3364" spans="9:12" x14ac:dyDescent="0.25">
      <c r="I3364" s="146"/>
      <c r="J3364" s="146"/>
      <c r="K3364" s="146"/>
      <c r="L3364" s="146"/>
    </row>
    <row r="3365" spans="9:12" x14ac:dyDescent="0.25">
      <c r="I3365" s="146"/>
      <c r="J3365" s="146"/>
      <c r="K3365" s="146"/>
      <c r="L3365" s="146"/>
    </row>
    <row r="3366" spans="9:12" x14ac:dyDescent="0.25">
      <c r="I3366" s="146"/>
      <c r="J3366" s="146"/>
      <c r="K3366" s="146"/>
      <c r="L3366" s="146"/>
    </row>
    <row r="3367" spans="9:12" x14ac:dyDescent="0.25">
      <c r="I3367" s="146"/>
      <c r="J3367" s="146"/>
      <c r="K3367" s="146"/>
      <c r="L3367" s="146"/>
    </row>
    <row r="3368" spans="9:12" x14ac:dyDescent="0.25">
      <c r="I3368" s="146"/>
      <c r="J3368" s="146"/>
      <c r="K3368" s="146"/>
      <c r="L3368" s="146"/>
    </row>
    <row r="3369" spans="9:12" x14ac:dyDescent="0.25">
      <c r="I3369" s="146"/>
      <c r="J3369" s="146"/>
      <c r="K3369" s="146"/>
      <c r="L3369" s="146"/>
    </row>
    <row r="3370" spans="9:12" x14ac:dyDescent="0.25">
      <c r="I3370" s="146"/>
      <c r="J3370" s="146"/>
      <c r="K3370" s="146"/>
      <c r="L3370" s="146"/>
    </row>
    <row r="3371" spans="9:12" x14ac:dyDescent="0.25">
      <c r="I3371" s="146"/>
      <c r="J3371" s="146"/>
      <c r="K3371" s="146"/>
      <c r="L3371" s="146"/>
    </row>
    <row r="3372" spans="9:12" x14ac:dyDescent="0.25">
      <c r="I3372" s="146"/>
      <c r="J3372" s="146"/>
      <c r="K3372" s="146"/>
      <c r="L3372" s="146"/>
    </row>
    <row r="3373" spans="9:12" x14ac:dyDescent="0.25">
      <c r="I3373" s="146"/>
      <c r="J3373" s="146"/>
      <c r="K3373" s="146"/>
      <c r="L3373" s="146"/>
    </row>
    <row r="3374" spans="9:12" x14ac:dyDescent="0.25">
      <c r="I3374" s="146"/>
      <c r="J3374" s="146"/>
      <c r="K3374" s="146"/>
      <c r="L3374" s="146"/>
    </row>
    <row r="3375" spans="9:12" x14ac:dyDescent="0.25">
      <c r="I3375" s="146"/>
      <c r="J3375" s="146"/>
      <c r="K3375" s="146"/>
      <c r="L3375" s="146"/>
    </row>
    <row r="3376" spans="9:12" x14ac:dyDescent="0.25">
      <c r="I3376" s="146"/>
      <c r="J3376" s="146"/>
      <c r="K3376" s="146"/>
      <c r="L3376" s="146"/>
    </row>
    <row r="3377" spans="9:12" x14ac:dyDescent="0.25">
      <c r="I3377" s="146"/>
      <c r="J3377" s="146"/>
      <c r="K3377" s="146"/>
      <c r="L3377" s="146"/>
    </row>
    <row r="3378" spans="9:12" x14ac:dyDescent="0.25">
      <c r="I3378" s="146"/>
      <c r="J3378" s="146"/>
      <c r="K3378" s="146"/>
      <c r="L3378" s="146"/>
    </row>
    <row r="3379" spans="9:12" x14ac:dyDescent="0.25">
      <c r="I3379" s="146"/>
      <c r="J3379" s="146"/>
      <c r="K3379" s="146"/>
      <c r="L3379" s="146"/>
    </row>
    <row r="3380" spans="9:12" x14ac:dyDescent="0.25">
      <c r="I3380" s="146"/>
      <c r="J3380" s="146"/>
      <c r="K3380" s="146"/>
      <c r="L3380" s="146"/>
    </row>
    <row r="3381" spans="9:12" x14ac:dyDescent="0.25">
      <c r="I3381" s="146"/>
      <c r="J3381" s="146"/>
      <c r="K3381" s="146"/>
      <c r="L3381" s="146"/>
    </row>
    <row r="3382" spans="9:12" x14ac:dyDescent="0.25">
      <c r="I3382" s="146"/>
      <c r="J3382" s="146"/>
      <c r="K3382" s="146"/>
      <c r="L3382" s="146"/>
    </row>
    <row r="3383" spans="9:12" x14ac:dyDescent="0.25">
      <c r="I3383" s="146"/>
      <c r="J3383" s="146"/>
      <c r="K3383" s="146"/>
      <c r="L3383" s="146"/>
    </row>
    <row r="3384" spans="9:12" x14ac:dyDescent="0.25">
      <c r="I3384" s="146"/>
      <c r="J3384" s="146"/>
      <c r="K3384" s="146"/>
      <c r="L3384" s="146"/>
    </row>
    <row r="3385" spans="9:12" x14ac:dyDescent="0.25">
      <c r="I3385" s="146"/>
      <c r="J3385" s="146"/>
      <c r="K3385" s="146"/>
      <c r="L3385" s="146"/>
    </row>
    <row r="3386" spans="9:12" x14ac:dyDescent="0.25">
      <c r="I3386" s="146"/>
      <c r="J3386" s="146"/>
      <c r="K3386" s="146"/>
      <c r="L3386" s="146"/>
    </row>
    <row r="3387" spans="9:12" x14ac:dyDescent="0.25">
      <c r="I3387" s="146"/>
      <c r="J3387" s="146"/>
      <c r="K3387" s="146"/>
      <c r="L3387" s="146"/>
    </row>
    <row r="3388" spans="9:12" x14ac:dyDescent="0.25">
      <c r="I3388" s="146"/>
      <c r="J3388" s="146"/>
      <c r="K3388" s="146"/>
      <c r="L3388" s="146"/>
    </row>
    <row r="3389" spans="9:12" x14ac:dyDescent="0.25">
      <c r="I3389" s="146"/>
      <c r="J3389" s="146"/>
      <c r="K3389" s="146"/>
      <c r="L3389" s="146"/>
    </row>
    <row r="3390" spans="9:12" x14ac:dyDescent="0.25">
      <c r="I3390" s="146"/>
      <c r="J3390" s="146"/>
      <c r="K3390" s="146"/>
      <c r="L3390" s="146"/>
    </row>
    <row r="3391" spans="9:12" x14ac:dyDescent="0.25">
      <c r="I3391" s="146"/>
      <c r="J3391" s="146"/>
      <c r="K3391" s="146"/>
      <c r="L3391" s="146"/>
    </row>
    <row r="3392" spans="9:12" x14ac:dyDescent="0.25">
      <c r="I3392" s="146"/>
      <c r="J3392" s="146"/>
      <c r="K3392" s="146"/>
      <c r="L3392" s="146"/>
    </row>
    <row r="3393" spans="9:12" x14ac:dyDescent="0.25">
      <c r="I3393" s="146"/>
      <c r="J3393" s="146"/>
      <c r="K3393" s="146"/>
      <c r="L3393" s="146"/>
    </row>
    <row r="3394" spans="9:12" x14ac:dyDescent="0.25">
      <c r="I3394" s="146"/>
      <c r="J3394" s="146"/>
      <c r="K3394" s="146"/>
      <c r="L3394" s="146"/>
    </row>
    <row r="3395" spans="9:12" x14ac:dyDescent="0.25">
      <c r="I3395" s="146"/>
      <c r="J3395" s="146"/>
      <c r="K3395" s="146"/>
      <c r="L3395" s="146"/>
    </row>
    <row r="3396" spans="9:12" x14ac:dyDescent="0.25">
      <c r="I3396" s="146"/>
      <c r="J3396" s="146"/>
      <c r="K3396" s="146"/>
      <c r="L3396" s="146"/>
    </row>
    <row r="3397" spans="9:12" x14ac:dyDescent="0.25">
      <c r="I3397" s="146"/>
      <c r="J3397" s="146"/>
      <c r="K3397" s="146"/>
      <c r="L3397" s="146"/>
    </row>
    <row r="3398" spans="9:12" x14ac:dyDescent="0.25">
      <c r="I3398" s="146"/>
      <c r="J3398" s="146"/>
      <c r="K3398" s="146"/>
      <c r="L3398" s="146"/>
    </row>
    <row r="3399" spans="9:12" x14ac:dyDescent="0.25">
      <c r="I3399" s="146"/>
      <c r="J3399" s="146"/>
      <c r="K3399" s="146"/>
      <c r="L3399" s="146"/>
    </row>
    <row r="3400" spans="9:12" x14ac:dyDescent="0.25">
      <c r="I3400" s="146"/>
      <c r="J3400" s="146"/>
      <c r="K3400" s="146"/>
      <c r="L3400" s="146"/>
    </row>
    <row r="3401" spans="9:12" x14ac:dyDescent="0.25">
      <c r="I3401" s="146"/>
      <c r="J3401" s="146"/>
      <c r="K3401" s="146"/>
      <c r="L3401" s="146"/>
    </row>
    <row r="3402" spans="9:12" x14ac:dyDescent="0.25">
      <c r="I3402" s="146"/>
      <c r="J3402" s="146"/>
      <c r="K3402" s="146"/>
      <c r="L3402" s="146"/>
    </row>
    <row r="3403" spans="9:12" x14ac:dyDescent="0.25">
      <c r="I3403" s="146"/>
      <c r="J3403" s="146"/>
      <c r="K3403" s="146"/>
      <c r="L3403" s="146"/>
    </row>
    <row r="3404" spans="9:12" x14ac:dyDescent="0.25">
      <c r="I3404" s="146"/>
      <c r="J3404" s="146"/>
      <c r="K3404" s="146"/>
      <c r="L3404" s="146"/>
    </row>
    <row r="3405" spans="9:12" x14ac:dyDescent="0.25">
      <c r="I3405" s="146"/>
      <c r="J3405" s="146"/>
      <c r="K3405" s="146"/>
      <c r="L3405" s="146"/>
    </row>
    <row r="3406" spans="9:12" x14ac:dyDescent="0.25">
      <c r="I3406" s="146"/>
      <c r="J3406" s="146"/>
      <c r="K3406" s="146"/>
      <c r="L3406" s="146"/>
    </row>
    <row r="3407" spans="9:12" x14ac:dyDescent="0.25">
      <c r="I3407" s="146"/>
      <c r="J3407" s="146"/>
      <c r="K3407" s="146"/>
      <c r="L3407" s="146"/>
    </row>
    <row r="3408" spans="9:12" x14ac:dyDescent="0.25">
      <c r="I3408" s="146"/>
      <c r="J3408" s="146"/>
      <c r="K3408" s="146"/>
      <c r="L3408" s="146"/>
    </row>
    <row r="3409" spans="9:12" x14ac:dyDescent="0.25">
      <c r="I3409" s="146"/>
      <c r="J3409" s="146"/>
      <c r="K3409" s="146"/>
      <c r="L3409" s="146"/>
    </row>
    <row r="3410" spans="9:12" x14ac:dyDescent="0.25">
      <c r="I3410" s="146"/>
      <c r="J3410" s="146"/>
      <c r="K3410" s="146"/>
      <c r="L3410" s="146"/>
    </row>
    <row r="3411" spans="9:12" x14ac:dyDescent="0.25">
      <c r="I3411" s="146"/>
      <c r="J3411" s="146"/>
      <c r="K3411" s="146"/>
      <c r="L3411" s="146"/>
    </row>
    <row r="3412" spans="9:12" x14ac:dyDescent="0.25">
      <c r="I3412" s="146"/>
      <c r="J3412" s="146"/>
      <c r="K3412" s="146"/>
      <c r="L3412" s="146"/>
    </row>
    <row r="3413" spans="9:12" x14ac:dyDescent="0.25">
      <c r="I3413" s="146"/>
      <c r="J3413" s="146"/>
      <c r="K3413" s="146"/>
      <c r="L3413" s="146"/>
    </row>
    <row r="3414" spans="9:12" x14ac:dyDescent="0.25">
      <c r="I3414" s="146"/>
      <c r="J3414" s="146"/>
      <c r="K3414" s="146"/>
      <c r="L3414" s="146"/>
    </row>
    <row r="3415" spans="9:12" x14ac:dyDescent="0.25">
      <c r="I3415" s="146"/>
      <c r="J3415" s="146"/>
      <c r="K3415" s="146"/>
      <c r="L3415" s="146"/>
    </row>
    <row r="3416" spans="9:12" x14ac:dyDescent="0.25">
      <c r="I3416" s="146"/>
      <c r="J3416" s="146"/>
      <c r="K3416" s="146"/>
      <c r="L3416" s="146"/>
    </row>
    <row r="3417" spans="9:12" x14ac:dyDescent="0.25">
      <c r="I3417" s="146"/>
      <c r="J3417" s="146"/>
      <c r="K3417" s="146"/>
      <c r="L3417" s="146"/>
    </row>
    <row r="3418" spans="9:12" x14ac:dyDescent="0.25">
      <c r="I3418" s="146"/>
      <c r="J3418" s="146"/>
      <c r="K3418" s="146"/>
      <c r="L3418" s="146"/>
    </row>
    <row r="3419" spans="9:12" x14ac:dyDescent="0.25">
      <c r="I3419" s="146"/>
      <c r="J3419" s="146"/>
      <c r="K3419" s="146"/>
      <c r="L3419" s="146"/>
    </row>
    <row r="3420" spans="9:12" x14ac:dyDescent="0.25">
      <c r="I3420" s="146"/>
      <c r="J3420" s="146"/>
      <c r="K3420" s="146"/>
      <c r="L3420" s="146"/>
    </row>
    <row r="3421" spans="9:12" x14ac:dyDescent="0.25">
      <c r="I3421" s="146"/>
      <c r="J3421" s="146"/>
      <c r="K3421" s="146"/>
      <c r="L3421" s="146"/>
    </row>
    <row r="3422" spans="9:12" x14ac:dyDescent="0.25">
      <c r="I3422" s="146"/>
      <c r="J3422" s="146"/>
      <c r="K3422" s="146"/>
      <c r="L3422" s="146"/>
    </row>
    <row r="3423" spans="9:12" x14ac:dyDescent="0.25">
      <c r="I3423" s="146"/>
      <c r="J3423" s="146"/>
      <c r="K3423" s="146"/>
      <c r="L3423" s="146"/>
    </row>
    <row r="3424" spans="9:12" x14ac:dyDescent="0.25">
      <c r="I3424" s="146"/>
      <c r="J3424" s="146"/>
      <c r="K3424" s="146"/>
      <c r="L3424" s="146"/>
    </row>
    <row r="3425" spans="9:12" x14ac:dyDescent="0.25">
      <c r="I3425" s="146"/>
      <c r="J3425" s="146"/>
      <c r="K3425" s="146"/>
      <c r="L3425" s="146"/>
    </row>
    <row r="3426" spans="9:12" x14ac:dyDescent="0.25">
      <c r="I3426" s="146"/>
      <c r="J3426" s="146"/>
      <c r="K3426" s="146"/>
      <c r="L3426" s="146"/>
    </row>
    <row r="3427" spans="9:12" x14ac:dyDescent="0.25">
      <c r="I3427" s="146"/>
      <c r="J3427" s="146"/>
      <c r="K3427" s="146"/>
      <c r="L3427" s="146"/>
    </row>
    <row r="3428" spans="9:12" x14ac:dyDescent="0.25">
      <c r="I3428" s="146"/>
      <c r="J3428" s="146"/>
      <c r="K3428" s="146"/>
      <c r="L3428" s="146"/>
    </row>
    <row r="3429" spans="9:12" x14ac:dyDescent="0.25">
      <c r="I3429" s="146"/>
      <c r="J3429" s="146"/>
      <c r="K3429" s="146"/>
      <c r="L3429" s="146"/>
    </row>
    <row r="3430" spans="9:12" x14ac:dyDescent="0.25">
      <c r="I3430" s="146"/>
      <c r="J3430" s="146"/>
      <c r="K3430" s="146"/>
      <c r="L3430" s="146"/>
    </row>
    <row r="3431" spans="9:12" x14ac:dyDescent="0.25">
      <c r="I3431" s="146"/>
      <c r="J3431" s="146"/>
      <c r="K3431" s="146"/>
      <c r="L3431" s="146"/>
    </row>
    <row r="3432" spans="9:12" x14ac:dyDescent="0.25">
      <c r="I3432" s="146"/>
      <c r="J3432" s="146"/>
      <c r="K3432" s="146"/>
      <c r="L3432" s="146"/>
    </row>
    <row r="3433" spans="9:12" x14ac:dyDescent="0.25">
      <c r="I3433" s="146"/>
      <c r="J3433" s="146"/>
      <c r="K3433" s="146"/>
      <c r="L3433" s="146"/>
    </row>
    <row r="3434" spans="9:12" x14ac:dyDescent="0.25">
      <c r="I3434" s="146"/>
      <c r="J3434" s="146"/>
      <c r="K3434" s="146"/>
      <c r="L3434" s="146"/>
    </row>
    <row r="3435" spans="9:12" x14ac:dyDescent="0.25">
      <c r="I3435" s="146"/>
      <c r="J3435" s="146"/>
      <c r="K3435" s="146"/>
      <c r="L3435" s="146"/>
    </row>
    <row r="3436" spans="9:12" x14ac:dyDescent="0.25">
      <c r="I3436" s="146"/>
      <c r="J3436" s="146"/>
      <c r="K3436" s="146"/>
      <c r="L3436" s="146"/>
    </row>
    <row r="3437" spans="9:12" x14ac:dyDescent="0.25">
      <c r="I3437" s="146"/>
      <c r="J3437" s="146"/>
      <c r="K3437" s="146"/>
      <c r="L3437" s="146"/>
    </row>
    <row r="3438" spans="9:12" x14ac:dyDescent="0.25">
      <c r="I3438" s="146"/>
      <c r="J3438" s="146"/>
      <c r="K3438" s="146"/>
      <c r="L3438" s="146"/>
    </row>
    <row r="3439" spans="9:12" x14ac:dyDescent="0.25">
      <c r="I3439" s="146"/>
      <c r="J3439" s="146"/>
      <c r="K3439" s="146"/>
      <c r="L3439" s="146"/>
    </row>
    <row r="3440" spans="9:12" x14ac:dyDescent="0.25">
      <c r="I3440" s="146"/>
      <c r="J3440" s="146"/>
      <c r="K3440" s="146"/>
      <c r="L3440" s="146"/>
    </row>
    <row r="3441" spans="9:12" x14ac:dyDescent="0.25">
      <c r="I3441" s="146"/>
      <c r="J3441" s="146"/>
      <c r="K3441" s="146"/>
      <c r="L3441" s="146"/>
    </row>
    <row r="3442" spans="9:12" x14ac:dyDescent="0.25">
      <c r="I3442" s="146"/>
      <c r="J3442" s="146"/>
      <c r="K3442" s="146"/>
      <c r="L3442" s="146"/>
    </row>
    <row r="3443" spans="9:12" x14ac:dyDescent="0.25">
      <c r="I3443" s="146"/>
      <c r="J3443" s="146"/>
      <c r="K3443" s="146"/>
      <c r="L3443" s="146"/>
    </row>
    <row r="3444" spans="9:12" x14ac:dyDescent="0.25">
      <c r="I3444" s="146"/>
      <c r="J3444" s="146"/>
      <c r="K3444" s="146"/>
      <c r="L3444" s="146"/>
    </row>
    <row r="3445" spans="9:12" x14ac:dyDescent="0.25">
      <c r="I3445" s="146"/>
      <c r="J3445" s="146"/>
      <c r="K3445" s="146"/>
      <c r="L3445" s="146"/>
    </row>
    <row r="3446" spans="9:12" x14ac:dyDescent="0.25">
      <c r="I3446" s="146"/>
      <c r="J3446" s="146"/>
      <c r="K3446" s="146"/>
      <c r="L3446" s="146"/>
    </row>
    <row r="3447" spans="9:12" x14ac:dyDescent="0.25">
      <c r="I3447" s="146"/>
      <c r="J3447" s="146"/>
      <c r="K3447" s="146"/>
      <c r="L3447" s="146"/>
    </row>
    <row r="3448" spans="9:12" x14ac:dyDescent="0.25">
      <c r="I3448" s="146"/>
      <c r="J3448" s="146"/>
      <c r="K3448" s="146"/>
      <c r="L3448" s="146"/>
    </row>
    <row r="3449" spans="9:12" x14ac:dyDescent="0.25">
      <c r="I3449" s="146"/>
      <c r="J3449" s="146"/>
      <c r="K3449" s="146"/>
      <c r="L3449" s="146"/>
    </row>
    <row r="3450" spans="9:12" x14ac:dyDescent="0.25">
      <c r="I3450" s="146"/>
      <c r="J3450" s="146"/>
      <c r="K3450" s="146"/>
      <c r="L3450" s="146"/>
    </row>
    <row r="3451" spans="9:12" x14ac:dyDescent="0.25">
      <c r="I3451" s="146"/>
      <c r="J3451" s="146"/>
      <c r="K3451" s="146"/>
      <c r="L3451" s="146"/>
    </row>
    <row r="3452" spans="9:12" x14ac:dyDescent="0.25">
      <c r="I3452" s="146"/>
      <c r="J3452" s="146"/>
      <c r="K3452" s="146"/>
      <c r="L3452" s="146"/>
    </row>
    <row r="3453" spans="9:12" x14ac:dyDescent="0.25">
      <c r="I3453" s="146"/>
      <c r="J3453" s="146"/>
      <c r="K3453" s="146"/>
      <c r="L3453" s="146"/>
    </row>
    <row r="3454" spans="9:12" x14ac:dyDescent="0.25">
      <c r="I3454" s="146"/>
      <c r="J3454" s="146"/>
      <c r="K3454" s="146"/>
      <c r="L3454" s="146"/>
    </row>
    <row r="3455" spans="9:12" x14ac:dyDescent="0.25">
      <c r="I3455" s="146"/>
      <c r="J3455" s="146"/>
      <c r="K3455" s="146"/>
      <c r="L3455" s="146"/>
    </row>
    <row r="3456" spans="9:12" x14ac:dyDescent="0.25">
      <c r="I3456" s="146"/>
      <c r="J3456" s="146"/>
      <c r="K3456" s="146"/>
      <c r="L3456" s="146"/>
    </row>
    <row r="3457" spans="9:12" x14ac:dyDescent="0.25">
      <c r="I3457" s="146"/>
      <c r="J3457" s="146"/>
      <c r="K3457" s="146"/>
      <c r="L3457" s="146"/>
    </row>
    <row r="3458" spans="9:12" x14ac:dyDescent="0.25">
      <c r="I3458" s="146"/>
      <c r="J3458" s="146"/>
      <c r="K3458" s="146"/>
      <c r="L3458" s="146"/>
    </row>
    <row r="3459" spans="9:12" x14ac:dyDescent="0.25">
      <c r="I3459" s="146"/>
      <c r="J3459" s="146"/>
      <c r="K3459" s="146"/>
      <c r="L3459" s="146"/>
    </row>
    <row r="3460" spans="9:12" x14ac:dyDescent="0.25">
      <c r="I3460" s="146"/>
      <c r="J3460" s="146"/>
      <c r="K3460" s="146"/>
      <c r="L3460" s="146"/>
    </row>
    <row r="3461" spans="9:12" x14ac:dyDescent="0.25">
      <c r="I3461" s="146"/>
      <c r="J3461" s="146"/>
      <c r="K3461" s="146"/>
      <c r="L3461" s="146"/>
    </row>
    <row r="3462" spans="9:12" x14ac:dyDescent="0.25">
      <c r="I3462" s="146"/>
      <c r="J3462" s="146"/>
      <c r="K3462" s="146"/>
      <c r="L3462" s="146"/>
    </row>
    <row r="3463" spans="9:12" x14ac:dyDescent="0.25">
      <c r="I3463" s="146"/>
      <c r="J3463" s="146"/>
      <c r="K3463" s="146"/>
      <c r="L3463" s="146"/>
    </row>
    <row r="3464" spans="9:12" x14ac:dyDescent="0.25">
      <c r="I3464" s="146"/>
      <c r="J3464" s="146"/>
      <c r="K3464" s="146"/>
      <c r="L3464" s="146"/>
    </row>
    <row r="3465" spans="9:12" x14ac:dyDescent="0.25">
      <c r="I3465" s="146"/>
      <c r="J3465" s="146"/>
      <c r="K3465" s="146"/>
      <c r="L3465" s="146"/>
    </row>
    <row r="3466" spans="9:12" x14ac:dyDescent="0.25">
      <c r="I3466" s="146"/>
      <c r="J3466" s="146"/>
      <c r="K3466" s="146"/>
      <c r="L3466" s="146"/>
    </row>
    <row r="3467" spans="9:12" x14ac:dyDescent="0.25">
      <c r="I3467" s="146"/>
      <c r="J3467" s="146"/>
      <c r="K3467" s="146"/>
      <c r="L3467" s="146"/>
    </row>
    <row r="3468" spans="9:12" x14ac:dyDescent="0.25">
      <c r="I3468" s="146"/>
      <c r="J3468" s="146"/>
      <c r="K3468" s="146"/>
      <c r="L3468" s="146"/>
    </row>
    <row r="3469" spans="9:12" x14ac:dyDescent="0.25">
      <c r="I3469" s="146"/>
      <c r="J3469" s="146"/>
      <c r="K3469" s="146"/>
      <c r="L3469" s="146"/>
    </row>
    <row r="3470" spans="9:12" x14ac:dyDescent="0.25">
      <c r="I3470" s="146"/>
      <c r="J3470" s="146"/>
      <c r="K3470" s="146"/>
      <c r="L3470" s="146"/>
    </row>
    <row r="3471" spans="9:12" x14ac:dyDescent="0.25">
      <c r="I3471" s="146"/>
      <c r="J3471" s="146"/>
      <c r="K3471" s="146"/>
      <c r="L3471" s="146"/>
    </row>
    <row r="3472" spans="9:12" x14ac:dyDescent="0.25">
      <c r="I3472" s="146"/>
      <c r="J3472" s="146"/>
      <c r="K3472" s="146"/>
      <c r="L3472" s="146"/>
    </row>
    <row r="3473" spans="9:12" x14ac:dyDescent="0.25">
      <c r="I3473" s="146"/>
      <c r="J3473" s="146"/>
      <c r="K3473" s="146"/>
      <c r="L3473" s="146"/>
    </row>
    <row r="3474" spans="9:12" x14ac:dyDescent="0.25">
      <c r="I3474" s="146"/>
      <c r="J3474" s="146"/>
      <c r="K3474" s="146"/>
      <c r="L3474" s="146"/>
    </row>
    <row r="3475" spans="9:12" x14ac:dyDescent="0.25">
      <c r="I3475" s="146"/>
      <c r="J3475" s="146"/>
      <c r="K3475" s="146"/>
      <c r="L3475" s="146"/>
    </row>
    <row r="3476" spans="9:12" x14ac:dyDescent="0.25">
      <c r="I3476" s="146"/>
      <c r="J3476" s="146"/>
      <c r="K3476" s="146"/>
      <c r="L3476" s="146"/>
    </row>
    <row r="3477" spans="9:12" x14ac:dyDescent="0.25">
      <c r="I3477" s="146"/>
      <c r="J3477" s="146"/>
      <c r="K3477" s="146"/>
      <c r="L3477" s="146"/>
    </row>
    <row r="3478" spans="9:12" x14ac:dyDescent="0.25">
      <c r="I3478" s="146"/>
      <c r="J3478" s="146"/>
      <c r="K3478" s="146"/>
      <c r="L3478" s="146"/>
    </row>
    <row r="3479" spans="9:12" x14ac:dyDescent="0.25">
      <c r="I3479" s="146"/>
      <c r="J3479" s="146"/>
      <c r="K3479" s="146"/>
      <c r="L3479" s="146"/>
    </row>
    <row r="3480" spans="9:12" x14ac:dyDescent="0.25">
      <c r="I3480" s="146"/>
      <c r="J3480" s="146"/>
      <c r="K3480" s="146"/>
      <c r="L3480" s="146"/>
    </row>
    <row r="3481" spans="9:12" x14ac:dyDescent="0.25">
      <c r="I3481" s="146"/>
      <c r="J3481" s="146"/>
      <c r="K3481" s="146"/>
      <c r="L3481" s="146"/>
    </row>
    <row r="3482" spans="9:12" x14ac:dyDescent="0.25">
      <c r="I3482" s="146"/>
      <c r="J3482" s="146"/>
      <c r="K3482" s="146"/>
      <c r="L3482" s="146"/>
    </row>
    <row r="3483" spans="9:12" x14ac:dyDescent="0.25">
      <c r="I3483" s="146"/>
      <c r="J3483" s="146"/>
      <c r="K3483" s="146"/>
      <c r="L3483" s="146"/>
    </row>
    <row r="3484" spans="9:12" x14ac:dyDescent="0.25">
      <c r="I3484" s="146"/>
      <c r="J3484" s="146"/>
      <c r="K3484" s="146"/>
      <c r="L3484" s="146"/>
    </row>
    <row r="3485" spans="9:12" x14ac:dyDescent="0.25">
      <c r="I3485" s="146"/>
      <c r="J3485" s="146"/>
      <c r="K3485" s="146"/>
      <c r="L3485" s="146"/>
    </row>
    <row r="3486" spans="9:12" x14ac:dyDescent="0.25">
      <c r="I3486" s="146"/>
      <c r="J3486" s="146"/>
      <c r="K3486" s="146"/>
      <c r="L3486" s="146"/>
    </row>
    <row r="3487" spans="9:12" x14ac:dyDescent="0.25">
      <c r="I3487" s="146"/>
      <c r="J3487" s="146"/>
      <c r="K3487" s="146"/>
      <c r="L3487" s="146"/>
    </row>
    <row r="3488" spans="9:12" x14ac:dyDescent="0.25">
      <c r="I3488" s="146"/>
      <c r="J3488" s="146"/>
      <c r="K3488" s="146"/>
      <c r="L3488" s="146"/>
    </row>
    <row r="3489" spans="9:12" x14ac:dyDescent="0.25">
      <c r="I3489" s="146"/>
      <c r="J3489" s="146"/>
      <c r="K3489" s="146"/>
      <c r="L3489" s="146"/>
    </row>
    <row r="3490" spans="9:12" x14ac:dyDescent="0.25">
      <c r="I3490" s="146"/>
      <c r="J3490" s="146"/>
      <c r="K3490" s="146"/>
      <c r="L3490" s="146"/>
    </row>
    <row r="3491" spans="9:12" x14ac:dyDescent="0.25">
      <c r="I3491" s="146"/>
      <c r="J3491" s="146"/>
      <c r="K3491" s="146"/>
      <c r="L3491" s="146"/>
    </row>
    <row r="3492" spans="9:12" x14ac:dyDescent="0.25">
      <c r="I3492" s="146"/>
      <c r="J3492" s="146"/>
      <c r="K3492" s="146"/>
      <c r="L3492" s="146"/>
    </row>
    <row r="3493" spans="9:12" x14ac:dyDescent="0.25">
      <c r="I3493" s="146"/>
      <c r="J3493" s="146"/>
      <c r="K3493" s="146"/>
      <c r="L3493" s="146"/>
    </row>
    <row r="3494" spans="9:12" x14ac:dyDescent="0.25">
      <c r="I3494" s="146"/>
      <c r="J3494" s="146"/>
      <c r="K3494" s="146"/>
      <c r="L3494" s="146"/>
    </row>
    <row r="3495" spans="9:12" x14ac:dyDescent="0.25">
      <c r="I3495" s="146"/>
      <c r="J3495" s="146"/>
      <c r="K3495" s="146"/>
      <c r="L3495" s="146"/>
    </row>
    <row r="3496" spans="9:12" x14ac:dyDescent="0.25">
      <c r="I3496" s="146"/>
      <c r="J3496" s="146"/>
      <c r="K3496" s="146"/>
      <c r="L3496" s="146"/>
    </row>
    <row r="3497" spans="9:12" x14ac:dyDescent="0.25">
      <c r="I3497" s="146"/>
      <c r="J3497" s="146"/>
      <c r="K3497" s="146"/>
      <c r="L3497" s="146"/>
    </row>
    <row r="3498" spans="9:12" x14ac:dyDescent="0.25">
      <c r="I3498" s="146"/>
      <c r="J3498" s="146"/>
      <c r="K3498" s="146"/>
      <c r="L3498" s="146"/>
    </row>
    <row r="3499" spans="9:12" x14ac:dyDescent="0.25">
      <c r="I3499" s="146"/>
      <c r="J3499" s="146"/>
      <c r="K3499" s="146"/>
      <c r="L3499" s="146"/>
    </row>
    <row r="3500" spans="9:12" x14ac:dyDescent="0.25">
      <c r="I3500" s="146"/>
      <c r="J3500" s="146"/>
      <c r="K3500" s="146"/>
      <c r="L3500" s="146"/>
    </row>
    <row r="3501" spans="9:12" x14ac:dyDescent="0.25">
      <c r="I3501" s="146"/>
      <c r="J3501" s="146"/>
      <c r="K3501" s="146"/>
      <c r="L3501" s="146"/>
    </row>
    <row r="3502" spans="9:12" x14ac:dyDescent="0.25">
      <c r="I3502" s="146"/>
      <c r="J3502" s="146"/>
      <c r="K3502" s="146"/>
      <c r="L3502" s="146"/>
    </row>
    <row r="3503" spans="9:12" x14ac:dyDescent="0.25">
      <c r="I3503" s="146"/>
      <c r="J3503" s="146"/>
      <c r="K3503" s="146"/>
      <c r="L3503" s="146"/>
    </row>
    <row r="3504" spans="9:12" x14ac:dyDescent="0.25">
      <c r="I3504" s="146"/>
      <c r="J3504" s="146"/>
      <c r="K3504" s="146"/>
      <c r="L3504" s="146"/>
    </row>
    <row r="3505" spans="9:12" x14ac:dyDescent="0.25">
      <c r="I3505" s="146"/>
      <c r="J3505" s="146"/>
      <c r="K3505" s="146"/>
      <c r="L3505" s="146"/>
    </row>
    <row r="3506" spans="9:12" x14ac:dyDescent="0.25">
      <c r="I3506" s="146"/>
      <c r="J3506" s="146"/>
      <c r="K3506" s="146"/>
      <c r="L3506" s="146"/>
    </row>
    <row r="3507" spans="9:12" x14ac:dyDescent="0.25">
      <c r="I3507" s="146"/>
      <c r="J3507" s="146"/>
      <c r="K3507" s="146"/>
      <c r="L3507" s="146"/>
    </row>
    <row r="3508" spans="9:12" x14ac:dyDescent="0.25">
      <c r="I3508" s="146"/>
      <c r="J3508" s="146"/>
      <c r="K3508" s="146"/>
      <c r="L3508" s="146"/>
    </row>
    <row r="3509" spans="9:12" x14ac:dyDescent="0.25">
      <c r="I3509" s="146"/>
      <c r="J3509" s="146"/>
      <c r="K3509" s="146"/>
      <c r="L3509" s="146"/>
    </row>
    <row r="3510" spans="9:12" x14ac:dyDescent="0.25">
      <c r="I3510" s="146"/>
      <c r="J3510" s="146"/>
      <c r="K3510" s="146"/>
      <c r="L3510" s="146"/>
    </row>
    <row r="3511" spans="9:12" x14ac:dyDescent="0.25">
      <c r="I3511" s="146"/>
      <c r="J3511" s="146"/>
      <c r="K3511" s="146"/>
      <c r="L3511" s="146"/>
    </row>
    <row r="3512" spans="9:12" x14ac:dyDescent="0.25">
      <c r="I3512" s="146"/>
      <c r="J3512" s="146"/>
      <c r="K3512" s="146"/>
      <c r="L3512" s="146"/>
    </row>
    <row r="3513" spans="9:12" x14ac:dyDescent="0.25">
      <c r="I3513" s="146"/>
      <c r="J3513" s="146"/>
      <c r="K3513" s="146"/>
      <c r="L3513" s="146"/>
    </row>
    <row r="3514" spans="9:12" x14ac:dyDescent="0.25">
      <c r="I3514" s="146"/>
      <c r="J3514" s="146"/>
      <c r="K3514" s="146"/>
      <c r="L3514" s="146"/>
    </row>
    <row r="3515" spans="9:12" x14ac:dyDescent="0.25">
      <c r="I3515" s="146"/>
      <c r="J3515" s="146"/>
      <c r="K3515" s="146"/>
      <c r="L3515" s="146"/>
    </row>
    <row r="3516" spans="9:12" x14ac:dyDescent="0.25">
      <c r="I3516" s="146"/>
      <c r="J3516" s="146"/>
      <c r="K3516" s="146"/>
      <c r="L3516" s="146"/>
    </row>
    <row r="3517" spans="9:12" x14ac:dyDescent="0.25">
      <c r="I3517" s="146"/>
      <c r="J3517" s="146"/>
      <c r="K3517" s="146"/>
      <c r="L3517" s="146"/>
    </row>
    <row r="3518" spans="9:12" x14ac:dyDescent="0.25">
      <c r="I3518" s="146"/>
      <c r="J3518" s="146"/>
      <c r="K3518" s="146"/>
      <c r="L3518" s="146"/>
    </row>
    <row r="3519" spans="9:12" x14ac:dyDescent="0.25">
      <c r="I3519" s="146"/>
      <c r="J3519" s="146"/>
      <c r="K3519" s="146"/>
      <c r="L3519" s="146"/>
    </row>
    <row r="3520" spans="9:12" x14ac:dyDescent="0.25">
      <c r="I3520" s="146"/>
      <c r="J3520" s="146"/>
      <c r="K3520" s="146"/>
      <c r="L3520" s="146"/>
    </row>
    <row r="3521" spans="9:12" x14ac:dyDescent="0.25">
      <c r="I3521" s="146"/>
      <c r="J3521" s="146"/>
      <c r="K3521" s="146"/>
      <c r="L3521" s="146"/>
    </row>
    <row r="3522" spans="9:12" x14ac:dyDescent="0.25">
      <c r="I3522" s="146"/>
      <c r="J3522" s="146"/>
      <c r="K3522" s="146"/>
      <c r="L3522" s="146"/>
    </row>
    <row r="3523" spans="9:12" x14ac:dyDescent="0.25">
      <c r="I3523" s="146"/>
      <c r="J3523" s="146"/>
      <c r="K3523" s="146"/>
      <c r="L3523" s="146"/>
    </row>
    <row r="3524" spans="9:12" x14ac:dyDescent="0.25">
      <c r="I3524" s="146"/>
      <c r="J3524" s="146"/>
      <c r="K3524" s="146"/>
      <c r="L3524" s="146"/>
    </row>
    <row r="3525" spans="9:12" x14ac:dyDescent="0.25">
      <c r="I3525" s="146"/>
      <c r="J3525" s="146"/>
      <c r="K3525" s="146"/>
      <c r="L3525" s="146"/>
    </row>
    <row r="3526" spans="9:12" x14ac:dyDescent="0.25">
      <c r="I3526" s="146"/>
      <c r="J3526" s="146"/>
      <c r="K3526" s="146"/>
      <c r="L3526" s="146"/>
    </row>
    <row r="3527" spans="9:12" x14ac:dyDescent="0.25">
      <c r="I3527" s="146"/>
      <c r="J3527" s="146"/>
      <c r="K3527" s="146"/>
      <c r="L3527" s="146"/>
    </row>
    <row r="3528" spans="9:12" x14ac:dyDescent="0.25">
      <c r="I3528" s="146"/>
      <c r="J3528" s="146"/>
      <c r="K3528" s="146"/>
      <c r="L3528" s="146"/>
    </row>
    <row r="3529" spans="9:12" x14ac:dyDescent="0.25">
      <c r="I3529" s="146"/>
      <c r="J3529" s="146"/>
      <c r="K3529" s="146"/>
      <c r="L3529" s="146"/>
    </row>
    <row r="3530" spans="9:12" x14ac:dyDescent="0.25">
      <c r="I3530" s="146"/>
      <c r="J3530" s="146"/>
      <c r="K3530" s="146"/>
      <c r="L3530" s="146"/>
    </row>
    <row r="3531" spans="9:12" x14ac:dyDescent="0.25">
      <c r="I3531" s="146"/>
      <c r="J3531" s="146"/>
      <c r="K3531" s="146"/>
      <c r="L3531" s="146"/>
    </row>
    <row r="3532" spans="9:12" x14ac:dyDescent="0.25">
      <c r="I3532" s="146"/>
      <c r="J3532" s="146"/>
      <c r="K3532" s="146"/>
      <c r="L3532" s="146"/>
    </row>
    <row r="3533" spans="9:12" x14ac:dyDescent="0.25">
      <c r="I3533" s="146"/>
      <c r="J3533" s="146"/>
      <c r="K3533" s="146"/>
      <c r="L3533" s="146"/>
    </row>
    <row r="3534" spans="9:12" x14ac:dyDescent="0.25">
      <c r="I3534" s="146"/>
      <c r="J3534" s="146"/>
      <c r="K3534" s="146"/>
      <c r="L3534" s="146"/>
    </row>
    <row r="3535" spans="9:12" x14ac:dyDescent="0.25">
      <c r="I3535" s="146"/>
      <c r="J3535" s="146"/>
      <c r="K3535" s="146"/>
      <c r="L3535" s="146"/>
    </row>
    <row r="3536" spans="9:12" x14ac:dyDescent="0.25">
      <c r="I3536" s="146"/>
      <c r="J3536" s="146"/>
      <c r="K3536" s="146"/>
      <c r="L3536" s="146"/>
    </row>
    <row r="3537" spans="9:12" x14ac:dyDescent="0.25">
      <c r="I3537" s="146"/>
      <c r="J3537" s="146"/>
      <c r="K3537" s="146"/>
      <c r="L3537" s="146"/>
    </row>
    <row r="3538" spans="9:12" x14ac:dyDescent="0.25">
      <c r="I3538" s="146"/>
      <c r="J3538" s="146"/>
      <c r="K3538" s="146"/>
      <c r="L3538" s="146"/>
    </row>
    <row r="3539" spans="9:12" x14ac:dyDescent="0.25">
      <c r="I3539" s="146"/>
      <c r="J3539" s="146"/>
      <c r="K3539" s="146"/>
      <c r="L3539" s="146"/>
    </row>
    <row r="3540" spans="9:12" x14ac:dyDescent="0.25">
      <c r="I3540" s="146"/>
      <c r="J3540" s="146"/>
      <c r="K3540" s="146"/>
      <c r="L3540" s="146"/>
    </row>
    <row r="3541" spans="9:12" x14ac:dyDescent="0.25">
      <c r="I3541" s="146"/>
      <c r="J3541" s="146"/>
      <c r="K3541" s="146"/>
      <c r="L3541" s="146"/>
    </row>
    <row r="3542" spans="9:12" x14ac:dyDescent="0.25">
      <c r="I3542" s="146"/>
      <c r="J3542" s="146"/>
      <c r="K3542" s="146"/>
      <c r="L3542" s="146"/>
    </row>
    <row r="3543" spans="9:12" x14ac:dyDescent="0.25">
      <c r="I3543" s="146"/>
      <c r="J3543" s="146"/>
      <c r="K3543" s="146"/>
      <c r="L3543" s="146"/>
    </row>
    <row r="3544" spans="9:12" x14ac:dyDescent="0.25">
      <c r="I3544" s="146"/>
      <c r="J3544" s="146"/>
      <c r="K3544" s="146"/>
      <c r="L3544" s="146"/>
    </row>
    <row r="3545" spans="9:12" x14ac:dyDescent="0.25">
      <c r="I3545" s="146"/>
      <c r="J3545" s="146"/>
      <c r="K3545" s="146"/>
      <c r="L3545" s="146"/>
    </row>
    <row r="3546" spans="9:12" x14ac:dyDescent="0.25">
      <c r="I3546" s="146"/>
      <c r="J3546" s="146"/>
      <c r="K3546" s="146"/>
      <c r="L3546" s="146"/>
    </row>
    <row r="3547" spans="9:12" x14ac:dyDescent="0.25">
      <c r="I3547" s="146"/>
      <c r="J3547" s="146"/>
      <c r="K3547" s="146"/>
      <c r="L3547" s="146"/>
    </row>
    <row r="3548" spans="9:12" x14ac:dyDescent="0.25">
      <c r="I3548" s="146"/>
      <c r="J3548" s="146"/>
      <c r="K3548" s="146"/>
      <c r="L3548" s="146"/>
    </row>
    <row r="3549" spans="9:12" x14ac:dyDescent="0.25">
      <c r="I3549" s="146"/>
      <c r="J3549" s="146"/>
      <c r="K3549" s="146"/>
      <c r="L3549" s="146"/>
    </row>
    <row r="3550" spans="9:12" x14ac:dyDescent="0.25">
      <c r="I3550" s="146"/>
      <c r="J3550" s="146"/>
      <c r="K3550" s="146"/>
      <c r="L3550" s="146"/>
    </row>
    <row r="3551" spans="9:12" x14ac:dyDescent="0.25">
      <c r="I3551" s="146"/>
      <c r="J3551" s="146"/>
      <c r="K3551" s="146"/>
      <c r="L3551" s="146"/>
    </row>
    <row r="3552" spans="9:12" x14ac:dyDescent="0.25">
      <c r="I3552" s="146"/>
      <c r="J3552" s="146"/>
      <c r="K3552" s="146"/>
      <c r="L3552" s="146"/>
    </row>
    <row r="3553" spans="9:12" x14ac:dyDescent="0.25">
      <c r="I3553" s="146"/>
      <c r="J3553" s="146"/>
      <c r="K3553" s="146"/>
      <c r="L3553" s="146"/>
    </row>
    <row r="3554" spans="9:12" x14ac:dyDescent="0.25">
      <c r="I3554" s="146"/>
      <c r="J3554" s="146"/>
      <c r="K3554" s="146"/>
      <c r="L3554" s="146"/>
    </row>
    <row r="3555" spans="9:12" x14ac:dyDescent="0.25">
      <c r="I3555" s="146"/>
      <c r="J3555" s="146"/>
      <c r="K3555" s="146"/>
      <c r="L3555" s="146"/>
    </row>
    <row r="3556" spans="9:12" x14ac:dyDescent="0.25">
      <c r="I3556" s="146"/>
      <c r="J3556" s="146"/>
      <c r="K3556" s="146"/>
      <c r="L3556" s="146"/>
    </row>
    <row r="3557" spans="9:12" x14ac:dyDescent="0.25">
      <c r="I3557" s="146"/>
      <c r="J3557" s="146"/>
      <c r="K3557" s="146"/>
      <c r="L3557" s="146"/>
    </row>
    <row r="3558" spans="9:12" x14ac:dyDescent="0.25">
      <c r="I3558" s="146"/>
      <c r="J3558" s="146"/>
      <c r="K3558" s="146"/>
      <c r="L3558" s="146"/>
    </row>
    <row r="3559" spans="9:12" x14ac:dyDescent="0.25">
      <c r="I3559" s="146"/>
      <c r="J3559" s="146"/>
      <c r="K3559" s="146"/>
      <c r="L3559" s="146"/>
    </row>
    <row r="3560" spans="9:12" x14ac:dyDescent="0.25">
      <c r="I3560" s="146"/>
      <c r="J3560" s="146"/>
      <c r="K3560" s="146"/>
      <c r="L3560" s="146"/>
    </row>
    <row r="3561" spans="9:12" x14ac:dyDescent="0.25">
      <c r="I3561" s="146"/>
      <c r="J3561" s="146"/>
      <c r="K3561" s="146"/>
      <c r="L3561" s="146"/>
    </row>
    <row r="3562" spans="9:12" x14ac:dyDescent="0.25">
      <c r="I3562" s="146"/>
      <c r="J3562" s="146"/>
      <c r="K3562" s="146"/>
      <c r="L3562" s="146"/>
    </row>
    <row r="3563" spans="9:12" x14ac:dyDescent="0.25">
      <c r="I3563" s="146"/>
      <c r="J3563" s="146"/>
      <c r="K3563" s="146"/>
      <c r="L3563" s="146"/>
    </row>
    <row r="3564" spans="9:12" x14ac:dyDescent="0.25">
      <c r="I3564" s="146"/>
      <c r="J3564" s="146"/>
      <c r="K3564" s="146"/>
      <c r="L3564" s="146"/>
    </row>
    <row r="3565" spans="9:12" x14ac:dyDescent="0.25">
      <c r="I3565" s="146"/>
      <c r="J3565" s="146"/>
      <c r="K3565" s="146"/>
      <c r="L3565" s="146"/>
    </row>
    <row r="3566" spans="9:12" x14ac:dyDescent="0.25">
      <c r="I3566" s="146"/>
      <c r="J3566" s="146"/>
      <c r="K3566" s="146"/>
      <c r="L3566" s="146"/>
    </row>
    <row r="3567" spans="9:12" x14ac:dyDescent="0.25">
      <c r="I3567" s="146"/>
      <c r="J3567" s="146"/>
      <c r="K3567" s="146"/>
      <c r="L3567" s="146"/>
    </row>
    <row r="3568" spans="9:12" x14ac:dyDescent="0.25">
      <c r="I3568" s="146"/>
      <c r="J3568" s="146"/>
      <c r="K3568" s="146"/>
      <c r="L3568" s="146"/>
    </row>
    <row r="3569" spans="9:12" x14ac:dyDescent="0.25">
      <c r="I3569" s="146"/>
      <c r="J3569" s="146"/>
      <c r="K3569" s="146"/>
      <c r="L3569" s="146"/>
    </row>
    <row r="3570" spans="9:12" x14ac:dyDescent="0.25">
      <c r="I3570" s="146"/>
      <c r="J3570" s="146"/>
      <c r="K3570" s="146"/>
      <c r="L3570" s="146"/>
    </row>
    <row r="3571" spans="9:12" x14ac:dyDescent="0.25">
      <c r="I3571" s="146"/>
      <c r="J3571" s="146"/>
      <c r="K3571" s="146"/>
      <c r="L3571" s="146"/>
    </row>
    <row r="3572" spans="9:12" x14ac:dyDescent="0.25">
      <c r="I3572" s="146"/>
      <c r="J3572" s="146"/>
      <c r="K3572" s="146"/>
      <c r="L3572" s="146"/>
    </row>
    <row r="3573" spans="9:12" x14ac:dyDescent="0.25">
      <c r="I3573" s="146"/>
      <c r="J3573" s="146"/>
      <c r="K3573" s="146"/>
      <c r="L3573" s="146"/>
    </row>
    <row r="3574" spans="9:12" x14ac:dyDescent="0.25">
      <c r="I3574" s="146"/>
      <c r="J3574" s="146"/>
      <c r="K3574" s="146"/>
      <c r="L3574" s="146"/>
    </row>
    <row r="3575" spans="9:12" x14ac:dyDescent="0.25">
      <c r="I3575" s="146"/>
      <c r="J3575" s="146"/>
      <c r="K3575" s="146"/>
      <c r="L3575" s="146"/>
    </row>
    <row r="3576" spans="9:12" x14ac:dyDescent="0.25">
      <c r="I3576" s="146"/>
      <c r="J3576" s="146"/>
      <c r="K3576" s="146"/>
      <c r="L3576" s="146"/>
    </row>
    <row r="3577" spans="9:12" x14ac:dyDescent="0.25">
      <c r="I3577" s="146"/>
      <c r="J3577" s="146"/>
      <c r="K3577" s="146"/>
      <c r="L3577" s="146"/>
    </row>
    <row r="3578" spans="9:12" x14ac:dyDescent="0.25">
      <c r="I3578" s="146"/>
      <c r="J3578" s="146"/>
      <c r="K3578" s="146"/>
      <c r="L3578" s="146"/>
    </row>
    <row r="3579" spans="9:12" x14ac:dyDescent="0.25">
      <c r="I3579" s="146"/>
      <c r="J3579" s="146"/>
      <c r="K3579" s="146"/>
      <c r="L3579" s="146"/>
    </row>
    <row r="3580" spans="9:12" x14ac:dyDescent="0.25">
      <c r="I3580" s="146"/>
      <c r="J3580" s="146"/>
      <c r="K3580" s="146"/>
      <c r="L3580" s="146"/>
    </row>
    <row r="3581" spans="9:12" x14ac:dyDescent="0.25">
      <c r="I3581" s="146"/>
      <c r="J3581" s="146"/>
      <c r="K3581" s="146"/>
      <c r="L3581" s="146"/>
    </row>
    <row r="3582" spans="9:12" x14ac:dyDescent="0.25">
      <c r="I3582" s="146"/>
      <c r="J3582" s="146"/>
      <c r="K3582" s="146"/>
      <c r="L3582" s="146"/>
    </row>
    <row r="3583" spans="9:12" x14ac:dyDescent="0.25">
      <c r="I3583" s="146"/>
      <c r="J3583" s="146"/>
      <c r="K3583" s="146"/>
      <c r="L3583" s="146"/>
    </row>
    <row r="3584" spans="9:12" x14ac:dyDescent="0.25">
      <c r="I3584" s="146"/>
      <c r="J3584" s="146"/>
      <c r="K3584" s="146"/>
      <c r="L3584" s="146"/>
    </row>
    <row r="3585" spans="9:12" x14ac:dyDescent="0.25">
      <c r="I3585" s="146"/>
      <c r="J3585" s="146"/>
      <c r="K3585" s="146"/>
      <c r="L3585" s="146"/>
    </row>
    <row r="3586" spans="9:12" x14ac:dyDescent="0.25">
      <c r="I3586" s="146"/>
      <c r="J3586" s="146"/>
      <c r="K3586" s="146"/>
      <c r="L3586" s="146"/>
    </row>
    <row r="3587" spans="9:12" x14ac:dyDescent="0.25">
      <c r="I3587" s="146"/>
      <c r="J3587" s="146"/>
      <c r="K3587" s="146"/>
      <c r="L3587" s="146"/>
    </row>
    <row r="3588" spans="9:12" x14ac:dyDescent="0.25">
      <c r="I3588" s="146"/>
      <c r="J3588" s="146"/>
      <c r="K3588" s="146"/>
      <c r="L3588" s="146"/>
    </row>
    <row r="3589" spans="9:12" x14ac:dyDescent="0.25">
      <c r="I3589" s="146"/>
      <c r="J3589" s="146"/>
      <c r="K3589" s="146"/>
      <c r="L3589" s="146"/>
    </row>
    <row r="3590" spans="9:12" x14ac:dyDescent="0.25">
      <c r="I3590" s="146"/>
      <c r="J3590" s="146"/>
      <c r="K3590" s="146"/>
      <c r="L3590" s="146"/>
    </row>
    <row r="3591" spans="9:12" x14ac:dyDescent="0.25">
      <c r="I3591" s="146"/>
      <c r="J3591" s="146"/>
      <c r="K3591" s="146"/>
      <c r="L3591" s="146"/>
    </row>
    <row r="3592" spans="9:12" x14ac:dyDescent="0.25">
      <c r="I3592" s="146"/>
      <c r="J3592" s="146"/>
      <c r="K3592" s="146"/>
      <c r="L3592" s="146"/>
    </row>
    <row r="3593" spans="9:12" x14ac:dyDescent="0.25">
      <c r="I3593" s="146"/>
      <c r="J3593" s="146"/>
      <c r="K3593" s="146"/>
      <c r="L3593" s="146"/>
    </row>
    <row r="3594" spans="9:12" x14ac:dyDescent="0.25">
      <c r="I3594" s="146"/>
      <c r="J3594" s="146"/>
      <c r="K3594" s="146"/>
      <c r="L3594" s="146"/>
    </row>
    <row r="3595" spans="9:12" x14ac:dyDescent="0.25">
      <c r="I3595" s="146"/>
      <c r="J3595" s="146"/>
      <c r="K3595" s="146"/>
      <c r="L3595" s="146"/>
    </row>
    <row r="3596" spans="9:12" x14ac:dyDescent="0.25">
      <c r="I3596" s="146"/>
      <c r="J3596" s="146"/>
      <c r="K3596" s="146"/>
      <c r="L3596" s="146"/>
    </row>
    <row r="3597" spans="9:12" x14ac:dyDescent="0.25">
      <c r="I3597" s="146"/>
      <c r="J3597" s="146"/>
      <c r="K3597" s="146"/>
      <c r="L3597" s="146"/>
    </row>
    <row r="3598" spans="9:12" x14ac:dyDescent="0.25">
      <c r="I3598" s="146"/>
      <c r="J3598" s="146"/>
      <c r="K3598" s="146"/>
      <c r="L3598" s="146"/>
    </row>
    <row r="3599" spans="9:12" x14ac:dyDescent="0.25">
      <c r="I3599" s="146"/>
      <c r="J3599" s="146"/>
      <c r="K3599" s="146"/>
      <c r="L3599" s="146"/>
    </row>
    <row r="3600" spans="9:12" x14ac:dyDescent="0.25">
      <c r="I3600" s="146"/>
      <c r="J3600" s="146"/>
      <c r="K3600" s="146"/>
      <c r="L3600" s="146"/>
    </row>
    <row r="3601" spans="9:12" x14ac:dyDescent="0.25">
      <c r="I3601" s="146"/>
      <c r="J3601" s="146"/>
      <c r="K3601" s="146"/>
      <c r="L3601" s="146"/>
    </row>
    <row r="3602" spans="9:12" x14ac:dyDescent="0.25">
      <c r="I3602" s="146"/>
      <c r="J3602" s="146"/>
      <c r="K3602" s="146"/>
      <c r="L3602" s="146"/>
    </row>
    <row r="3603" spans="9:12" x14ac:dyDescent="0.25">
      <c r="I3603" s="146"/>
      <c r="J3603" s="146"/>
      <c r="K3603" s="146"/>
      <c r="L3603" s="146"/>
    </row>
    <row r="3604" spans="9:12" x14ac:dyDescent="0.25">
      <c r="I3604" s="146"/>
      <c r="J3604" s="146"/>
      <c r="K3604" s="146"/>
      <c r="L3604" s="146"/>
    </row>
    <row r="3605" spans="9:12" x14ac:dyDescent="0.25">
      <c r="I3605" s="146"/>
      <c r="J3605" s="146"/>
      <c r="K3605" s="146"/>
      <c r="L3605" s="146"/>
    </row>
    <row r="3606" spans="9:12" x14ac:dyDescent="0.25">
      <c r="I3606" s="146"/>
      <c r="J3606" s="146"/>
      <c r="K3606" s="146"/>
      <c r="L3606" s="146"/>
    </row>
    <row r="3607" spans="9:12" x14ac:dyDescent="0.25">
      <c r="I3607" s="146"/>
      <c r="J3607" s="146"/>
      <c r="K3607" s="146"/>
      <c r="L3607" s="146"/>
    </row>
    <row r="3608" spans="9:12" x14ac:dyDescent="0.25">
      <c r="I3608" s="146"/>
      <c r="J3608" s="146"/>
      <c r="K3608" s="146"/>
      <c r="L3608" s="146"/>
    </row>
    <row r="3609" spans="9:12" x14ac:dyDescent="0.25">
      <c r="I3609" s="146"/>
      <c r="J3609" s="146"/>
      <c r="K3609" s="146"/>
      <c r="L3609" s="146"/>
    </row>
    <row r="3610" spans="9:12" x14ac:dyDescent="0.25">
      <c r="I3610" s="146"/>
      <c r="J3610" s="146"/>
      <c r="K3610" s="146"/>
      <c r="L3610" s="146"/>
    </row>
    <row r="3611" spans="9:12" x14ac:dyDescent="0.25">
      <c r="I3611" s="146"/>
      <c r="J3611" s="146"/>
      <c r="K3611" s="146"/>
      <c r="L3611" s="146"/>
    </row>
    <row r="3612" spans="9:12" x14ac:dyDescent="0.25">
      <c r="I3612" s="146"/>
      <c r="J3612" s="146"/>
      <c r="K3612" s="146"/>
      <c r="L3612" s="146"/>
    </row>
    <row r="3613" spans="9:12" x14ac:dyDescent="0.25">
      <c r="I3613" s="146"/>
      <c r="J3613" s="146"/>
      <c r="K3613" s="146"/>
      <c r="L3613" s="146"/>
    </row>
    <row r="3614" spans="9:12" x14ac:dyDescent="0.25">
      <c r="I3614" s="146"/>
      <c r="J3614" s="146"/>
      <c r="K3614" s="146"/>
      <c r="L3614" s="146"/>
    </row>
    <row r="3615" spans="9:12" x14ac:dyDescent="0.25">
      <c r="I3615" s="146"/>
      <c r="J3615" s="146"/>
      <c r="K3615" s="146"/>
      <c r="L3615" s="146"/>
    </row>
    <row r="3616" spans="9:12" x14ac:dyDescent="0.25">
      <c r="I3616" s="146"/>
      <c r="J3616" s="146"/>
      <c r="K3616" s="146"/>
      <c r="L3616" s="146"/>
    </row>
    <row r="3617" spans="9:12" x14ac:dyDescent="0.25">
      <c r="I3617" s="146"/>
      <c r="J3617" s="146"/>
      <c r="K3617" s="146"/>
      <c r="L3617" s="146"/>
    </row>
    <row r="3618" spans="9:12" x14ac:dyDescent="0.25">
      <c r="I3618" s="146"/>
      <c r="J3618" s="146"/>
      <c r="K3618" s="146"/>
      <c r="L3618" s="146"/>
    </row>
    <row r="3619" spans="9:12" x14ac:dyDescent="0.25">
      <c r="I3619" s="146"/>
      <c r="J3619" s="146"/>
      <c r="K3619" s="146"/>
      <c r="L3619" s="146"/>
    </row>
    <row r="3620" spans="9:12" x14ac:dyDescent="0.25">
      <c r="I3620" s="146"/>
      <c r="J3620" s="146"/>
      <c r="K3620" s="146"/>
      <c r="L3620" s="146"/>
    </row>
    <row r="3621" spans="9:12" x14ac:dyDescent="0.25">
      <c r="I3621" s="146"/>
      <c r="J3621" s="146"/>
      <c r="K3621" s="146"/>
      <c r="L3621" s="146"/>
    </row>
    <row r="3622" spans="9:12" x14ac:dyDescent="0.25">
      <c r="I3622" s="146"/>
      <c r="J3622" s="146"/>
      <c r="K3622" s="146"/>
      <c r="L3622" s="146"/>
    </row>
    <row r="3623" spans="9:12" x14ac:dyDescent="0.25">
      <c r="I3623" s="146"/>
      <c r="J3623" s="146"/>
      <c r="K3623" s="146"/>
      <c r="L3623" s="146"/>
    </row>
    <row r="3624" spans="9:12" x14ac:dyDescent="0.25">
      <c r="I3624" s="146"/>
      <c r="J3624" s="146"/>
      <c r="K3624" s="146"/>
      <c r="L3624" s="146"/>
    </row>
    <row r="3625" spans="9:12" x14ac:dyDescent="0.25">
      <c r="I3625" s="146"/>
      <c r="J3625" s="146"/>
      <c r="K3625" s="146"/>
      <c r="L3625" s="146"/>
    </row>
    <row r="3626" spans="9:12" x14ac:dyDescent="0.25">
      <c r="I3626" s="146"/>
      <c r="J3626" s="146"/>
      <c r="K3626" s="146"/>
      <c r="L3626" s="146"/>
    </row>
    <row r="3627" spans="9:12" x14ac:dyDescent="0.25">
      <c r="I3627" s="146"/>
      <c r="J3627" s="146"/>
      <c r="K3627" s="146"/>
      <c r="L3627" s="146"/>
    </row>
    <row r="3628" spans="9:12" x14ac:dyDescent="0.25">
      <c r="I3628" s="146"/>
      <c r="J3628" s="146"/>
      <c r="K3628" s="146"/>
      <c r="L3628" s="146"/>
    </row>
    <row r="3629" spans="9:12" x14ac:dyDescent="0.25">
      <c r="I3629" s="146"/>
      <c r="J3629" s="146"/>
      <c r="K3629" s="146"/>
      <c r="L3629" s="146"/>
    </row>
    <row r="3630" spans="9:12" x14ac:dyDescent="0.25">
      <c r="I3630" s="146"/>
      <c r="J3630" s="146"/>
      <c r="K3630" s="146"/>
      <c r="L3630" s="146"/>
    </row>
    <row r="3631" spans="9:12" x14ac:dyDescent="0.25">
      <c r="I3631" s="146"/>
      <c r="J3631" s="146"/>
      <c r="K3631" s="146"/>
      <c r="L3631" s="146"/>
    </row>
    <row r="3632" spans="9:12" x14ac:dyDescent="0.25">
      <c r="I3632" s="146"/>
      <c r="J3632" s="146"/>
      <c r="K3632" s="146"/>
      <c r="L3632" s="146"/>
    </row>
    <row r="3633" spans="9:12" x14ac:dyDescent="0.25">
      <c r="I3633" s="146"/>
      <c r="J3633" s="146"/>
      <c r="K3633" s="146"/>
      <c r="L3633" s="146"/>
    </row>
    <row r="3634" spans="9:12" x14ac:dyDescent="0.25">
      <c r="I3634" s="146"/>
      <c r="J3634" s="146"/>
      <c r="K3634" s="146"/>
      <c r="L3634" s="146"/>
    </row>
    <row r="3635" spans="9:12" x14ac:dyDescent="0.25">
      <c r="I3635" s="146"/>
      <c r="J3635" s="146"/>
      <c r="K3635" s="146"/>
      <c r="L3635" s="146"/>
    </row>
    <row r="3636" spans="9:12" x14ac:dyDescent="0.25">
      <c r="I3636" s="146"/>
      <c r="J3636" s="146"/>
      <c r="K3636" s="146"/>
      <c r="L3636" s="146"/>
    </row>
    <row r="3637" spans="9:12" x14ac:dyDescent="0.25">
      <c r="I3637" s="146"/>
      <c r="J3637" s="146"/>
      <c r="K3637" s="146"/>
      <c r="L3637" s="146"/>
    </row>
    <row r="3638" spans="9:12" x14ac:dyDescent="0.25">
      <c r="I3638" s="146"/>
      <c r="J3638" s="146"/>
      <c r="K3638" s="146"/>
      <c r="L3638" s="146"/>
    </row>
    <row r="3639" spans="9:12" x14ac:dyDescent="0.25">
      <c r="I3639" s="146"/>
      <c r="J3639" s="146"/>
      <c r="K3639" s="146"/>
      <c r="L3639" s="146"/>
    </row>
    <row r="3640" spans="9:12" x14ac:dyDescent="0.25">
      <c r="I3640" s="146"/>
      <c r="J3640" s="146"/>
      <c r="K3640" s="146"/>
      <c r="L3640" s="146"/>
    </row>
    <row r="3641" spans="9:12" x14ac:dyDescent="0.25">
      <c r="I3641" s="146"/>
      <c r="J3641" s="146"/>
      <c r="K3641" s="146"/>
      <c r="L3641" s="146"/>
    </row>
    <row r="3642" spans="9:12" x14ac:dyDescent="0.25">
      <c r="I3642" s="146"/>
      <c r="J3642" s="146"/>
      <c r="K3642" s="146"/>
      <c r="L3642" s="146"/>
    </row>
    <row r="3643" spans="9:12" x14ac:dyDescent="0.25">
      <c r="I3643" s="146"/>
      <c r="J3643" s="146"/>
      <c r="K3643" s="146"/>
      <c r="L3643" s="146"/>
    </row>
    <row r="3644" spans="9:12" x14ac:dyDescent="0.25">
      <c r="I3644" s="146"/>
      <c r="J3644" s="146"/>
      <c r="K3644" s="146"/>
      <c r="L3644" s="146"/>
    </row>
    <row r="3645" spans="9:12" x14ac:dyDescent="0.25">
      <c r="I3645" s="146"/>
      <c r="J3645" s="146"/>
      <c r="K3645" s="146"/>
      <c r="L3645" s="146"/>
    </row>
    <row r="3646" spans="9:12" x14ac:dyDescent="0.25">
      <c r="I3646" s="146"/>
      <c r="J3646" s="146"/>
      <c r="K3646" s="146"/>
      <c r="L3646" s="146"/>
    </row>
    <row r="3647" spans="9:12" x14ac:dyDescent="0.25">
      <c r="I3647" s="146"/>
      <c r="J3647" s="146"/>
      <c r="K3647" s="146"/>
      <c r="L3647" s="146"/>
    </row>
    <row r="3648" spans="9:12" x14ac:dyDescent="0.25">
      <c r="I3648" s="146"/>
      <c r="J3648" s="146"/>
      <c r="K3648" s="146"/>
      <c r="L3648" s="146"/>
    </row>
    <row r="3649" spans="9:12" x14ac:dyDescent="0.25">
      <c r="I3649" s="146"/>
      <c r="J3649" s="146"/>
      <c r="K3649" s="146"/>
      <c r="L3649" s="146"/>
    </row>
    <row r="3650" spans="9:12" x14ac:dyDescent="0.25">
      <c r="I3650" s="146"/>
      <c r="J3650" s="146"/>
      <c r="K3650" s="146"/>
      <c r="L3650" s="146"/>
    </row>
    <row r="3651" spans="9:12" x14ac:dyDescent="0.25">
      <c r="I3651" s="146"/>
      <c r="J3651" s="146"/>
      <c r="K3651" s="146"/>
      <c r="L3651" s="146"/>
    </row>
    <row r="3652" spans="9:12" x14ac:dyDescent="0.25">
      <c r="I3652" s="146"/>
      <c r="J3652" s="146"/>
      <c r="K3652" s="146"/>
      <c r="L3652" s="146"/>
    </row>
    <row r="3653" spans="9:12" x14ac:dyDescent="0.25">
      <c r="I3653" s="146"/>
      <c r="J3653" s="146"/>
      <c r="K3653" s="146"/>
      <c r="L3653" s="146"/>
    </row>
    <row r="3654" spans="9:12" x14ac:dyDescent="0.25">
      <c r="I3654" s="146"/>
      <c r="J3654" s="146"/>
      <c r="K3654" s="146"/>
      <c r="L3654" s="146"/>
    </row>
    <row r="3655" spans="9:12" x14ac:dyDescent="0.25">
      <c r="I3655" s="146"/>
      <c r="J3655" s="146"/>
      <c r="K3655" s="146"/>
      <c r="L3655" s="146"/>
    </row>
    <row r="3656" spans="9:12" x14ac:dyDescent="0.25">
      <c r="I3656" s="146"/>
      <c r="J3656" s="146"/>
      <c r="K3656" s="146"/>
      <c r="L3656" s="146"/>
    </row>
    <row r="3657" spans="9:12" x14ac:dyDescent="0.25">
      <c r="I3657" s="146"/>
      <c r="J3657" s="146"/>
      <c r="K3657" s="146"/>
      <c r="L3657" s="146"/>
    </row>
    <row r="3658" spans="9:12" x14ac:dyDescent="0.25">
      <c r="I3658" s="146"/>
      <c r="J3658" s="146"/>
      <c r="K3658" s="146"/>
      <c r="L3658" s="146"/>
    </row>
    <row r="3659" spans="9:12" x14ac:dyDescent="0.25">
      <c r="I3659" s="146"/>
      <c r="J3659" s="146"/>
      <c r="K3659" s="146"/>
      <c r="L3659" s="146"/>
    </row>
    <row r="3660" spans="9:12" x14ac:dyDescent="0.25">
      <c r="I3660" s="146"/>
      <c r="J3660" s="146"/>
      <c r="K3660" s="146"/>
      <c r="L3660" s="146"/>
    </row>
    <row r="3661" spans="9:12" x14ac:dyDescent="0.25">
      <c r="I3661" s="146"/>
      <c r="J3661" s="146"/>
      <c r="K3661" s="146"/>
      <c r="L3661" s="146"/>
    </row>
    <row r="3662" spans="9:12" x14ac:dyDescent="0.25">
      <c r="I3662" s="146"/>
      <c r="J3662" s="146"/>
      <c r="K3662" s="146"/>
      <c r="L3662" s="146"/>
    </row>
    <row r="3663" spans="9:12" x14ac:dyDescent="0.25">
      <c r="I3663" s="146"/>
      <c r="J3663" s="146"/>
      <c r="K3663" s="146"/>
      <c r="L3663" s="146"/>
    </row>
    <row r="3664" spans="9:12" x14ac:dyDescent="0.25">
      <c r="I3664" s="146"/>
      <c r="J3664" s="146"/>
      <c r="K3664" s="146"/>
      <c r="L3664" s="146"/>
    </row>
    <row r="3665" spans="9:12" x14ac:dyDescent="0.25">
      <c r="I3665" s="146"/>
      <c r="J3665" s="146"/>
      <c r="K3665" s="146"/>
      <c r="L3665" s="146"/>
    </row>
    <row r="3666" spans="9:12" x14ac:dyDescent="0.25">
      <c r="I3666" s="146"/>
      <c r="J3666" s="146"/>
      <c r="K3666" s="146"/>
      <c r="L3666" s="146"/>
    </row>
    <row r="3667" spans="9:12" x14ac:dyDescent="0.25">
      <c r="I3667" s="146"/>
      <c r="J3667" s="146"/>
      <c r="K3667" s="146"/>
      <c r="L3667" s="146"/>
    </row>
    <row r="3668" spans="9:12" x14ac:dyDescent="0.25">
      <c r="I3668" s="146"/>
      <c r="J3668" s="146"/>
      <c r="K3668" s="146"/>
      <c r="L3668" s="146"/>
    </row>
    <row r="3669" spans="9:12" x14ac:dyDescent="0.25">
      <c r="I3669" s="146"/>
      <c r="J3669" s="146"/>
      <c r="K3669" s="146"/>
      <c r="L3669" s="146"/>
    </row>
    <row r="3670" spans="9:12" x14ac:dyDescent="0.25">
      <c r="I3670" s="146"/>
      <c r="J3670" s="146"/>
      <c r="K3670" s="146"/>
      <c r="L3670" s="146"/>
    </row>
    <row r="3671" spans="9:12" x14ac:dyDescent="0.25">
      <c r="I3671" s="146"/>
      <c r="J3671" s="146"/>
      <c r="K3671" s="146"/>
      <c r="L3671" s="146"/>
    </row>
    <row r="3672" spans="9:12" x14ac:dyDescent="0.25">
      <c r="I3672" s="146"/>
      <c r="J3672" s="146"/>
      <c r="K3672" s="146"/>
      <c r="L3672" s="146"/>
    </row>
    <row r="3673" spans="9:12" x14ac:dyDescent="0.25">
      <c r="I3673" s="146"/>
      <c r="J3673" s="146"/>
      <c r="K3673" s="146"/>
      <c r="L3673" s="146"/>
    </row>
    <row r="3674" spans="9:12" x14ac:dyDescent="0.25">
      <c r="I3674" s="146"/>
      <c r="J3674" s="146"/>
      <c r="K3674" s="146"/>
      <c r="L3674" s="146"/>
    </row>
    <row r="3675" spans="9:12" x14ac:dyDescent="0.25">
      <c r="I3675" s="146"/>
      <c r="J3675" s="146"/>
      <c r="K3675" s="146"/>
      <c r="L3675" s="146"/>
    </row>
    <row r="3676" spans="9:12" x14ac:dyDescent="0.25">
      <c r="I3676" s="146"/>
      <c r="J3676" s="146"/>
      <c r="K3676" s="146"/>
      <c r="L3676" s="146"/>
    </row>
    <row r="3677" spans="9:12" x14ac:dyDescent="0.25">
      <c r="I3677" s="146"/>
      <c r="J3677" s="146"/>
      <c r="K3677" s="146"/>
      <c r="L3677" s="146"/>
    </row>
    <row r="3678" spans="9:12" x14ac:dyDescent="0.25">
      <c r="I3678" s="146"/>
      <c r="J3678" s="146"/>
      <c r="K3678" s="146"/>
      <c r="L3678" s="146"/>
    </row>
    <row r="3679" spans="9:12" x14ac:dyDescent="0.25">
      <c r="I3679" s="146"/>
      <c r="J3679" s="146"/>
      <c r="K3679" s="146"/>
      <c r="L3679" s="146"/>
    </row>
    <row r="3680" spans="9:12" x14ac:dyDescent="0.25">
      <c r="I3680" s="146"/>
      <c r="J3680" s="146"/>
      <c r="K3680" s="146"/>
      <c r="L3680" s="146"/>
    </row>
    <row r="3681" spans="9:12" x14ac:dyDescent="0.25">
      <c r="I3681" s="146"/>
      <c r="J3681" s="146"/>
      <c r="K3681" s="146"/>
      <c r="L3681" s="146"/>
    </row>
    <row r="3682" spans="9:12" x14ac:dyDescent="0.25">
      <c r="I3682" s="146"/>
      <c r="J3682" s="146"/>
      <c r="K3682" s="146"/>
      <c r="L3682" s="146"/>
    </row>
    <row r="3683" spans="9:12" x14ac:dyDescent="0.25">
      <c r="I3683" s="146"/>
      <c r="J3683" s="146"/>
      <c r="K3683" s="146"/>
      <c r="L3683" s="146"/>
    </row>
    <row r="3684" spans="9:12" x14ac:dyDescent="0.25">
      <c r="I3684" s="146"/>
      <c r="J3684" s="146"/>
      <c r="K3684" s="146"/>
      <c r="L3684" s="146"/>
    </row>
    <row r="3685" spans="9:12" x14ac:dyDescent="0.25">
      <c r="I3685" s="146"/>
      <c r="J3685" s="146"/>
      <c r="K3685" s="146"/>
      <c r="L3685" s="146"/>
    </row>
    <row r="3686" spans="9:12" x14ac:dyDescent="0.25">
      <c r="I3686" s="146"/>
      <c r="J3686" s="146"/>
      <c r="K3686" s="146"/>
      <c r="L3686" s="146"/>
    </row>
    <row r="3687" spans="9:12" x14ac:dyDescent="0.25">
      <c r="I3687" s="146"/>
      <c r="J3687" s="146"/>
      <c r="K3687" s="146"/>
      <c r="L3687" s="146"/>
    </row>
    <row r="3688" spans="9:12" x14ac:dyDescent="0.25">
      <c r="I3688" s="146"/>
      <c r="J3688" s="146"/>
      <c r="K3688" s="146"/>
      <c r="L3688" s="146"/>
    </row>
    <row r="3689" spans="9:12" x14ac:dyDescent="0.25">
      <c r="I3689" s="146"/>
      <c r="J3689" s="146"/>
      <c r="K3689" s="146"/>
      <c r="L3689" s="146"/>
    </row>
    <row r="3690" spans="9:12" x14ac:dyDescent="0.25">
      <c r="I3690" s="146"/>
      <c r="J3690" s="146"/>
      <c r="K3690" s="146"/>
      <c r="L3690" s="146"/>
    </row>
    <row r="3691" spans="9:12" x14ac:dyDescent="0.25">
      <c r="I3691" s="146"/>
      <c r="J3691" s="146"/>
      <c r="K3691" s="146"/>
      <c r="L3691" s="146"/>
    </row>
    <row r="3692" spans="9:12" x14ac:dyDescent="0.25">
      <c r="I3692" s="146"/>
      <c r="J3692" s="146"/>
      <c r="K3692" s="146"/>
      <c r="L3692" s="146"/>
    </row>
    <row r="3693" spans="9:12" x14ac:dyDescent="0.25">
      <c r="I3693" s="146"/>
      <c r="J3693" s="146"/>
      <c r="K3693" s="146"/>
      <c r="L3693" s="146"/>
    </row>
    <row r="3694" spans="9:12" x14ac:dyDescent="0.25">
      <c r="I3694" s="146"/>
      <c r="J3694" s="146"/>
      <c r="K3694" s="146"/>
      <c r="L3694" s="146"/>
    </row>
    <row r="3695" spans="9:12" x14ac:dyDescent="0.25">
      <c r="I3695" s="146"/>
      <c r="J3695" s="146"/>
      <c r="K3695" s="146"/>
      <c r="L3695" s="146"/>
    </row>
    <row r="3696" spans="9:12" x14ac:dyDescent="0.25">
      <c r="I3696" s="146"/>
      <c r="J3696" s="146"/>
      <c r="K3696" s="146"/>
      <c r="L3696" s="146"/>
    </row>
    <row r="3697" spans="9:12" x14ac:dyDescent="0.25">
      <c r="I3697" s="146"/>
      <c r="J3697" s="146"/>
      <c r="K3697" s="146"/>
      <c r="L3697" s="146"/>
    </row>
    <row r="3698" spans="9:12" x14ac:dyDescent="0.25">
      <c r="I3698" s="146"/>
      <c r="J3698" s="146"/>
      <c r="K3698" s="146"/>
      <c r="L3698" s="146"/>
    </row>
    <row r="3699" spans="9:12" x14ac:dyDescent="0.25">
      <c r="I3699" s="146"/>
      <c r="J3699" s="146"/>
      <c r="K3699" s="146"/>
      <c r="L3699" s="146"/>
    </row>
    <row r="3700" spans="9:12" x14ac:dyDescent="0.25">
      <c r="I3700" s="146"/>
      <c r="J3700" s="146"/>
      <c r="K3700" s="146"/>
      <c r="L3700" s="146"/>
    </row>
    <row r="3701" spans="9:12" x14ac:dyDescent="0.25">
      <c r="I3701" s="146"/>
      <c r="J3701" s="146"/>
      <c r="K3701" s="146"/>
      <c r="L3701" s="146"/>
    </row>
    <row r="3702" spans="9:12" x14ac:dyDescent="0.25">
      <c r="I3702" s="146"/>
      <c r="J3702" s="146"/>
      <c r="K3702" s="146"/>
      <c r="L3702" s="146"/>
    </row>
    <row r="3703" spans="9:12" x14ac:dyDescent="0.25">
      <c r="I3703" s="146"/>
      <c r="J3703" s="146"/>
      <c r="K3703" s="146"/>
      <c r="L3703" s="146"/>
    </row>
    <row r="3704" spans="9:12" x14ac:dyDescent="0.25">
      <c r="I3704" s="146"/>
      <c r="J3704" s="146"/>
      <c r="K3704" s="146"/>
      <c r="L3704" s="146"/>
    </row>
    <row r="3705" spans="9:12" x14ac:dyDescent="0.25">
      <c r="I3705" s="146"/>
      <c r="J3705" s="146"/>
      <c r="K3705" s="146"/>
      <c r="L3705" s="146"/>
    </row>
    <row r="3706" spans="9:12" x14ac:dyDescent="0.25">
      <c r="I3706" s="146"/>
      <c r="J3706" s="146"/>
      <c r="K3706" s="146"/>
      <c r="L3706" s="146"/>
    </row>
    <row r="3707" spans="9:12" x14ac:dyDescent="0.25">
      <c r="I3707" s="146"/>
      <c r="J3707" s="146"/>
      <c r="K3707" s="146"/>
      <c r="L3707" s="146"/>
    </row>
    <row r="3708" spans="9:12" x14ac:dyDescent="0.25">
      <c r="I3708" s="146"/>
      <c r="J3708" s="146"/>
      <c r="K3708" s="146"/>
      <c r="L3708" s="146"/>
    </row>
    <row r="3709" spans="9:12" x14ac:dyDescent="0.25">
      <c r="I3709" s="146"/>
      <c r="J3709" s="146"/>
      <c r="K3709" s="146"/>
      <c r="L3709" s="146"/>
    </row>
    <row r="3710" spans="9:12" x14ac:dyDescent="0.25">
      <c r="I3710" s="146"/>
      <c r="J3710" s="146"/>
      <c r="K3710" s="146"/>
      <c r="L3710" s="146"/>
    </row>
    <row r="3711" spans="9:12" x14ac:dyDescent="0.25">
      <c r="I3711" s="146"/>
      <c r="J3711" s="146"/>
      <c r="K3711" s="146"/>
      <c r="L3711" s="146"/>
    </row>
    <row r="3712" spans="9:12" x14ac:dyDescent="0.25">
      <c r="I3712" s="146"/>
      <c r="J3712" s="146"/>
      <c r="K3712" s="146"/>
      <c r="L3712" s="146"/>
    </row>
    <row r="3713" spans="9:12" x14ac:dyDescent="0.25">
      <c r="I3713" s="146"/>
      <c r="J3713" s="146"/>
      <c r="K3713" s="146"/>
      <c r="L3713" s="146"/>
    </row>
    <row r="3714" spans="9:12" x14ac:dyDescent="0.25">
      <c r="I3714" s="146"/>
      <c r="J3714" s="146"/>
      <c r="K3714" s="146"/>
      <c r="L3714" s="146"/>
    </row>
    <row r="3715" spans="9:12" x14ac:dyDescent="0.25">
      <c r="I3715" s="146"/>
      <c r="J3715" s="146"/>
      <c r="K3715" s="146"/>
      <c r="L3715" s="146"/>
    </row>
    <row r="3716" spans="9:12" x14ac:dyDescent="0.25">
      <c r="I3716" s="146"/>
      <c r="J3716" s="146"/>
      <c r="K3716" s="146"/>
      <c r="L3716" s="146"/>
    </row>
    <row r="3717" spans="9:12" x14ac:dyDescent="0.25">
      <c r="I3717" s="146"/>
      <c r="J3717" s="146"/>
      <c r="K3717" s="146"/>
      <c r="L3717" s="146"/>
    </row>
    <row r="3718" spans="9:12" x14ac:dyDescent="0.25">
      <c r="I3718" s="146"/>
      <c r="J3718" s="146"/>
      <c r="K3718" s="146"/>
      <c r="L3718" s="146"/>
    </row>
    <row r="3719" spans="9:12" x14ac:dyDescent="0.25">
      <c r="I3719" s="146"/>
      <c r="J3719" s="146"/>
      <c r="K3719" s="146"/>
      <c r="L3719" s="146"/>
    </row>
    <row r="3720" spans="9:12" x14ac:dyDescent="0.25">
      <c r="I3720" s="146"/>
      <c r="J3720" s="146"/>
      <c r="K3720" s="146"/>
      <c r="L3720" s="146"/>
    </row>
    <row r="3721" spans="9:12" x14ac:dyDescent="0.25">
      <c r="I3721" s="146"/>
      <c r="J3721" s="146"/>
      <c r="K3721" s="146"/>
      <c r="L3721" s="146"/>
    </row>
    <row r="3722" spans="9:12" x14ac:dyDescent="0.25">
      <c r="I3722" s="146"/>
      <c r="J3722" s="146"/>
      <c r="K3722" s="146"/>
      <c r="L3722" s="146"/>
    </row>
    <row r="3723" spans="9:12" x14ac:dyDescent="0.25">
      <c r="I3723" s="146"/>
      <c r="J3723" s="146"/>
      <c r="K3723" s="146"/>
      <c r="L3723" s="146"/>
    </row>
    <row r="3724" spans="9:12" x14ac:dyDescent="0.25">
      <c r="I3724" s="146"/>
      <c r="J3724" s="146"/>
      <c r="K3724" s="146"/>
      <c r="L3724" s="146"/>
    </row>
    <row r="3725" spans="9:12" x14ac:dyDescent="0.25">
      <c r="I3725" s="146"/>
      <c r="J3725" s="146"/>
      <c r="K3725" s="146"/>
      <c r="L3725" s="146"/>
    </row>
    <row r="3726" spans="9:12" x14ac:dyDescent="0.25">
      <c r="I3726" s="146"/>
      <c r="J3726" s="146"/>
      <c r="K3726" s="146"/>
      <c r="L3726" s="146"/>
    </row>
    <row r="3727" spans="9:12" x14ac:dyDescent="0.25">
      <c r="I3727" s="146"/>
      <c r="J3727" s="146"/>
      <c r="K3727" s="146"/>
      <c r="L3727" s="146"/>
    </row>
    <row r="3728" spans="9:12" x14ac:dyDescent="0.25">
      <c r="I3728" s="146"/>
      <c r="J3728" s="146"/>
      <c r="K3728" s="146"/>
      <c r="L3728" s="146"/>
    </row>
    <row r="3729" spans="9:12" x14ac:dyDescent="0.25">
      <c r="I3729" s="146"/>
      <c r="J3729" s="146"/>
      <c r="K3729" s="146"/>
      <c r="L3729" s="146"/>
    </row>
    <row r="3730" spans="9:12" x14ac:dyDescent="0.25">
      <c r="I3730" s="146"/>
      <c r="J3730" s="146"/>
      <c r="K3730" s="146"/>
      <c r="L3730" s="146"/>
    </row>
    <row r="3731" spans="9:12" x14ac:dyDescent="0.25">
      <c r="I3731" s="146"/>
      <c r="J3731" s="146"/>
      <c r="K3731" s="146"/>
      <c r="L3731" s="146"/>
    </row>
    <row r="3732" spans="9:12" x14ac:dyDescent="0.25">
      <c r="I3732" s="146"/>
      <c r="J3732" s="146"/>
      <c r="K3732" s="146"/>
      <c r="L3732" s="146"/>
    </row>
    <row r="3733" spans="9:12" x14ac:dyDescent="0.25">
      <c r="I3733" s="146"/>
      <c r="J3733" s="146"/>
      <c r="K3733" s="146"/>
      <c r="L3733" s="146"/>
    </row>
    <row r="3734" spans="9:12" x14ac:dyDescent="0.25">
      <c r="I3734" s="146"/>
      <c r="J3734" s="146"/>
      <c r="K3734" s="146"/>
      <c r="L3734" s="146"/>
    </row>
    <row r="3735" spans="9:12" x14ac:dyDescent="0.25">
      <c r="I3735" s="146"/>
      <c r="J3735" s="146"/>
      <c r="K3735" s="146"/>
      <c r="L3735" s="146"/>
    </row>
    <row r="3736" spans="9:12" x14ac:dyDescent="0.25">
      <c r="I3736" s="146"/>
      <c r="J3736" s="146"/>
      <c r="K3736" s="146"/>
      <c r="L3736" s="146"/>
    </row>
    <row r="3737" spans="9:12" x14ac:dyDescent="0.25">
      <c r="I3737" s="146"/>
      <c r="J3737" s="146"/>
      <c r="K3737" s="146"/>
      <c r="L3737" s="146"/>
    </row>
    <row r="3738" spans="9:12" x14ac:dyDescent="0.25">
      <c r="I3738" s="146"/>
      <c r="J3738" s="146"/>
      <c r="K3738" s="146"/>
      <c r="L3738" s="146"/>
    </row>
    <row r="3739" spans="9:12" x14ac:dyDescent="0.25">
      <c r="I3739" s="146"/>
      <c r="J3739" s="146"/>
      <c r="K3739" s="146"/>
      <c r="L3739" s="146"/>
    </row>
    <row r="3740" spans="9:12" x14ac:dyDescent="0.25">
      <c r="I3740" s="146"/>
      <c r="J3740" s="146"/>
      <c r="K3740" s="146"/>
      <c r="L3740" s="146"/>
    </row>
    <row r="3741" spans="9:12" x14ac:dyDescent="0.25">
      <c r="I3741" s="146"/>
      <c r="J3741" s="146"/>
      <c r="K3741" s="146"/>
      <c r="L3741" s="146"/>
    </row>
    <row r="3742" spans="9:12" x14ac:dyDescent="0.25">
      <c r="I3742" s="146"/>
      <c r="J3742" s="146"/>
      <c r="K3742" s="146"/>
      <c r="L3742" s="146"/>
    </row>
    <row r="3743" spans="9:12" x14ac:dyDescent="0.25">
      <c r="I3743" s="146"/>
      <c r="J3743" s="146"/>
      <c r="K3743" s="146"/>
      <c r="L3743" s="146"/>
    </row>
    <row r="3744" spans="9:12" x14ac:dyDescent="0.25">
      <c r="I3744" s="146"/>
      <c r="J3744" s="146"/>
      <c r="K3744" s="146"/>
      <c r="L3744" s="146"/>
    </row>
    <row r="3745" spans="9:12" x14ac:dyDescent="0.25">
      <c r="I3745" s="146"/>
      <c r="J3745" s="146"/>
      <c r="K3745" s="146"/>
      <c r="L3745" s="146"/>
    </row>
    <row r="3746" spans="9:12" x14ac:dyDescent="0.25">
      <c r="I3746" s="146"/>
      <c r="J3746" s="146"/>
      <c r="K3746" s="146"/>
      <c r="L3746" s="146"/>
    </row>
    <row r="3747" spans="9:12" x14ac:dyDescent="0.25">
      <c r="I3747" s="146"/>
      <c r="J3747" s="146"/>
      <c r="K3747" s="146"/>
      <c r="L3747" s="146"/>
    </row>
    <row r="3748" spans="9:12" x14ac:dyDescent="0.25">
      <c r="I3748" s="146"/>
      <c r="J3748" s="146"/>
      <c r="K3748" s="146"/>
      <c r="L3748" s="146"/>
    </row>
    <row r="3749" spans="9:12" x14ac:dyDescent="0.25">
      <c r="I3749" s="146"/>
      <c r="J3749" s="146"/>
      <c r="K3749" s="146"/>
      <c r="L3749" s="146"/>
    </row>
    <row r="3750" spans="9:12" x14ac:dyDescent="0.25">
      <c r="I3750" s="146"/>
      <c r="J3750" s="146"/>
      <c r="K3750" s="146"/>
      <c r="L3750" s="146"/>
    </row>
    <row r="3751" spans="9:12" x14ac:dyDescent="0.25">
      <c r="I3751" s="146"/>
      <c r="J3751" s="146"/>
      <c r="K3751" s="146"/>
      <c r="L3751" s="146"/>
    </row>
    <row r="3752" spans="9:12" x14ac:dyDescent="0.25">
      <c r="I3752" s="146"/>
      <c r="J3752" s="146"/>
      <c r="K3752" s="146"/>
      <c r="L3752" s="146"/>
    </row>
    <row r="3753" spans="9:12" x14ac:dyDescent="0.25">
      <c r="I3753" s="146"/>
      <c r="J3753" s="146"/>
      <c r="K3753" s="146"/>
      <c r="L3753" s="146"/>
    </row>
    <row r="3754" spans="9:12" x14ac:dyDescent="0.25">
      <c r="I3754" s="146"/>
      <c r="J3754" s="146"/>
      <c r="K3754" s="146"/>
      <c r="L3754" s="146"/>
    </row>
    <row r="3755" spans="9:12" x14ac:dyDescent="0.25">
      <c r="I3755" s="146"/>
      <c r="J3755" s="146"/>
      <c r="K3755" s="146"/>
      <c r="L3755" s="146"/>
    </row>
    <row r="3756" spans="9:12" x14ac:dyDescent="0.25">
      <c r="I3756" s="146"/>
      <c r="J3756" s="146"/>
      <c r="K3756" s="146"/>
      <c r="L3756" s="146"/>
    </row>
    <row r="3757" spans="9:12" x14ac:dyDescent="0.25">
      <c r="I3757" s="146"/>
      <c r="J3757" s="146"/>
      <c r="K3757" s="146"/>
      <c r="L3757" s="146"/>
    </row>
    <row r="3758" spans="9:12" x14ac:dyDescent="0.25">
      <c r="I3758" s="146"/>
      <c r="J3758" s="146"/>
      <c r="K3758" s="146"/>
      <c r="L3758" s="146"/>
    </row>
    <row r="3759" spans="9:12" x14ac:dyDescent="0.25">
      <c r="I3759" s="146"/>
      <c r="J3759" s="146"/>
      <c r="K3759" s="146"/>
      <c r="L3759" s="146"/>
    </row>
    <row r="3760" spans="9:12" x14ac:dyDescent="0.25">
      <c r="I3760" s="146"/>
      <c r="J3760" s="146"/>
      <c r="K3760" s="146"/>
      <c r="L3760" s="146"/>
    </row>
    <row r="3761" spans="9:12" x14ac:dyDescent="0.25">
      <c r="I3761" s="146"/>
      <c r="J3761" s="146"/>
      <c r="K3761" s="146"/>
      <c r="L3761" s="146"/>
    </row>
    <row r="3762" spans="9:12" x14ac:dyDescent="0.25">
      <c r="I3762" s="146"/>
      <c r="J3762" s="146"/>
      <c r="K3762" s="146"/>
      <c r="L3762" s="146"/>
    </row>
    <row r="3763" spans="9:12" x14ac:dyDescent="0.25">
      <c r="I3763" s="146"/>
      <c r="J3763" s="146"/>
      <c r="K3763" s="146"/>
      <c r="L3763" s="146"/>
    </row>
    <row r="3764" spans="9:12" x14ac:dyDescent="0.25">
      <c r="I3764" s="146"/>
      <c r="J3764" s="146"/>
      <c r="K3764" s="146"/>
      <c r="L3764" s="146"/>
    </row>
    <row r="3765" spans="9:12" x14ac:dyDescent="0.25">
      <c r="I3765" s="146"/>
      <c r="J3765" s="146"/>
      <c r="K3765" s="146"/>
      <c r="L3765" s="146"/>
    </row>
    <row r="3766" spans="9:12" x14ac:dyDescent="0.25">
      <c r="I3766" s="146"/>
      <c r="J3766" s="146"/>
      <c r="K3766" s="146"/>
      <c r="L3766" s="146"/>
    </row>
    <row r="3767" spans="9:12" x14ac:dyDescent="0.25">
      <c r="I3767" s="146"/>
      <c r="J3767" s="146"/>
      <c r="K3767" s="146"/>
      <c r="L3767" s="146"/>
    </row>
    <row r="3768" spans="9:12" x14ac:dyDescent="0.25">
      <c r="I3768" s="146"/>
      <c r="J3768" s="146"/>
      <c r="K3768" s="146"/>
      <c r="L3768" s="146"/>
    </row>
    <row r="3769" spans="9:12" x14ac:dyDescent="0.25">
      <c r="I3769" s="146"/>
      <c r="J3769" s="146"/>
      <c r="K3769" s="146"/>
      <c r="L3769" s="146"/>
    </row>
    <row r="3770" spans="9:12" x14ac:dyDescent="0.25">
      <c r="I3770" s="146"/>
      <c r="J3770" s="146"/>
      <c r="K3770" s="146"/>
      <c r="L3770" s="146"/>
    </row>
    <row r="3771" spans="9:12" x14ac:dyDescent="0.25">
      <c r="I3771" s="146"/>
      <c r="J3771" s="146"/>
      <c r="K3771" s="146"/>
      <c r="L3771" s="146"/>
    </row>
    <row r="3772" spans="9:12" x14ac:dyDescent="0.25">
      <c r="I3772" s="146"/>
      <c r="J3772" s="146"/>
      <c r="K3772" s="146"/>
      <c r="L3772" s="146"/>
    </row>
    <row r="3773" spans="9:12" x14ac:dyDescent="0.25">
      <c r="I3773" s="146"/>
      <c r="J3773" s="146"/>
      <c r="K3773" s="146"/>
      <c r="L3773" s="146"/>
    </row>
    <row r="3774" spans="9:12" x14ac:dyDescent="0.25">
      <c r="I3774" s="146"/>
      <c r="J3774" s="146"/>
      <c r="K3774" s="146"/>
      <c r="L3774" s="146"/>
    </row>
    <row r="3775" spans="9:12" x14ac:dyDescent="0.25">
      <c r="I3775" s="146"/>
      <c r="J3775" s="146"/>
      <c r="K3775" s="146"/>
      <c r="L3775" s="146"/>
    </row>
    <row r="3776" spans="9:12" x14ac:dyDescent="0.25">
      <c r="I3776" s="146"/>
      <c r="J3776" s="146"/>
      <c r="K3776" s="146"/>
      <c r="L3776" s="146"/>
    </row>
    <row r="3777" spans="9:12" x14ac:dyDescent="0.25">
      <c r="I3777" s="146"/>
      <c r="J3777" s="146"/>
      <c r="K3777" s="146"/>
      <c r="L3777" s="146"/>
    </row>
    <row r="3778" spans="9:12" x14ac:dyDescent="0.25">
      <c r="I3778" s="146"/>
      <c r="J3778" s="146"/>
      <c r="K3778" s="146"/>
      <c r="L3778" s="146"/>
    </row>
    <row r="3779" spans="9:12" x14ac:dyDescent="0.25">
      <c r="I3779" s="146"/>
      <c r="J3779" s="146"/>
      <c r="K3779" s="146"/>
      <c r="L3779" s="146"/>
    </row>
    <row r="3780" spans="9:12" x14ac:dyDescent="0.25">
      <c r="I3780" s="146"/>
      <c r="J3780" s="146"/>
      <c r="K3780" s="146"/>
      <c r="L3780" s="146"/>
    </row>
    <row r="3781" spans="9:12" x14ac:dyDescent="0.25">
      <c r="I3781" s="146"/>
      <c r="J3781" s="146"/>
      <c r="K3781" s="146"/>
      <c r="L3781" s="146"/>
    </row>
    <row r="3782" spans="9:12" x14ac:dyDescent="0.25">
      <c r="I3782" s="146"/>
      <c r="J3782" s="146"/>
      <c r="K3782" s="146"/>
      <c r="L3782" s="146"/>
    </row>
    <row r="3783" spans="9:12" x14ac:dyDescent="0.25">
      <c r="I3783" s="146"/>
      <c r="J3783" s="146"/>
      <c r="K3783" s="146"/>
      <c r="L3783" s="146"/>
    </row>
    <row r="3784" spans="9:12" x14ac:dyDescent="0.25">
      <c r="I3784" s="146"/>
      <c r="J3784" s="146"/>
      <c r="K3784" s="146"/>
      <c r="L3784" s="146"/>
    </row>
    <row r="3785" spans="9:12" x14ac:dyDescent="0.25">
      <c r="I3785" s="146"/>
      <c r="J3785" s="146"/>
      <c r="K3785" s="146"/>
      <c r="L3785" s="146"/>
    </row>
    <row r="3786" spans="9:12" x14ac:dyDescent="0.25">
      <c r="I3786" s="146"/>
      <c r="J3786" s="146"/>
      <c r="K3786" s="146"/>
      <c r="L3786" s="146"/>
    </row>
    <row r="3787" spans="9:12" x14ac:dyDescent="0.25">
      <c r="I3787" s="146"/>
      <c r="J3787" s="146"/>
      <c r="K3787" s="146"/>
      <c r="L3787" s="146"/>
    </row>
    <row r="3788" spans="9:12" x14ac:dyDescent="0.25">
      <c r="I3788" s="146"/>
      <c r="J3788" s="146"/>
      <c r="K3788" s="146"/>
      <c r="L3788" s="146"/>
    </row>
    <row r="3789" spans="9:12" x14ac:dyDescent="0.25">
      <c r="I3789" s="146"/>
      <c r="J3789" s="146"/>
      <c r="K3789" s="146"/>
      <c r="L3789" s="146"/>
    </row>
    <row r="3790" spans="9:12" x14ac:dyDescent="0.25">
      <c r="I3790" s="146"/>
      <c r="J3790" s="146"/>
      <c r="K3790" s="146"/>
      <c r="L3790" s="146"/>
    </row>
    <row r="3791" spans="9:12" x14ac:dyDescent="0.25">
      <c r="I3791" s="146"/>
      <c r="J3791" s="146"/>
      <c r="K3791" s="146"/>
      <c r="L3791" s="146"/>
    </row>
    <row r="3792" spans="9:12" x14ac:dyDescent="0.25">
      <c r="I3792" s="146"/>
      <c r="J3792" s="146"/>
      <c r="K3792" s="146"/>
      <c r="L3792" s="146"/>
    </row>
    <row r="3793" spans="9:12" x14ac:dyDescent="0.25">
      <c r="I3793" s="146"/>
      <c r="J3793" s="146"/>
      <c r="K3793" s="146"/>
      <c r="L3793" s="146"/>
    </row>
    <row r="3794" spans="9:12" x14ac:dyDescent="0.25">
      <c r="I3794" s="146"/>
      <c r="J3794" s="146"/>
      <c r="K3794" s="146"/>
      <c r="L3794" s="146"/>
    </row>
    <row r="3795" spans="9:12" x14ac:dyDescent="0.25">
      <c r="I3795" s="146"/>
      <c r="J3795" s="146"/>
      <c r="K3795" s="146"/>
      <c r="L3795" s="146"/>
    </row>
    <row r="3796" spans="9:12" x14ac:dyDescent="0.25">
      <c r="I3796" s="146"/>
      <c r="J3796" s="146"/>
      <c r="K3796" s="146"/>
      <c r="L3796" s="146"/>
    </row>
    <row r="3797" spans="9:12" x14ac:dyDescent="0.25">
      <c r="I3797" s="146"/>
      <c r="J3797" s="146"/>
      <c r="K3797" s="146"/>
      <c r="L3797" s="146"/>
    </row>
    <row r="3798" spans="9:12" x14ac:dyDescent="0.25">
      <c r="I3798" s="146"/>
      <c r="J3798" s="146"/>
      <c r="K3798" s="146"/>
      <c r="L3798" s="146"/>
    </row>
    <row r="3799" spans="9:12" x14ac:dyDescent="0.25">
      <c r="I3799" s="146"/>
      <c r="J3799" s="146"/>
      <c r="K3799" s="146"/>
      <c r="L3799" s="146"/>
    </row>
    <row r="3800" spans="9:12" x14ac:dyDescent="0.25">
      <c r="I3800" s="146"/>
      <c r="J3800" s="146"/>
      <c r="K3800" s="146"/>
      <c r="L3800" s="146"/>
    </row>
    <row r="3801" spans="9:12" x14ac:dyDescent="0.25">
      <c r="I3801" s="146"/>
      <c r="J3801" s="146"/>
      <c r="K3801" s="146"/>
      <c r="L3801" s="146"/>
    </row>
    <row r="3802" spans="9:12" x14ac:dyDescent="0.25">
      <c r="I3802" s="146"/>
      <c r="J3802" s="146"/>
      <c r="K3802" s="146"/>
      <c r="L3802" s="146"/>
    </row>
    <row r="3803" spans="9:12" x14ac:dyDescent="0.25">
      <c r="I3803" s="146"/>
      <c r="J3803" s="146"/>
      <c r="K3803" s="146"/>
      <c r="L3803" s="146"/>
    </row>
    <row r="3804" spans="9:12" x14ac:dyDescent="0.25">
      <c r="I3804" s="146"/>
      <c r="J3804" s="146"/>
      <c r="K3804" s="146"/>
      <c r="L3804" s="146"/>
    </row>
    <row r="3805" spans="9:12" x14ac:dyDescent="0.25">
      <c r="I3805" s="146"/>
      <c r="J3805" s="146"/>
      <c r="K3805" s="146"/>
      <c r="L3805" s="146"/>
    </row>
    <row r="3806" spans="9:12" x14ac:dyDescent="0.25">
      <c r="I3806" s="146"/>
      <c r="J3806" s="146"/>
      <c r="K3806" s="146"/>
      <c r="L3806" s="146"/>
    </row>
    <row r="3807" spans="9:12" x14ac:dyDescent="0.25">
      <c r="I3807" s="146"/>
      <c r="J3807" s="146"/>
      <c r="K3807" s="146"/>
      <c r="L3807" s="146"/>
    </row>
    <row r="3808" spans="9:12" x14ac:dyDescent="0.25">
      <c r="I3808" s="146"/>
      <c r="J3808" s="146"/>
      <c r="K3808" s="146"/>
      <c r="L3808" s="146"/>
    </row>
    <row r="3809" spans="9:12" x14ac:dyDescent="0.25">
      <c r="I3809" s="146"/>
      <c r="J3809" s="146"/>
      <c r="K3809" s="146"/>
      <c r="L3809" s="146"/>
    </row>
    <row r="3810" spans="9:12" x14ac:dyDescent="0.25">
      <c r="I3810" s="146"/>
      <c r="J3810" s="146"/>
      <c r="K3810" s="146"/>
      <c r="L3810" s="146"/>
    </row>
    <row r="3811" spans="9:12" x14ac:dyDescent="0.25">
      <c r="I3811" s="146"/>
      <c r="J3811" s="146"/>
      <c r="K3811" s="146"/>
      <c r="L3811" s="146"/>
    </row>
    <row r="3812" spans="9:12" x14ac:dyDescent="0.25">
      <c r="I3812" s="146"/>
      <c r="J3812" s="146"/>
      <c r="K3812" s="146"/>
      <c r="L3812" s="146"/>
    </row>
    <row r="3813" spans="9:12" x14ac:dyDescent="0.25">
      <c r="I3813" s="146"/>
      <c r="J3813" s="146"/>
      <c r="K3813" s="146"/>
      <c r="L3813" s="146"/>
    </row>
    <row r="3814" spans="9:12" x14ac:dyDescent="0.25">
      <c r="I3814" s="146"/>
      <c r="J3814" s="146"/>
      <c r="K3814" s="146"/>
      <c r="L3814" s="146"/>
    </row>
    <row r="3815" spans="9:12" x14ac:dyDescent="0.25">
      <c r="I3815" s="146"/>
      <c r="J3815" s="146"/>
      <c r="K3815" s="146"/>
      <c r="L3815" s="146"/>
    </row>
    <row r="3816" spans="9:12" x14ac:dyDescent="0.25">
      <c r="I3816" s="146"/>
      <c r="J3816" s="146"/>
      <c r="K3816" s="146"/>
      <c r="L3816" s="146"/>
    </row>
    <row r="3817" spans="9:12" x14ac:dyDescent="0.25">
      <c r="I3817" s="146"/>
      <c r="J3817" s="146"/>
      <c r="K3817" s="146"/>
      <c r="L3817" s="146"/>
    </row>
    <row r="3818" spans="9:12" x14ac:dyDescent="0.25">
      <c r="I3818" s="146"/>
      <c r="J3818" s="146"/>
      <c r="K3818" s="146"/>
      <c r="L3818" s="146"/>
    </row>
    <row r="3819" spans="9:12" x14ac:dyDescent="0.25">
      <c r="I3819" s="146"/>
      <c r="J3819" s="146"/>
      <c r="K3819" s="146"/>
      <c r="L3819" s="146"/>
    </row>
    <row r="3820" spans="9:12" x14ac:dyDescent="0.25">
      <c r="I3820" s="146"/>
      <c r="J3820" s="146"/>
      <c r="K3820" s="146"/>
      <c r="L3820" s="146"/>
    </row>
    <row r="3821" spans="9:12" x14ac:dyDescent="0.25">
      <c r="I3821" s="146"/>
      <c r="J3821" s="146"/>
      <c r="K3821" s="146"/>
      <c r="L3821" s="146"/>
    </row>
    <row r="3822" spans="9:12" x14ac:dyDescent="0.25">
      <c r="I3822" s="146"/>
      <c r="J3822" s="146"/>
      <c r="K3822" s="146"/>
      <c r="L3822" s="146"/>
    </row>
    <row r="3823" spans="9:12" x14ac:dyDescent="0.25">
      <c r="I3823" s="146"/>
      <c r="J3823" s="146"/>
      <c r="K3823" s="146"/>
      <c r="L3823" s="146"/>
    </row>
    <row r="3824" spans="9:12" x14ac:dyDescent="0.25">
      <c r="I3824" s="146"/>
      <c r="J3824" s="146"/>
      <c r="K3824" s="146"/>
      <c r="L3824" s="146"/>
    </row>
    <row r="3825" spans="9:12" x14ac:dyDescent="0.25">
      <c r="I3825" s="146"/>
      <c r="J3825" s="146"/>
      <c r="K3825" s="146"/>
      <c r="L3825" s="146"/>
    </row>
    <row r="3826" spans="9:12" x14ac:dyDescent="0.25">
      <c r="I3826" s="146"/>
      <c r="J3826" s="146"/>
      <c r="K3826" s="146"/>
      <c r="L3826" s="146"/>
    </row>
    <row r="3827" spans="9:12" x14ac:dyDescent="0.25">
      <c r="I3827" s="146"/>
      <c r="J3827" s="146"/>
      <c r="K3827" s="146"/>
      <c r="L3827" s="146"/>
    </row>
    <row r="3828" spans="9:12" x14ac:dyDescent="0.25">
      <c r="I3828" s="146"/>
      <c r="J3828" s="146"/>
      <c r="K3828" s="146"/>
      <c r="L3828" s="146"/>
    </row>
    <row r="3829" spans="9:12" x14ac:dyDescent="0.25">
      <c r="I3829" s="146"/>
      <c r="J3829" s="146"/>
      <c r="K3829" s="146"/>
      <c r="L3829" s="146"/>
    </row>
    <row r="3830" spans="9:12" x14ac:dyDescent="0.25">
      <c r="I3830" s="146"/>
      <c r="J3830" s="146"/>
      <c r="K3830" s="146"/>
      <c r="L3830" s="146"/>
    </row>
    <row r="3831" spans="9:12" x14ac:dyDescent="0.25">
      <c r="I3831" s="146"/>
      <c r="J3831" s="146"/>
      <c r="K3831" s="146"/>
      <c r="L3831" s="146"/>
    </row>
    <row r="3832" spans="9:12" x14ac:dyDescent="0.25">
      <c r="I3832" s="146"/>
      <c r="J3832" s="146"/>
      <c r="K3832" s="146"/>
      <c r="L3832" s="146"/>
    </row>
    <row r="3833" spans="9:12" x14ac:dyDescent="0.25">
      <c r="I3833" s="146"/>
      <c r="J3833" s="146"/>
      <c r="K3833" s="146"/>
      <c r="L3833" s="146"/>
    </row>
    <row r="3834" spans="9:12" x14ac:dyDescent="0.25">
      <c r="I3834" s="146"/>
      <c r="J3834" s="146"/>
      <c r="K3834" s="146"/>
      <c r="L3834" s="146"/>
    </row>
    <row r="3835" spans="9:12" x14ac:dyDescent="0.25">
      <c r="I3835" s="146"/>
      <c r="J3835" s="146"/>
      <c r="K3835" s="146"/>
      <c r="L3835" s="146"/>
    </row>
    <row r="3836" spans="9:12" x14ac:dyDescent="0.25">
      <c r="I3836" s="146"/>
      <c r="J3836" s="146"/>
      <c r="K3836" s="146"/>
      <c r="L3836" s="146"/>
    </row>
    <row r="3837" spans="9:12" x14ac:dyDescent="0.25">
      <c r="I3837" s="146"/>
      <c r="J3837" s="146"/>
      <c r="K3837" s="146"/>
      <c r="L3837" s="146"/>
    </row>
    <row r="3838" spans="9:12" x14ac:dyDescent="0.25">
      <c r="I3838" s="146"/>
      <c r="J3838" s="146"/>
      <c r="K3838" s="146"/>
      <c r="L3838" s="146"/>
    </row>
    <row r="3839" spans="9:12" x14ac:dyDescent="0.25">
      <c r="I3839" s="146"/>
      <c r="J3839" s="146"/>
      <c r="K3839" s="146"/>
      <c r="L3839" s="146"/>
    </row>
    <row r="3840" spans="9:12" x14ac:dyDescent="0.25">
      <c r="I3840" s="146"/>
      <c r="J3840" s="146"/>
      <c r="K3840" s="146"/>
      <c r="L3840" s="146"/>
    </row>
    <row r="3841" spans="9:12" x14ac:dyDescent="0.25">
      <c r="I3841" s="146"/>
      <c r="J3841" s="146"/>
      <c r="K3841" s="146"/>
      <c r="L3841" s="146"/>
    </row>
    <row r="3842" spans="9:12" x14ac:dyDescent="0.25">
      <c r="I3842" s="146"/>
      <c r="J3842" s="146"/>
      <c r="K3842" s="146"/>
      <c r="L3842" s="146"/>
    </row>
    <row r="3843" spans="9:12" x14ac:dyDescent="0.25">
      <c r="I3843" s="146"/>
      <c r="J3843" s="146"/>
      <c r="K3843" s="146"/>
      <c r="L3843" s="146"/>
    </row>
    <row r="3844" spans="9:12" x14ac:dyDescent="0.25">
      <c r="I3844" s="146"/>
      <c r="J3844" s="146"/>
      <c r="K3844" s="146"/>
      <c r="L3844" s="146"/>
    </row>
    <row r="3845" spans="9:12" x14ac:dyDescent="0.25">
      <c r="I3845" s="146"/>
      <c r="J3845" s="146"/>
      <c r="K3845" s="146"/>
      <c r="L3845" s="146"/>
    </row>
    <row r="3846" spans="9:12" x14ac:dyDescent="0.25">
      <c r="I3846" s="146"/>
      <c r="J3846" s="146"/>
      <c r="K3846" s="146"/>
      <c r="L3846" s="146"/>
    </row>
    <row r="3847" spans="9:12" x14ac:dyDescent="0.25">
      <c r="I3847" s="146"/>
      <c r="J3847" s="146"/>
      <c r="K3847" s="146"/>
      <c r="L3847" s="146"/>
    </row>
    <row r="3848" spans="9:12" x14ac:dyDescent="0.25">
      <c r="I3848" s="146"/>
      <c r="J3848" s="146"/>
      <c r="K3848" s="146"/>
      <c r="L3848" s="146"/>
    </row>
    <row r="3849" spans="9:12" x14ac:dyDescent="0.25">
      <c r="I3849" s="146"/>
      <c r="J3849" s="146"/>
      <c r="K3849" s="146"/>
      <c r="L3849" s="146"/>
    </row>
    <row r="3850" spans="9:12" x14ac:dyDescent="0.25">
      <c r="I3850" s="146"/>
      <c r="J3850" s="146"/>
      <c r="K3850" s="146"/>
      <c r="L3850" s="146"/>
    </row>
    <row r="3851" spans="9:12" x14ac:dyDescent="0.25">
      <c r="I3851" s="146"/>
      <c r="J3851" s="146"/>
      <c r="K3851" s="146"/>
      <c r="L3851" s="146"/>
    </row>
    <row r="3852" spans="9:12" x14ac:dyDescent="0.25">
      <c r="I3852" s="146"/>
      <c r="J3852" s="146"/>
      <c r="K3852" s="146"/>
      <c r="L3852" s="146"/>
    </row>
    <row r="3853" spans="9:12" x14ac:dyDescent="0.25">
      <c r="I3853" s="146"/>
      <c r="J3853" s="146"/>
      <c r="K3853" s="146"/>
      <c r="L3853" s="146"/>
    </row>
    <row r="3854" spans="9:12" x14ac:dyDescent="0.25">
      <c r="I3854" s="146"/>
      <c r="J3854" s="146"/>
      <c r="K3854" s="146"/>
      <c r="L3854" s="146"/>
    </row>
    <row r="3855" spans="9:12" x14ac:dyDescent="0.25">
      <c r="I3855" s="146"/>
      <c r="J3855" s="146"/>
      <c r="K3855" s="146"/>
      <c r="L3855" s="146"/>
    </row>
    <row r="3856" spans="9:12" x14ac:dyDescent="0.25">
      <c r="I3856" s="146"/>
      <c r="J3856" s="146"/>
      <c r="K3856" s="146"/>
      <c r="L3856" s="146"/>
    </row>
    <row r="3857" spans="9:12" x14ac:dyDescent="0.25">
      <c r="I3857" s="146"/>
      <c r="J3857" s="146"/>
      <c r="K3857" s="146"/>
      <c r="L3857" s="146"/>
    </row>
    <row r="3858" spans="9:12" x14ac:dyDescent="0.25">
      <c r="I3858" s="146"/>
      <c r="J3858" s="146"/>
      <c r="K3858" s="146"/>
      <c r="L3858" s="146"/>
    </row>
    <row r="3859" spans="9:12" x14ac:dyDescent="0.25">
      <c r="I3859" s="146"/>
      <c r="J3859" s="146"/>
      <c r="K3859" s="146"/>
      <c r="L3859" s="146"/>
    </row>
    <row r="3860" spans="9:12" x14ac:dyDescent="0.25">
      <c r="I3860" s="146"/>
      <c r="J3860" s="146"/>
      <c r="K3860" s="146"/>
      <c r="L3860" s="146"/>
    </row>
    <row r="3861" spans="9:12" x14ac:dyDescent="0.25">
      <c r="I3861" s="146"/>
      <c r="J3861" s="146"/>
      <c r="K3861" s="146"/>
      <c r="L3861" s="146"/>
    </row>
    <row r="3862" spans="9:12" x14ac:dyDescent="0.25">
      <c r="I3862" s="146"/>
      <c r="J3862" s="146"/>
      <c r="K3862" s="146"/>
      <c r="L3862" s="146"/>
    </row>
    <row r="3863" spans="9:12" x14ac:dyDescent="0.25">
      <c r="I3863" s="146"/>
      <c r="J3863" s="146"/>
      <c r="K3863" s="146"/>
      <c r="L3863" s="146"/>
    </row>
    <row r="3864" spans="9:12" x14ac:dyDescent="0.25">
      <c r="I3864" s="146"/>
      <c r="J3864" s="146"/>
      <c r="K3864" s="146"/>
      <c r="L3864" s="146"/>
    </row>
    <row r="3865" spans="9:12" x14ac:dyDescent="0.25">
      <c r="I3865" s="146"/>
      <c r="J3865" s="146"/>
      <c r="K3865" s="146"/>
      <c r="L3865" s="146"/>
    </row>
    <row r="3866" spans="9:12" x14ac:dyDescent="0.25">
      <c r="I3866" s="146"/>
      <c r="J3866" s="146"/>
      <c r="K3866" s="146"/>
      <c r="L3866" s="146"/>
    </row>
    <row r="3867" spans="9:12" x14ac:dyDescent="0.25">
      <c r="I3867" s="146"/>
      <c r="J3867" s="146"/>
      <c r="K3867" s="146"/>
      <c r="L3867" s="146"/>
    </row>
    <row r="3868" spans="9:12" x14ac:dyDescent="0.25">
      <c r="I3868" s="146"/>
      <c r="J3868" s="146"/>
      <c r="K3868" s="146"/>
      <c r="L3868" s="146"/>
    </row>
    <row r="3869" spans="9:12" x14ac:dyDescent="0.25">
      <c r="I3869" s="146"/>
      <c r="J3869" s="146"/>
      <c r="K3869" s="146"/>
      <c r="L3869" s="146"/>
    </row>
    <row r="3870" spans="9:12" x14ac:dyDescent="0.25">
      <c r="I3870" s="146"/>
      <c r="J3870" s="146"/>
      <c r="K3870" s="146"/>
      <c r="L3870" s="146"/>
    </row>
    <row r="3871" spans="9:12" x14ac:dyDescent="0.25">
      <c r="I3871" s="146"/>
      <c r="J3871" s="146"/>
      <c r="K3871" s="146"/>
      <c r="L3871" s="146"/>
    </row>
    <row r="3872" spans="9:12" x14ac:dyDescent="0.25">
      <c r="I3872" s="146"/>
      <c r="J3872" s="146"/>
      <c r="K3872" s="146"/>
      <c r="L3872" s="146"/>
    </row>
    <row r="3873" spans="9:12" x14ac:dyDescent="0.25">
      <c r="I3873" s="146"/>
      <c r="J3873" s="146"/>
      <c r="K3873" s="146"/>
      <c r="L3873" s="146"/>
    </row>
    <row r="3874" spans="9:12" x14ac:dyDescent="0.25">
      <c r="I3874" s="146"/>
      <c r="J3874" s="146"/>
      <c r="K3874" s="146"/>
      <c r="L3874" s="146"/>
    </row>
    <row r="3875" spans="9:12" x14ac:dyDescent="0.25">
      <c r="I3875" s="146"/>
      <c r="J3875" s="146"/>
      <c r="K3875" s="146"/>
      <c r="L3875" s="146"/>
    </row>
    <row r="3876" spans="9:12" x14ac:dyDescent="0.25">
      <c r="I3876" s="146"/>
      <c r="J3876" s="146"/>
      <c r="K3876" s="146"/>
      <c r="L3876" s="146"/>
    </row>
    <row r="3877" spans="9:12" x14ac:dyDescent="0.25">
      <c r="I3877" s="146"/>
      <c r="J3877" s="146"/>
      <c r="K3877" s="146"/>
      <c r="L3877" s="146"/>
    </row>
    <row r="3878" spans="9:12" x14ac:dyDescent="0.25">
      <c r="I3878" s="146"/>
      <c r="J3878" s="146"/>
      <c r="K3878" s="146"/>
      <c r="L3878" s="146"/>
    </row>
    <row r="3879" spans="9:12" x14ac:dyDescent="0.25">
      <c r="I3879" s="146"/>
      <c r="J3879" s="146"/>
      <c r="K3879" s="146"/>
      <c r="L3879" s="146"/>
    </row>
    <row r="3880" spans="9:12" x14ac:dyDescent="0.25">
      <c r="I3880" s="146"/>
      <c r="J3880" s="146"/>
      <c r="K3880" s="146"/>
      <c r="L3880" s="146"/>
    </row>
    <row r="3881" spans="9:12" x14ac:dyDescent="0.25">
      <c r="I3881" s="146"/>
      <c r="J3881" s="146"/>
      <c r="K3881" s="146"/>
      <c r="L3881" s="146"/>
    </row>
    <row r="3882" spans="9:12" x14ac:dyDescent="0.25">
      <c r="I3882" s="146"/>
      <c r="J3882" s="146"/>
      <c r="K3882" s="146"/>
      <c r="L3882" s="146"/>
    </row>
    <row r="3883" spans="9:12" x14ac:dyDescent="0.25">
      <c r="I3883" s="146"/>
      <c r="J3883" s="146"/>
      <c r="K3883" s="146"/>
      <c r="L3883" s="146"/>
    </row>
    <row r="3884" spans="9:12" x14ac:dyDescent="0.25">
      <c r="I3884" s="146"/>
      <c r="J3884" s="146"/>
      <c r="K3884" s="146"/>
      <c r="L3884" s="146"/>
    </row>
    <row r="3885" spans="9:12" x14ac:dyDescent="0.25">
      <c r="I3885" s="146"/>
      <c r="J3885" s="146"/>
      <c r="K3885" s="146"/>
      <c r="L3885" s="146"/>
    </row>
    <row r="3886" spans="9:12" x14ac:dyDescent="0.25">
      <c r="I3886" s="146"/>
      <c r="J3886" s="146"/>
      <c r="K3886" s="146"/>
      <c r="L3886" s="146"/>
    </row>
    <row r="3887" spans="9:12" x14ac:dyDescent="0.25">
      <c r="I3887" s="146"/>
      <c r="J3887" s="146"/>
      <c r="K3887" s="146"/>
      <c r="L3887" s="146"/>
    </row>
    <row r="3888" spans="9:12" x14ac:dyDescent="0.25">
      <c r="I3888" s="146"/>
      <c r="J3888" s="146"/>
      <c r="K3888" s="146"/>
      <c r="L3888" s="146"/>
    </row>
    <row r="3889" spans="9:12" x14ac:dyDescent="0.25">
      <c r="I3889" s="146"/>
      <c r="J3889" s="146"/>
      <c r="K3889" s="146"/>
      <c r="L3889" s="146"/>
    </row>
    <row r="3890" spans="9:12" x14ac:dyDescent="0.25">
      <c r="I3890" s="146"/>
      <c r="J3890" s="146"/>
      <c r="K3890" s="146"/>
      <c r="L3890" s="146"/>
    </row>
    <row r="3891" spans="9:12" x14ac:dyDescent="0.25">
      <c r="I3891" s="146"/>
      <c r="J3891" s="146"/>
      <c r="K3891" s="146"/>
      <c r="L3891" s="146"/>
    </row>
    <row r="3892" spans="9:12" x14ac:dyDescent="0.25">
      <c r="I3892" s="146"/>
      <c r="J3892" s="146"/>
      <c r="K3892" s="146"/>
      <c r="L3892" s="146"/>
    </row>
    <row r="3893" spans="9:12" x14ac:dyDescent="0.25">
      <c r="I3893" s="146"/>
      <c r="J3893" s="146"/>
      <c r="K3893" s="146"/>
      <c r="L3893" s="146"/>
    </row>
    <row r="3894" spans="9:12" x14ac:dyDescent="0.25">
      <c r="I3894" s="146"/>
      <c r="J3894" s="146"/>
      <c r="K3894" s="146"/>
      <c r="L3894" s="146"/>
    </row>
    <row r="3895" spans="9:12" x14ac:dyDescent="0.25">
      <c r="I3895" s="146"/>
      <c r="J3895" s="146"/>
      <c r="K3895" s="146"/>
      <c r="L3895" s="146"/>
    </row>
    <row r="3896" spans="9:12" x14ac:dyDescent="0.25">
      <c r="I3896" s="146"/>
      <c r="J3896" s="146"/>
      <c r="K3896" s="146"/>
      <c r="L3896" s="146"/>
    </row>
    <row r="3897" spans="9:12" x14ac:dyDescent="0.25">
      <c r="I3897" s="146"/>
      <c r="J3897" s="146"/>
      <c r="K3897" s="146"/>
      <c r="L3897" s="146"/>
    </row>
    <row r="3898" spans="9:12" x14ac:dyDescent="0.25">
      <c r="I3898" s="146"/>
      <c r="J3898" s="146"/>
      <c r="K3898" s="146"/>
      <c r="L3898" s="146"/>
    </row>
    <row r="3899" spans="9:12" x14ac:dyDescent="0.25">
      <c r="I3899" s="146"/>
      <c r="J3899" s="146"/>
      <c r="K3899" s="146"/>
      <c r="L3899" s="146"/>
    </row>
    <row r="3900" spans="9:12" x14ac:dyDescent="0.25">
      <c r="I3900" s="146"/>
      <c r="J3900" s="146"/>
      <c r="K3900" s="146"/>
      <c r="L3900" s="146"/>
    </row>
    <row r="3901" spans="9:12" x14ac:dyDescent="0.25">
      <c r="I3901" s="146"/>
      <c r="J3901" s="146"/>
      <c r="K3901" s="146"/>
      <c r="L3901" s="146"/>
    </row>
    <row r="3902" spans="9:12" x14ac:dyDescent="0.25">
      <c r="I3902" s="146"/>
      <c r="J3902" s="146"/>
      <c r="K3902" s="146"/>
      <c r="L3902" s="146"/>
    </row>
    <row r="3903" spans="9:12" x14ac:dyDescent="0.25">
      <c r="I3903" s="146"/>
      <c r="J3903" s="146"/>
      <c r="K3903" s="146"/>
      <c r="L3903" s="146"/>
    </row>
    <row r="3904" spans="9:12" x14ac:dyDescent="0.25">
      <c r="I3904" s="146"/>
      <c r="J3904" s="146"/>
      <c r="K3904" s="146"/>
      <c r="L3904" s="146"/>
    </row>
    <row r="3905" spans="9:12" x14ac:dyDescent="0.25">
      <c r="I3905" s="146"/>
      <c r="J3905" s="146"/>
      <c r="K3905" s="146"/>
      <c r="L3905" s="146"/>
    </row>
    <row r="3906" spans="9:12" x14ac:dyDescent="0.25">
      <c r="I3906" s="146"/>
      <c r="J3906" s="146"/>
      <c r="K3906" s="146"/>
      <c r="L3906" s="146"/>
    </row>
    <row r="3907" spans="9:12" x14ac:dyDescent="0.25">
      <c r="I3907" s="146"/>
      <c r="J3907" s="146"/>
      <c r="K3907" s="146"/>
      <c r="L3907" s="146"/>
    </row>
    <row r="3908" spans="9:12" x14ac:dyDescent="0.25">
      <c r="I3908" s="146"/>
      <c r="J3908" s="146"/>
      <c r="K3908" s="146"/>
      <c r="L3908" s="146"/>
    </row>
    <row r="3909" spans="9:12" x14ac:dyDescent="0.25">
      <c r="I3909" s="146"/>
      <c r="J3909" s="146"/>
      <c r="K3909" s="146"/>
      <c r="L3909" s="146"/>
    </row>
    <row r="3910" spans="9:12" x14ac:dyDescent="0.25">
      <c r="I3910" s="146"/>
      <c r="J3910" s="146"/>
      <c r="K3910" s="146"/>
      <c r="L3910" s="146"/>
    </row>
    <row r="3911" spans="9:12" x14ac:dyDescent="0.25">
      <c r="I3911" s="146"/>
      <c r="J3911" s="146"/>
      <c r="K3911" s="146"/>
      <c r="L3911" s="146"/>
    </row>
    <row r="3912" spans="9:12" x14ac:dyDescent="0.25">
      <c r="I3912" s="146"/>
      <c r="J3912" s="146"/>
      <c r="K3912" s="146"/>
      <c r="L3912" s="146"/>
    </row>
    <row r="3913" spans="9:12" x14ac:dyDescent="0.25">
      <c r="I3913" s="146"/>
      <c r="J3913" s="146"/>
      <c r="K3913" s="146"/>
      <c r="L3913" s="146"/>
    </row>
    <row r="3914" spans="9:12" x14ac:dyDescent="0.25">
      <c r="I3914" s="146"/>
      <c r="J3914" s="146"/>
      <c r="K3914" s="146"/>
      <c r="L3914" s="146"/>
    </row>
    <row r="3915" spans="9:12" x14ac:dyDescent="0.25">
      <c r="I3915" s="146"/>
      <c r="J3915" s="146"/>
      <c r="K3915" s="146"/>
      <c r="L3915" s="146"/>
    </row>
    <row r="3916" spans="9:12" x14ac:dyDescent="0.25">
      <c r="I3916" s="146"/>
      <c r="J3916" s="146"/>
      <c r="K3916" s="146"/>
      <c r="L3916" s="146"/>
    </row>
    <row r="3917" spans="9:12" x14ac:dyDescent="0.25">
      <c r="I3917" s="146"/>
      <c r="J3917" s="146"/>
      <c r="K3917" s="146"/>
      <c r="L3917" s="146"/>
    </row>
    <row r="3918" spans="9:12" x14ac:dyDescent="0.25">
      <c r="I3918" s="146"/>
      <c r="J3918" s="146"/>
      <c r="K3918" s="146"/>
      <c r="L3918" s="146"/>
    </row>
    <row r="3919" spans="9:12" x14ac:dyDescent="0.25">
      <c r="I3919" s="146"/>
      <c r="J3919" s="146"/>
      <c r="K3919" s="146"/>
      <c r="L3919" s="146"/>
    </row>
    <row r="3920" spans="9:12" x14ac:dyDescent="0.25">
      <c r="I3920" s="146"/>
      <c r="J3920" s="146"/>
      <c r="K3920" s="146"/>
      <c r="L3920" s="146"/>
    </row>
    <row r="3921" spans="9:12" x14ac:dyDescent="0.25">
      <c r="I3921" s="146"/>
      <c r="J3921" s="146"/>
      <c r="K3921" s="146"/>
      <c r="L3921" s="146"/>
    </row>
    <row r="3922" spans="9:12" x14ac:dyDescent="0.25">
      <c r="I3922" s="146"/>
      <c r="J3922" s="146"/>
      <c r="K3922" s="146"/>
      <c r="L3922" s="146"/>
    </row>
    <row r="3923" spans="9:12" x14ac:dyDescent="0.25">
      <c r="I3923" s="146"/>
      <c r="J3923" s="146"/>
      <c r="K3923" s="146"/>
      <c r="L3923" s="146"/>
    </row>
    <row r="3924" spans="9:12" x14ac:dyDescent="0.25">
      <c r="I3924" s="146"/>
      <c r="J3924" s="146"/>
      <c r="K3924" s="146"/>
      <c r="L3924" s="146"/>
    </row>
    <row r="3925" spans="9:12" x14ac:dyDescent="0.25">
      <c r="I3925" s="146"/>
      <c r="J3925" s="146"/>
      <c r="K3925" s="146"/>
      <c r="L3925" s="146"/>
    </row>
    <row r="3926" spans="9:12" x14ac:dyDescent="0.25">
      <c r="I3926" s="146"/>
      <c r="J3926" s="146"/>
      <c r="K3926" s="146"/>
      <c r="L3926" s="146"/>
    </row>
    <row r="3927" spans="9:12" x14ac:dyDescent="0.25">
      <c r="I3927" s="146"/>
      <c r="J3927" s="146"/>
      <c r="K3927" s="146"/>
      <c r="L3927" s="146"/>
    </row>
    <row r="3928" spans="9:12" x14ac:dyDescent="0.25">
      <c r="I3928" s="146"/>
      <c r="J3928" s="146"/>
      <c r="K3928" s="146"/>
      <c r="L3928" s="146"/>
    </row>
    <row r="3929" spans="9:12" x14ac:dyDescent="0.25">
      <c r="I3929" s="146"/>
      <c r="J3929" s="146"/>
      <c r="K3929" s="146"/>
      <c r="L3929" s="146"/>
    </row>
    <row r="3930" spans="9:12" x14ac:dyDescent="0.25">
      <c r="I3930" s="146"/>
      <c r="J3930" s="146"/>
      <c r="K3930" s="146"/>
      <c r="L3930" s="146"/>
    </row>
    <row r="3931" spans="9:12" x14ac:dyDescent="0.25">
      <c r="I3931" s="146"/>
      <c r="J3931" s="146"/>
      <c r="K3931" s="146"/>
      <c r="L3931" s="146"/>
    </row>
    <row r="3932" spans="9:12" x14ac:dyDescent="0.25">
      <c r="I3932" s="146"/>
      <c r="J3932" s="146"/>
      <c r="K3932" s="146"/>
      <c r="L3932" s="146"/>
    </row>
    <row r="3933" spans="9:12" x14ac:dyDescent="0.25">
      <c r="I3933" s="146"/>
      <c r="J3933" s="146"/>
      <c r="K3933" s="146"/>
      <c r="L3933" s="146"/>
    </row>
    <row r="3934" spans="9:12" x14ac:dyDescent="0.25">
      <c r="I3934" s="146"/>
      <c r="J3934" s="146"/>
      <c r="K3934" s="146"/>
      <c r="L3934" s="146"/>
    </row>
    <row r="3935" spans="9:12" x14ac:dyDescent="0.25">
      <c r="I3935" s="146"/>
      <c r="J3935" s="146"/>
      <c r="K3935" s="146"/>
      <c r="L3935" s="146"/>
    </row>
    <row r="3936" spans="9:12" x14ac:dyDescent="0.25">
      <c r="I3936" s="146"/>
      <c r="J3936" s="146"/>
      <c r="K3936" s="146"/>
      <c r="L3936" s="146"/>
    </row>
    <row r="3937" spans="9:12" x14ac:dyDescent="0.25">
      <c r="I3937" s="146"/>
      <c r="J3937" s="146"/>
      <c r="K3937" s="146"/>
      <c r="L3937" s="146"/>
    </row>
    <row r="3938" spans="9:12" x14ac:dyDescent="0.25">
      <c r="I3938" s="146"/>
      <c r="J3938" s="146"/>
      <c r="K3938" s="146"/>
      <c r="L3938" s="146"/>
    </row>
    <row r="3939" spans="9:12" x14ac:dyDescent="0.25">
      <c r="I3939" s="146"/>
      <c r="J3939" s="146"/>
      <c r="K3939" s="146"/>
      <c r="L3939" s="146"/>
    </row>
    <row r="3940" spans="9:12" x14ac:dyDescent="0.25">
      <c r="I3940" s="146"/>
      <c r="J3940" s="146"/>
      <c r="K3940" s="146"/>
      <c r="L3940" s="146"/>
    </row>
    <row r="3941" spans="9:12" x14ac:dyDescent="0.25">
      <c r="I3941" s="146"/>
      <c r="J3941" s="146"/>
      <c r="K3941" s="146"/>
      <c r="L3941" s="146"/>
    </row>
    <row r="3942" spans="9:12" x14ac:dyDescent="0.25">
      <c r="I3942" s="146"/>
      <c r="J3942" s="146"/>
      <c r="K3942" s="146"/>
      <c r="L3942" s="146"/>
    </row>
    <row r="3943" spans="9:12" x14ac:dyDescent="0.25">
      <c r="I3943" s="146"/>
      <c r="J3943" s="146"/>
      <c r="K3943" s="146"/>
      <c r="L3943" s="146"/>
    </row>
    <row r="3944" spans="9:12" x14ac:dyDescent="0.25">
      <c r="I3944" s="146"/>
      <c r="J3944" s="146"/>
      <c r="K3944" s="146"/>
      <c r="L3944" s="146"/>
    </row>
    <row r="3945" spans="9:12" x14ac:dyDescent="0.25">
      <c r="I3945" s="146"/>
      <c r="J3945" s="146"/>
      <c r="K3945" s="146"/>
      <c r="L3945" s="146"/>
    </row>
    <row r="3946" spans="9:12" x14ac:dyDescent="0.25">
      <c r="I3946" s="146"/>
      <c r="J3946" s="146"/>
      <c r="K3946" s="146"/>
      <c r="L3946" s="146"/>
    </row>
    <row r="3947" spans="9:12" x14ac:dyDescent="0.25">
      <c r="I3947" s="146"/>
      <c r="J3947" s="146"/>
      <c r="K3947" s="146"/>
      <c r="L3947" s="146"/>
    </row>
    <row r="3948" spans="9:12" x14ac:dyDescent="0.25">
      <c r="I3948" s="146"/>
      <c r="J3948" s="146"/>
      <c r="K3948" s="146"/>
      <c r="L3948" s="146"/>
    </row>
    <row r="3949" spans="9:12" x14ac:dyDescent="0.25">
      <c r="I3949" s="146"/>
      <c r="J3949" s="146"/>
      <c r="K3949" s="146"/>
      <c r="L3949" s="146"/>
    </row>
    <row r="3950" spans="9:12" x14ac:dyDescent="0.25">
      <c r="I3950" s="146"/>
      <c r="J3950" s="146"/>
      <c r="K3950" s="146"/>
      <c r="L3950" s="146"/>
    </row>
    <row r="3951" spans="9:12" x14ac:dyDescent="0.25">
      <c r="I3951" s="146"/>
      <c r="J3951" s="146"/>
      <c r="K3951" s="146"/>
      <c r="L3951" s="146"/>
    </row>
    <row r="3952" spans="9:12" x14ac:dyDescent="0.25">
      <c r="I3952" s="146"/>
      <c r="J3952" s="146"/>
      <c r="K3952" s="146"/>
      <c r="L3952" s="146"/>
    </row>
    <row r="3953" spans="9:12" x14ac:dyDescent="0.25">
      <c r="I3953" s="146"/>
      <c r="J3953" s="146"/>
      <c r="K3953" s="146"/>
      <c r="L3953" s="146"/>
    </row>
    <row r="3954" spans="9:12" x14ac:dyDescent="0.25">
      <c r="I3954" s="146"/>
      <c r="J3954" s="146"/>
      <c r="K3954" s="146"/>
      <c r="L3954" s="146"/>
    </row>
    <row r="3955" spans="9:12" x14ac:dyDescent="0.25">
      <c r="I3955" s="146"/>
      <c r="J3955" s="146"/>
      <c r="K3955" s="146"/>
      <c r="L3955" s="146"/>
    </row>
    <row r="3956" spans="9:12" x14ac:dyDescent="0.25">
      <c r="I3956" s="146"/>
      <c r="J3956" s="146"/>
      <c r="K3956" s="146"/>
      <c r="L3956" s="146"/>
    </row>
    <row r="3957" spans="9:12" x14ac:dyDescent="0.25">
      <c r="I3957" s="146"/>
      <c r="J3957" s="146"/>
      <c r="K3957" s="146"/>
      <c r="L3957" s="146"/>
    </row>
    <row r="3958" spans="9:12" x14ac:dyDescent="0.25">
      <c r="I3958" s="146"/>
      <c r="J3958" s="146"/>
      <c r="K3958" s="146"/>
      <c r="L3958" s="146"/>
    </row>
    <row r="3959" spans="9:12" x14ac:dyDescent="0.25">
      <c r="I3959" s="146"/>
      <c r="J3959" s="146"/>
      <c r="K3959" s="146"/>
      <c r="L3959" s="146"/>
    </row>
    <row r="3960" spans="9:12" x14ac:dyDescent="0.25">
      <c r="I3960" s="146"/>
      <c r="J3960" s="146"/>
      <c r="K3960" s="146"/>
      <c r="L3960" s="146"/>
    </row>
    <row r="3961" spans="9:12" x14ac:dyDescent="0.25">
      <c r="I3961" s="146"/>
      <c r="J3961" s="146"/>
      <c r="K3961" s="146"/>
      <c r="L3961" s="146"/>
    </row>
    <row r="3962" spans="9:12" x14ac:dyDescent="0.25">
      <c r="I3962" s="146"/>
      <c r="J3962" s="146"/>
      <c r="K3962" s="146"/>
      <c r="L3962" s="146"/>
    </row>
    <row r="3963" spans="9:12" x14ac:dyDescent="0.25">
      <c r="I3963" s="146"/>
      <c r="J3963" s="146"/>
      <c r="K3963" s="146"/>
      <c r="L3963" s="146"/>
    </row>
    <row r="3964" spans="9:12" x14ac:dyDescent="0.25">
      <c r="I3964" s="146"/>
      <c r="J3964" s="146"/>
      <c r="K3964" s="146"/>
      <c r="L3964" s="146"/>
    </row>
    <row r="3965" spans="9:12" x14ac:dyDescent="0.25">
      <c r="I3965" s="146"/>
      <c r="J3965" s="146"/>
      <c r="K3965" s="146"/>
      <c r="L3965" s="146"/>
    </row>
    <row r="3966" spans="9:12" x14ac:dyDescent="0.25">
      <c r="I3966" s="146"/>
      <c r="J3966" s="146"/>
      <c r="K3966" s="146"/>
      <c r="L3966" s="146"/>
    </row>
    <row r="3967" spans="9:12" x14ac:dyDescent="0.25">
      <c r="I3967" s="146"/>
      <c r="J3967" s="146"/>
      <c r="K3967" s="146"/>
      <c r="L3967" s="146"/>
    </row>
    <row r="3968" spans="9:12" x14ac:dyDescent="0.25">
      <c r="I3968" s="146"/>
      <c r="J3968" s="146"/>
      <c r="K3968" s="146"/>
      <c r="L3968" s="146"/>
    </row>
    <row r="3969" spans="9:12" x14ac:dyDescent="0.25">
      <c r="I3969" s="146"/>
      <c r="J3969" s="146"/>
      <c r="K3969" s="146"/>
      <c r="L3969" s="146"/>
    </row>
    <row r="3970" spans="9:12" x14ac:dyDescent="0.25">
      <c r="I3970" s="146"/>
      <c r="J3970" s="146"/>
      <c r="K3970" s="146"/>
      <c r="L3970" s="146"/>
    </row>
    <row r="3971" spans="9:12" x14ac:dyDescent="0.25">
      <c r="I3971" s="146"/>
      <c r="J3971" s="146"/>
      <c r="K3971" s="146"/>
      <c r="L3971" s="146"/>
    </row>
    <row r="3972" spans="9:12" x14ac:dyDescent="0.25">
      <c r="I3972" s="146"/>
      <c r="J3972" s="146"/>
      <c r="K3972" s="146"/>
      <c r="L3972" s="146"/>
    </row>
    <row r="3973" spans="9:12" x14ac:dyDescent="0.25">
      <c r="I3973" s="146"/>
      <c r="J3973" s="146"/>
      <c r="K3973" s="146"/>
      <c r="L3973" s="146"/>
    </row>
    <row r="3974" spans="9:12" x14ac:dyDescent="0.25">
      <c r="I3974" s="146"/>
      <c r="J3974" s="146"/>
      <c r="K3974" s="146"/>
      <c r="L3974" s="146"/>
    </row>
    <row r="3975" spans="9:12" x14ac:dyDescent="0.25">
      <c r="I3975" s="146"/>
      <c r="J3975" s="146"/>
      <c r="K3975" s="146"/>
      <c r="L3975" s="146"/>
    </row>
    <row r="3976" spans="9:12" x14ac:dyDescent="0.25">
      <c r="I3976" s="146"/>
      <c r="J3976" s="146"/>
      <c r="K3976" s="146"/>
      <c r="L3976" s="146"/>
    </row>
    <row r="3977" spans="9:12" x14ac:dyDescent="0.25">
      <c r="I3977" s="146"/>
      <c r="J3977" s="146"/>
      <c r="K3977" s="146"/>
      <c r="L3977" s="146"/>
    </row>
    <row r="3978" spans="9:12" x14ac:dyDescent="0.25">
      <c r="I3978" s="146"/>
      <c r="J3978" s="146"/>
      <c r="K3978" s="146"/>
      <c r="L3978" s="146"/>
    </row>
    <row r="3979" spans="9:12" x14ac:dyDescent="0.25">
      <c r="I3979" s="146"/>
      <c r="J3979" s="146"/>
      <c r="K3979" s="146"/>
      <c r="L3979" s="146"/>
    </row>
    <row r="3980" spans="9:12" x14ac:dyDescent="0.25">
      <c r="I3980" s="146"/>
      <c r="J3980" s="146"/>
      <c r="K3980" s="146"/>
      <c r="L3980" s="146"/>
    </row>
    <row r="3981" spans="9:12" x14ac:dyDescent="0.25">
      <c r="I3981" s="146"/>
      <c r="J3981" s="146"/>
      <c r="K3981" s="146"/>
      <c r="L3981" s="146"/>
    </row>
    <row r="3982" spans="9:12" x14ac:dyDescent="0.25">
      <c r="I3982" s="146"/>
      <c r="J3982" s="146"/>
      <c r="K3982" s="146"/>
      <c r="L3982" s="146"/>
    </row>
    <row r="3983" spans="9:12" x14ac:dyDescent="0.25">
      <c r="I3983" s="146"/>
      <c r="J3983" s="146"/>
      <c r="K3983" s="146"/>
      <c r="L3983" s="146"/>
    </row>
    <row r="3984" spans="9:12" x14ac:dyDescent="0.25">
      <c r="I3984" s="146"/>
      <c r="J3984" s="146"/>
      <c r="K3984" s="146"/>
      <c r="L3984" s="146"/>
    </row>
    <row r="3985" spans="9:12" x14ac:dyDescent="0.25">
      <c r="I3985" s="146"/>
      <c r="J3985" s="146"/>
      <c r="K3985" s="146"/>
      <c r="L3985" s="146"/>
    </row>
    <row r="3986" spans="9:12" x14ac:dyDescent="0.25">
      <c r="I3986" s="146"/>
      <c r="J3986" s="146"/>
      <c r="K3986" s="146"/>
      <c r="L3986" s="146"/>
    </row>
    <row r="3987" spans="9:12" x14ac:dyDescent="0.25">
      <c r="I3987" s="146"/>
      <c r="J3987" s="146"/>
      <c r="K3987" s="146"/>
      <c r="L3987" s="146"/>
    </row>
    <row r="3988" spans="9:12" x14ac:dyDescent="0.25">
      <c r="I3988" s="146"/>
      <c r="J3988" s="146"/>
      <c r="K3988" s="146"/>
      <c r="L3988" s="146"/>
    </row>
    <row r="3989" spans="9:12" x14ac:dyDescent="0.25">
      <c r="I3989" s="146"/>
      <c r="J3989" s="146"/>
      <c r="K3989" s="146"/>
      <c r="L3989" s="146"/>
    </row>
    <row r="3990" spans="9:12" x14ac:dyDescent="0.25">
      <c r="I3990" s="146"/>
      <c r="J3990" s="146"/>
      <c r="K3990" s="146"/>
      <c r="L3990" s="146"/>
    </row>
    <row r="3991" spans="9:12" x14ac:dyDescent="0.25">
      <c r="I3991" s="146"/>
      <c r="J3991" s="146"/>
      <c r="K3991" s="146"/>
      <c r="L3991" s="146"/>
    </row>
    <row r="3992" spans="9:12" x14ac:dyDescent="0.25">
      <c r="I3992" s="146"/>
      <c r="J3992" s="146"/>
      <c r="K3992" s="146"/>
      <c r="L3992" s="146"/>
    </row>
    <row r="3993" spans="9:12" x14ac:dyDescent="0.25">
      <c r="I3993" s="146"/>
      <c r="J3993" s="146"/>
      <c r="K3993" s="146"/>
      <c r="L3993" s="146"/>
    </row>
    <row r="3994" spans="9:12" x14ac:dyDescent="0.25">
      <c r="I3994" s="146"/>
      <c r="J3994" s="146"/>
      <c r="K3994" s="146"/>
      <c r="L3994" s="146"/>
    </row>
    <row r="3995" spans="9:12" x14ac:dyDescent="0.25">
      <c r="I3995" s="146"/>
      <c r="J3995" s="146"/>
      <c r="K3995" s="146"/>
      <c r="L3995" s="146"/>
    </row>
    <row r="3996" spans="9:12" x14ac:dyDescent="0.25">
      <c r="I3996" s="146"/>
      <c r="J3996" s="146"/>
      <c r="K3996" s="146"/>
      <c r="L3996" s="146"/>
    </row>
    <row r="3997" spans="9:12" x14ac:dyDescent="0.25">
      <c r="I3997" s="146"/>
      <c r="J3997" s="146"/>
      <c r="K3997" s="146"/>
      <c r="L3997" s="146"/>
    </row>
    <row r="3998" spans="9:12" x14ac:dyDescent="0.25">
      <c r="I3998" s="146"/>
      <c r="J3998" s="146"/>
      <c r="K3998" s="146"/>
      <c r="L3998" s="146"/>
    </row>
    <row r="3999" spans="9:12" x14ac:dyDescent="0.25">
      <c r="I3999" s="146"/>
      <c r="J3999" s="146"/>
      <c r="K3999" s="146"/>
      <c r="L3999" s="146"/>
    </row>
    <row r="4000" spans="9:12" x14ac:dyDescent="0.25">
      <c r="I4000" s="146"/>
      <c r="J4000" s="146"/>
      <c r="K4000" s="146"/>
      <c r="L4000" s="146"/>
    </row>
    <row r="4001" spans="9:12" x14ac:dyDescent="0.25">
      <c r="I4001" s="146"/>
      <c r="J4001" s="146"/>
      <c r="K4001" s="146"/>
      <c r="L4001" s="146"/>
    </row>
    <row r="4002" spans="9:12" x14ac:dyDescent="0.25">
      <c r="I4002" s="146"/>
      <c r="J4002" s="146"/>
      <c r="K4002" s="146"/>
      <c r="L4002" s="146"/>
    </row>
    <row r="4003" spans="9:12" x14ac:dyDescent="0.25">
      <c r="I4003" s="146"/>
      <c r="J4003" s="146"/>
      <c r="K4003" s="146"/>
      <c r="L4003" s="146"/>
    </row>
    <row r="4004" spans="9:12" x14ac:dyDescent="0.25">
      <c r="I4004" s="146"/>
      <c r="J4004" s="146"/>
      <c r="K4004" s="146"/>
      <c r="L4004" s="146"/>
    </row>
    <row r="4005" spans="9:12" x14ac:dyDescent="0.25">
      <c r="I4005" s="146"/>
      <c r="J4005" s="146"/>
      <c r="K4005" s="146"/>
      <c r="L4005" s="146"/>
    </row>
    <row r="4006" spans="9:12" x14ac:dyDescent="0.25">
      <c r="I4006" s="146"/>
      <c r="J4006" s="146"/>
      <c r="K4006" s="146"/>
      <c r="L4006" s="146"/>
    </row>
    <row r="4007" spans="9:12" x14ac:dyDescent="0.25">
      <c r="I4007" s="146"/>
      <c r="J4007" s="146"/>
      <c r="K4007" s="146"/>
      <c r="L4007" s="146"/>
    </row>
    <row r="4008" spans="9:12" x14ac:dyDescent="0.25">
      <c r="I4008" s="146"/>
      <c r="J4008" s="146"/>
      <c r="K4008" s="146"/>
      <c r="L4008" s="146"/>
    </row>
    <row r="4009" spans="9:12" x14ac:dyDescent="0.25">
      <c r="I4009" s="146"/>
      <c r="J4009" s="146"/>
      <c r="K4009" s="146"/>
      <c r="L4009" s="146"/>
    </row>
    <row r="4010" spans="9:12" x14ac:dyDescent="0.25">
      <c r="I4010" s="146"/>
      <c r="J4010" s="146"/>
      <c r="K4010" s="146"/>
      <c r="L4010" s="146"/>
    </row>
    <row r="4011" spans="9:12" x14ac:dyDescent="0.25">
      <c r="I4011" s="146"/>
      <c r="J4011" s="146"/>
      <c r="K4011" s="146"/>
      <c r="L4011" s="146"/>
    </row>
    <row r="4012" spans="9:12" x14ac:dyDescent="0.25">
      <c r="I4012" s="146"/>
      <c r="J4012" s="146"/>
      <c r="K4012" s="146"/>
      <c r="L4012" s="146"/>
    </row>
    <row r="4013" spans="9:12" x14ac:dyDescent="0.25">
      <c r="I4013" s="146"/>
      <c r="J4013" s="146"/>
      <c r="K4013" s="146"/>
      <c r="L4013" s="146"/>
    </row>
    <row r="4014" spans="9:12" x14ac:dyDescent="0.25">
      <c r="I4014" s="146"/>
      <c r="J4014" s="146"/>
      <c r="K4014" s="146"/>
      <c r="L4014" s="146"/>
    </row>
    <row r="4015" spans="9:12" x14ac:dyDescent="0.25">
      <c r="I4015" s="146"/>
      <c r="J4015" s="146"/>
      <c r="K4015" s="146"/>
      <c r="L4015" s="146"/>
    </row>
    <row r="4016" spans="9:12" x14ac:dyDescent="0.25">
      <c r="I4016" s="146"/>
      <c r="J4016" s="146"/>
      <c r="K4016" s="146"/>
      <c r="L4016" s="146"/>
    </row>
    <row r="4017" spans="9:12" x14ac:dyDescent="0.25">
      <c r="I4017" s="146"/>
      <c r="J4017" s="146"/>
      <c r="K4017" s="146"/>
      <c r="L4017" s="146"/>
    </row>
    <row r="4018" spans="9:12" x14ac:dyDescent="0.25">
      <c r="I4018" s="146"/>
      <c r="J4018" s="146"/>
      <c r="K4018" s="146"/>
      <c r="L4018" s="146"/>
    </row>
    <row r="4019" spans="9:12" x14ac:dyDescent="0.25">
      <c r="I4019" s="146"/>
      <c r="J4019" s="146"/>
      <c r="K4019" s="146"/>
      <c r="L4019" s="146"/>
    </row>
    <row r="4020" spans="9:12" x14ac:dyDescent="0.25">
      <c r="I4020" s="146"/>
      <c r="J4020" s="146"/>
      <c r="K4020" s="146"/>
      <c r="L4020" s="146"/>
    </row>
    <row r="4021" spans="9:12" x14ac:dyDescent="0.25">
      <c r="I4021" s="146"/>
      <c r="J4021" s="146"/>
      <c r="K4021" s="146"/>
      <c r="L4021" s="146"/>
    </row>
    <row r="4022" spans="9:12" x14ac:dyDescent="0.25">
      <c r="I4022" s="146"/>
      <c r="J4022" s="146"/>
      <c r="K4022" s="146"/>
      <c r="L4022" s="146"/>
    </row>
    <row r="4023" spans="9:12" x14ac:dyDescent="0.25">
      <c r="I4023" s="146"/>
      <c r="J4023" s="146"/>
      <c r="K4023" s="146"/>
      <c r="L4023" s="146"/>
    </row>
    <row r="4024" spans="9:12" x14ac:dyDescent="0.25">
      <c r="I4024" s="146"/>
      <c r="J4024" s="146"/>
      <c r="K4024" s="146"/>
      <c r="L4024" s="146"/>
    </row>
    <row r="4025" spans="9:12" x14ac:dyDescent="0.25">
      <c r="I4025" s="146"/>
      <c r="J4025" s="146"/>
      <c r="K4025" s="146"/>
      <c r="L4025" s="146"/>
    </row>
    <row r="4026" spans="9:12" x14ac:dyDescent="0.25">
      <c r="I4026" s="146"/>
      <c r="J4026" s="146"/>
      <c r="K4026" s="146"/>
      <c r="L4026" s="146"/>
    </row>
    <row r="4027" spans="9:12" x14ac:dyDescent="0.25">
      <c r="I4027" s="146"/>
      <c r="J4027" s="146"/>
      <c r="K4027" s="146"/>
      <c r="L4027" s="146"/>
    </row>
    <row r="4028" spans="9:12" x14ac:dyDescent="0.25">
      <c r="I4028" s="146"/>
      <c r="J4028" s="146"/>
      <c r="K4028" s="146"/>
      <c r="L4028" s="146"/>
    </row>
    <row r="4029" spans="9:12" x14ac:dyDescent="0.25">
      <c r="I4029" s="146"/>
      <c r="J4029" s="146"/>
      <c r="K4029" s="146"/>
      <c r="L4029" s="146"/>
    </row>
    <row r="4030" spans="9:12" x14ac:dyDescent="0.25">
      <c r="I4030" s="146"/>
      <c r="J4030" s="146"/>
      <c r="K4030" s="146"/>
      <c r="L4030" s="146"/>
    </row>
    <row r="4031" spans="9:12" x14ac:dyDescent="0.25">
      <c r="I4031" s="146"/>
      <c r="J4031" s="146"/>
      <c r="K4031" s="146"/>
      <c r="L4031" s="146"/>
    </row>
    <row r="4032" spans="9:12" x14ac:dyDescent="0.25">
      <c r="I4032" s="146"/>
      <c r="J4032" s="146"/>
      <c r="K4032" s="146"/>
      <c r="L4032" s="146"/>
    </row>
    <row r="4033" spans="9:12" x14ac:dyDescent="0.25">
      <c r="I4033" s="146"/>
      <c r="J4033" s="146"/>
      <c r="K4033" s="146"/>
      <c r="L4033" s="146"/>
    </row>
    <row r="4034" spans="9:12" x14ac:dyDescent="0.25">
      <c r="I4034" s="146"/>
      <c r="J4034" s="146"/>
      <c r="K4034" s="146"/>
      <c r="L4034" s="146"/>
    </row>
    <row r="4035" spans="9:12" x14ac:dyDescent="0.25">
      <c r="I4035" s="146"/>
      <c r="J4035" s="146"/>
      <c r="K4035" s="146"/>
      <c r="L4035" s="146"/>
    </row>
    <row r="4036" spans="9:12" x14ac:dyDescent="0.25">
      <c r="I4036" s="146"/>
      <c r="J4036" s="146"/>
      <c r="K4036" s="146"/>
      <c r="L4036" s="146"/>
    </row>
    <row r="4037" spans="9:12" x14ac:dyDescent="0.25">
      <c r="I4037" s="146"/>
      <c r="J4037" s="146"/>
      <c r="K4037" s="146"/>
      <c r="L4037" s="146"/>
    </row>
    <row r="4038" spans="9:12" x14ac:dyDescent="0.25">
      <c r="I4038" s="146"/>
      <c r="J4038" s="146"/>
      <c r="K4038" s="146"/>
      <c r="L4038" s="146"/>
    </row>
    <row r="4039" spans="9:12" x14ac:dyDescent="0.25">
      <c r="I4039" s="146"/>
      <c r="J4039" s="146"/>
      <c r="K4039" s="146"/>
      <c r="L4039" s="146"/>
    </row>
    <row r="4040" spans="9:12" x14ac:dyDescent="0.25">
      <c r="I4040" s="146"/>
      <c r="J4040" s="146"/>
      <c r="K4040" s="146"/>
      <c r="L4040" s="146"/>
    </row>
    <row r="4041" spans="9:12" x14ac:dyDescent="0.25">
      <c r="I4041" s="146"/>
      <c r="J4041" s="146"/>
      <c r="K4041" s="146"/>
      <c r="L4041" s="146"/>
    </row>
    <row r="4042" spans="9:12" x14ac:dyDescent="0.25">
      <c r="I4042" s="146"/>
      <c r="J4042" s="146"/>
      <c r="K4042" s="146"/>
      <c r="L4042" s="146"/>
    </row>
    <row r="4043" spans="9:12" x14ac:dyDescent="0.25">
      <c r="I4043" s="146"/>
      <c r="J4043" s="146"/>
      <c r="K4043" s="146"/>
      <c r="L4043" s="146"/>
    </row>
    <row r="4044" spans="9:12" x14ac:dyDescent="0.25">
      <c r="I4044" s="146"/>
      <c r="J4044" s="146"/>
      <c r="K4044" s="146"/>
      <c r="L4044" s="146"/>
    </row>
    <row r="4045" spans="9:12" x14ac:dyDescent="0.25">
      <c r="I4045" s="146"/>
      <c r="J4045" s="146"/>
      <c r="K4045" s="146"/>
      <c r="L4045" s="146"/>
    </row>
    <row r="4046" spans="9:12" x14ac:dyDescent="0.25">
      <c r="I4046" s="146"/>
      <c r="J4046" s="146"/>
      <c r="K4046" s="146"/>
      <c r="L4046" s="146"/>
    </row>
    <row r="4047" spans="9:12" x14ac:dyDescent="0.25">
      <c r="I4047" s="146"/>
      <c r="J4047" s="146"/>
      <c r="K4047" s="146"/>
      <c r="L4047" s="146"/>
    </row>
    <row r="4048" spans="9:12" x14ac:dyDescent="0.25">
      <c r="I4048" s="146"/>
      <c r="J4048" s="146"/>
      <c r="K4048" s="146"/>
      <c r="L4048" s="146"/>
    </row>
    <row r="4049" spans="9:12" x14ac:dyDescent="0.25">
      <c r="I4049" s="146"/>
      <c r="J4049" s="146"/>
      <c r="K4049" s="146"/>
      <c r="L4049" s="146"/>
    </row>
    <row r="4050" spans="9:12" x14ac:dyDescent="0.25">
      <c r="I4050" s="146"/>
      <c r="J4050" s="146"/>
      <c r="K4050" s="146"/>
      <c r="L4050" s="146"/>
    </row>
    <row r="4051" spans="9:12" x14ac:dyDescent="0.25">
      <c r="I4051" s="146"/>
      <c r="J4051" s="146"/>
      <c r="K4051" s="146"/>
      <c r="L4051" s="146"/>
    </row>
    <row r="4052" spans="9:12" x14ac:dyDescent="0.25">
      <c r="I4052" s="146"/>
      <c r="J4052" s="146"/>
      <c r="K4052" s="146"/>
      <c r="L4052" s="146"/>
    </row>
    <row r="4053" spans="9:12" x14ac:dyDescent="0.25">
      <c r="I4053" s="146"/>
      <c r="J4053" s="146"/>
      <c r="K4053" s="146"/>
      <c r="L4053" s="146"/>
    </row>
    <row r="4054" spans="9:12" x14ac:dyDescent="0.25">
      <c r="I4054" s="146"/>
      <c r="J4054" s="146"/>
      <c r="K4054" s="146"/>
      <c r="L4054" s="146"/>
    </row>
    <row r="4055" spans="9:12" x14ac:dyDescent="0.25">
      <c r="I4055" s="146"/>
      <c r="J4055" s="146"/>
      <c r="K4055" s="146"/>
      <c r="L4055" s="146"/>
    </row>
    <row r="4056" spans="9:12" x14ac:dyDescent="0.25">
      <c r="I4056" s="146"/>
      <c r="J4056" s="146"/>
      <c r="K4056" s="146"/>
      <c r="L4056" s="146"/>
    </row>
    <row r="4057" spans="9:12" x14ac:dyDescent="0.25">
      <c r="I4057" s="146"/>
      <c r="J4057" s="146"/>
      <c r="K4057" s="146"/>
      <c r="L4057" s="146"/>
    </row>
    <row r="4058" spans="9:12" x14ac:dyDescent="0.25">
      <c r="I4058" s="146"/>
      <c r="J4058" s="146"/>
      <c r="K4058" s="146"/>
      <c r="L4058" s="146"/>
    </row>
    <row r="4059" spans="9:12" x14ac:dyDescent="0.25">
      <c r="I4059" s="146"/>
      <c r="J4059" s="146"/>
      <c r="K4059" s="146"/>
      <c r="L4059" s="146"/>
    </row>
    <row r="4060" spans="9:12" x14ac:dyDescent="0.25">
      <c r="I4060" s="146"/>
      <c r="J4060" s="146"/>
      <c r="K4060" s="146"/>
      <c r="L4060" s="146"/>
    </row>
    <row r="4061" spans="9:12" x14ac:dyDescent="0.25">
      <c r="I4061" s="146"/>
      <c r="J4061" s="146"/>
      <c r="K4061" s="146"/>
      <c r="L4061" s="146"/>
    </row>
    <row r="4062" spans="9:12" x14ac:dyDescent="0.25">
      <c r="I4062" s="146"/>
      <c r="J4062" s="146"/>
      <c r="K4062" s="146"/>
      <c r="L4062" s="146"/>
    </row>
    <row r="4063" spans="9:12" x14ac:dyDescent="0.25">
      <c r="I4063" s="146"/>
      <c r="J4063" s="146"/>
      <c r="K4063" s="146"/>
      <c r="L4063" s="146"/>
    </row>
    <row r="4064" spans="9:12" x14ac:dyDescent="0.25">
      <c r="I4064" s="146"/>
      <c r="J4064" s="146"/>
      <c r="K4064" s="146"/>
      <c r="L4064" s="146"/>
    </row>
    <row r="4065" spans="9:12" x14ac:dyDescent="0.25">
      <c r="I4065" s="146"/>
      <c r="J4065" s="146"/>
      <c r="K4065" s="146"/>
      <c r="L4065" s="146"/>
    </row>
    <row r="4066" spans="9:12" x14ac:dyDescent="0.25">
      <c r="I4066" s="146"/>
      <c r="J4066" s="146"/>
      <c r="K4066" s="146"/>
      <c r="L4066" s="146"/>
    </row>
    <row r="4067" spans="9:12" x14ac:dyDescent="0.25">
      <c r="I4067" s="146"/>
      <c r="J4067" s="146"/>
      <c r="K4067" s="146"/>
      <c r="L4067" s="146"/>
    </row>
    <row r="4068" spans="9:12" x14ac:dyDescent="0.25">
      <c r="I4068" s="146"/>
      <c r="J4068" s="146"/>
      <c r="K4068" s="146"/>
      <c r="L4068" s="146"/>
    </row>
    <row r="4069" spans="9:12" x14ac:dyDescent="0.25">
      <c r="I4069" s="146"/>
      <c r="J4069" s="146"/>
      <c r="K4069" s="146"/>
      <c r="L4069" s="146"/>
    </row>
    <row r="4070" spans="9:12" x14ac:dyDescent="0.25">
      <c r="I4070" s="146"/>
      <c r="J4070" s="146"/>
      <c r="K4070" s="146"/>
      <c r="L4070" s="146"/>
    </row>
    <row r="4071" spans="9:12" x14ac:dyDescent="0.25">
      <c r="I4071" s="146"/>
      <c r="J4071" s="146"/>
      <c r="K4071" s="146"/>
      <c r="L4071" s="146"/>
    </row>
    <row r="4072" spans="9:12" x14ac:dyDescent="0.25">
      <c r="I4072" s="146"/>
      <c r="J4072" s="146"/>
      <c r="K4072" s="146"/>
      <c r="L4072" s="146"/>
    </row>
    <row r="4073" spans="9:12" x14ac:dyDescent="0.25">
      <c r="I4073" s="146"/>
      <c r="J4073" s="146"/>
      <c r="K4073" s="146"/>
      <c r="L4073" s="146"/>
    </row>
    <row r="4074" spans="9:12" x14ac:dyDescent="0.25">
      <c r="I4074" s="146"/>
      <c r="J4074" s="146"/>
      <c r="K4074" s="146"/>
      <c r="L4074" s="146"/>
    </row>
    <row r="4075" spans="9:12" x14ac:dyDescent="0.25">
      <c r="I4075" s="146"/>
      <c r="J4075" s="146"/>
      <c r="K4075" s="146"/>
      <c r="L4075" s="146"/>
    </row>
    <row r="4076" spans="9:12" x14ac:dyDescent="0.25">
      <c r="I4076" s="146"/>
      <c r="J4076" s="146"/>
      <c r="K4076" s="146"/>
      <c r="L4076" s="146"/>
    </row>
    <row r="4077" spans="9:12" x14ac:dyDescent="0.25">
      <c r="I4077" s="146"/>
      <c r="J4077" s="146"/>
      <c r="K4077" s="146"/>
      <c r="L4077" s="146"/>
    </row>
    <row r="4078" spans="9:12" x14ac:dyDescent="0.25">
      <c r="I4078" s="146"/>
      <c r="J4078" s="146"/>
      <c r="K4078" s="146"/>
      <c r="L4078" s="146"/>
    </row>
    <row r="4079" spans="9:12" x14ac:dyDescent="0.25">
      <c r="I4079" s="146"/>
      <c r="J4079" s="146"/>
      <c r="K4079" s="146"/>
      <c r="L4079" s="146"/>
    </row>
    <row r="4080" spans="9:12" x14ac:dyDescent="0.25">
      <c r="I4080" s="146"/>
      <c r="J4080" s="146"/>
      <c r="K4080" s="146"/>
      <c r="L4080" s="146"/>
    </row>
    <row r="4081" spans="9:12" x14ac:dyDescent="0.25">
      <c r="I4081" s="146"/>
      <c r="J4081" s="146"/>
      <c r="K4081" s="146"/>
      <c r="L4081" s="146"/>
    </row>
    <row r="4082" spans="9:12" x14ac:dyDescent="0.25">
      <c r="I4082" s="146"/>
      <c r="J4082" s="146"/>
      <c r="K4082" s="146"/>
      <c r="L4082" s="146"/>
    </row>
    <row r="4083" spans="9:12" x14ac:dyDescent="0.25">
      <c r="I4083" s="146"/>
      <c r="J4083" s="146"/>
      <c r="K4083" s="146"/>
      <c r="L4083" s="146"/>
    </row>
    <row r="4084" spans="9:12" x14ac:dyDescent="0.25">
      <c r="I4084" s="146"/>
      <c r="J4084" s="146"/>
      <c r="K4084" s="146"/>
      <c r="L4084" s="146"/>
    </row>
    <row r="4085" spans="9:12" x14ac:dyDescent="0.25">
      <c r="I4085" s="146"/>
      <c r="J4085" s="146"/>
      <c r="K4085" s="146"/>
      <c r="L4085" s="146"/>
    </row>
    <row r="4086" spans="9:12" x14ac:dyDescent="0.25">
      <c r="I4086" s="146"/>
      <c r="J4086" s="146"/>
      <c r="K4086" s="146"/>
      <c r="L4086" s="146"/>
    </row>
    <row r="4087" spans="9:12" x14ac:dyDescent="0.25">
      <c r="I4087" s="146"/>
      <c r="J4087" s="146"/>
      <c r="K4087" s="146"/>
      <c r="L4087" s="146"/>
    </row>
    <row r="4088" spans="9:12" x14ac:dyDescent="0.25">
      <c r="I4088" s="146"/>
      <c r="J4088" s="146"/>
      <c r="K4088" s="146"/>
      <c r="L4088" s="146"/>
    </row>
    <row r="4089" spans="9:12" x14ac:dyDescent="0.25">
      <c r="I4089" s="146"/>
      <c r="J4089" s="146"/>
      <c r="K4089" s="146"/>
      <c r="L4089" s="146"/>
    </row>
    <row r="4090" spans="9:12" x14ac:dyDescent="0.25">
      <c r="I4090" s="146"/>
      <c r="J4090" s="146"/>
      <c r="K4090" s="146"/>
      <c r="L4090" s="146"/>
    </row>
    <row r="4091" spans="9:12" x14ac:dyDescent="0.25">
      <c r="I4091" s="146"/>
      <c r="J4091" s="146"/>
      <c r="K4091" s="146"/>
      <c r="L4091" s="146"/>
    </row>
    <row r="4092" spans="9:12" x14ac:dyDescent="0.25">
      <c r="I4092" s="146"/>
      <c r="J4092" s="146"/>
      <c r="K4092" s="146"/>
      <c r="L4092" s="146"/>
    </row>
    <row r="4093" spans="9:12" x14ac:dyDescent="0.25">
      <c r="I4093" s="146"/>
      <c r="J4093" s="146"/>
      <c r="K4093" s="146"/>
      <c r="L4093" s="146"/>
    </row>
    <row r="4094" spans="9:12" x14ac:dyDescent="0.25">
      <c r="I4094" s="146"/>
      <c r="J4094" s="146"/>
      <c r="K4094" s="146"/>
      <c r="L4094" s="146"/>
    </row>
    <row r="4095" spans="9:12" x14ac:dyDescent="0.25">
      <c r="I4095" s="146"/>
      <c r="J4095" s="146"/>
      <c r="K4095" s="146"/>
      <c r="L4095" s="146"/>
    </row>
    <row r="4096" spans="9:12" x14ac:dyDescent="0.25">
      <c r="I4096" s="146"/>
      <c r="J4096" s="146"/>
      <c r="K4096" s="146"/>
      <c r="L4096" s="146"/>
    </row>
    <row r="4097" spans="9:12" x14ac:dyDescent="0.25">
      <c r="I4097" s="146"/>
      <c r="J4097" s="146"/>
      <c r="K4097" s="146"/>
      <c r="L4097" s="146"/>
    </row>
    <row r="4098" spans="9:12" x14ac:dyDescent="0.25">
      <c r="I4098" s="146"/>
      <c r="J4098" s="146"/>
      <c r="K4098" s="146"/>
      <c r="L4098" s="146"/>
    </row>
    <row r="4099" spans="9:12" x14ac:dyDescent="0.25">
      <c r="I4099" s="146"/>
      <c r="J4099" s="146"/>
      <c r="K4099" s="146"/>
      <c r="L4099" s="146"/>
    </row>
    <row r="4100" spans="9:12" x14ac:dyDescent="0.25">
      <c r="I4100" s="146"/>
      <c r="J4100" s="146"/>
      <c r="K4100" s="146"/>
      <c r="L4100" s="146"/>
    </row>
    <row r="4101" spans="9:12" x14ac:dyDescent="0.25">
      <c r="I4101" s="146"/>
      <c r="J4101" s="146"/>
      <c r="K4101" s="146"/>
      <c r="L4101" s="146"/>
    </row>
    <row r="4102" spans="9:12" x14ac:dyDescent="0.25">
      <c r="I4102" s="146"/>
      <c r="J4102" s="146"/>
      <c r="K4102" s="146"/>
      <c r="L4102" s="146"/>
    </row>
    <row r="4103" spans="9:12" x14ac:dyDescent="0.25">
      <c r="I4103" s="146"/>
      <c r="J4103" s="146"/>
      <c r="K4103" s="146"/>
      <c r="L4103" s="146"/>
    </row>
    <row r="4104" spans="9:12" x14ac:dyDescent="0.25">
      <c r="I4104" s="146"/>
      <c r="J4104" s="146"/>
      <c r="K4104" s="146"/>
      <c r="L4104" s="146"/>
    </row>
    <row r="4105" spans="9:12" x14ac:dyDescent="0.25">
      <c r="I4105" s="146"/>
      <c r="J4105" s="146"/>
      <c r="K4105" s="146"/>
      <c r="L4105" s="146"/>
    </row>
    <row r="4106" spans="9:12" x14ac:dyDescent="0.25">
      <c r="I4106" s="146"/>
      <c r="J4106" s="146"/>
      <c r="K4106" s="146"/>
      <c r="L4106" s="146"/>
    </row>
    <row r="4107" spans="9:12" x14ac:dyDescent="0.25">
      <c r="I4107" s="146"/>
      <c r="J4107" s="146"/>
      <c r="K4107" s="146"/>
      <c r="L4107" s="146"/>
    </row>
    <row r="4108" spans="9:12" x14ac:dyDescent="0.25">
      <c r="I4108" s="146"/>
      <c r="J4108" s="146"/>
      <c r="K4108" s="146"/>
      <c r="L4108" s="146"/>
    </row>
    <row r="4109" spans="9:12" x14ac:dyDescent="0.25">
      <c r="I4109" s="146"/>
      <c r="J4109" s="146"/>
      <c r="K4109" s="146"/>
      <c r="L4109" s="146"/>
    </row>
    <row r="4110" spans="9:12" x14ac:dyDescent="0.25">
      <c r="I4110" s="146"/>
      <c r="J4110" s="146"/>
      <c r="K4110" s="146"/>
      <c r="L4110" s="146"/>
    </row>
    <row r="4111" spans="9:12" x14ac:dyDescent="0.25">
      <c r="I4111" s="146"/>
      <c r="J4111" s="146"/>
      <c r="K4111" s="146"/>
      <c r="L4111" s="146"/>
    </row>
    <row r="4112" spans="9:12" x14ac:dyDescent="0.25">
      <c r="I4112" s="146"/>
      <c r="J4112" s="146"/>
      <c r="K4112" s="146"/>
      <c r="L4112" s="146"/>
    </row>
    <row r="4113" spans="9:12" x14ac:dyDescent="0.25">
      <c r="I4113" s="146"/>
      <c r="J4113" s="146"/>
      <c r="K4113" s="146"/>
      <c r="L4113" s="146"/>
    </row>
    <row r="4114" spans="9:12" x14ac:dyDescent="0.25">
      <c r="I4114" s="146"/>
      <c r="J4114" s="146"/>
      <c r="K4114" s="146"/>
      <c r="L4114" s="146"/>
    </row>
    <row r="4115" spans="9:12" x14ac:dyDescent="0.25">
      <c r="I4115" s="146"/>
      <c r="J4115" s="146"/>
      <c r="K4115" s="146"/>
      <c r="L4115" s="146"/>
    </row>
    <row r="4116" spans="9:12" x14ac:dyDescent="0.25">
      <c r="I4116" s="146"/>
      <c r="J4116" s="146"/>
      <c r="K4116" s="146"/>
      <c r="L4116" s="146"/>
    </row>
    <row r="4117" spans="9:12" x14ac:dyDescent="0.25">
      <c r="I4117" s="146"/>
      <c r="J4117" s="146"/>
      <c r="K4117" s="146"/>
      <c r="L4117" s="146"/>
    </row>
    <row r="4118" spans="9:12" x14ac:dyDescent="0.25">
      <c r="I4118" s="146"/>
      <c r="J4118" s="146"/>
      <c r="K4118" s="146"/>
      <c r="L4118" s="146"/>
    </row>
    <row r="4119" spans="9:12" x14ac:dyDescent="0.25">
      <c r="I4119" s="146"/>
      <c r="J4119" s="146"/>
      <c r="K4119" s="146"/>
      <c r="L4119" s="146"/>
    </row>
    <row r="4120" spans="9:12" x14ac:dyDescent="0.25">
      <c r="I4120" s="146"/>
      <c r="J4120" s="146"/>
      <c r="K4120" s="146"/>
      <c r="L4120" s="146"/>
    </row>
    <row r="4121" spans="9:12" x14ac:dyDescent="0.25">
      <c r="I4121" s="146"/>
      <c r="J4121" s="146"/>
      <c r="K4121" s="146"/>
      <c r="L4121" s="146"/>
    </row>
    <row r="4122" spans="9:12" x14ac:dyDescent="0.25">
      <c r="I4122" s="146"/>
      <c r="J4122" s="146"/>
      <c r="K4122" s="146"/>
      <c r="L4122" s="146"/>
    </row>
    <row r="4123" spans="9:12" x14ac:dyDescent="0.25">
      <c r="I4123" s="146"/>
      <c r="J4123" s="146"/>
      <c r="K4123" s="146"/>
      <c r="L4123" s="146"/>
    </row>
    <row r="4124" spans="9:12" x14ac:dyDescent="0.25">
      <c r="I4124" s="146"/>
      <c r="J4124" s="146"/>
      <c r="K4124" s="146"/>
      <c r="L4124" s="146"/>
    </row>
    <row r="4125" spans="9:12" x14ac:dyDescent="0.25">
      <c r="I4125" s="146"/>
      <c r="J4125" s="146"/>
      <c r="K4125" s="146"/>
      <c r="L4125" s="146"/>
    </row>
    <row r="4126" spans="9:12" x14ac:dyDescent="0.25">
      <c r="I4126" s="146"/>
      <c r="J4126" s="146"/>
      <c r="K4126" s="146"/>
      <c r="L4126" s="146"/>
    </row>
    <row r="4127" spans="9:12" x14ac:dyDescent="0.25">
      <c r="I4127" s="146"/>
      <c r="J4127" s="146"/>
      <c r="K4127" s="146"/>
      <c r="L4127" s="146"/>
    </row>
    <row r="4128" spans="9:12" x14ac:dyDescent="0.25">
      <c r="I4128" s="146"/>
      <c r="J4128" s="146"/>
      <c r="K4128" s="146"/>
      <c r="L4128" s="146"/>
    </row>
    <row r="4129" spans="9:12" x14ac:dyDescent="0.25">
      <c r="I4129" s="146"/>
      <c r="J4129" s="146"/>
      <c r="K4129" s="146"/>
      <c r="L4129" s="146"/>
    </row>
    <row r="4130" spans="9:12" x14ac:dyDescent="0.25">
      <c r="I4130" s="146"/>
      <c r="J4130" s="146"/>
      <c r="K4130" s="146"/>
      <c r="L4130" s="146"/>
    </row>
    <row r="4131" spans="9:12" x14ac:dyDescent="0.25">
      <c r="I4131" s="146"/>
      <c r="J4131" s="146"/>
      <c r="K4131" s="146"/>
      <c r="L4131" s="146"/>
    </row>
    <row r="4132" spans="9:12" x14ac:dyDescent="0.25">
      <c r="I4132" s="146"/>
      <c r="J4132" s="146"/>
      <c r="K4132" s="146"/>
      <c r="L4132" s="146"/>
    </row>
    <row r="4133" spans="9:12" x14ac:dyDescent="0.25">
      <c r="I4133" s="146"/>
      <c r="J4133" s="146"/>
      <c r="K4133" s="146"/>
      <c r="L4133" s="146"/>
    </row>
    <row r="4134" spans="9:12" x14ac:dyDescent="0.25">
      <c r="I4134" s="146"/>
      <c r="J4134" s="146"/>
      <c r="K4134" s="146"/>
      <c r="L4134" s="146"/>
    </row>
    <row r="4135" spans="9:12" x14ac:dyDescent="0.25">
      <c r="I4135" s="146"/>
      <c r="J4135" s="146"/>
      <c r="K4135" s="146"/>
      <c r="L4135" s="146"/>
    </row>
    <row r="4136" spans="9:12" x14ac:dyDescent="0.25">
      <c r="I4136" s="146"/>
      <c r="J4136" s="146"/>
      <c r="K4136" s="146"/>
      <c r="L4136" s="146"/>
    </row>
    <row r="4137" spans="9:12" x14ac:dyDescent="0.25">
      <c r="I4137" s="146"/>
      <c r="J4137" s="146"/>
      <c r="K4137" s="146"/>
      <c r="L4137" s="146"/>
    </row>
    <row r="4138" spans="9:12" x14ac:dyDescent="0.25">
      <c r="I4138" s="146"/>
      <c r="J4138" s="146"/>
      <c r="K4138" s="146"/>
      <c r="L4138" s="146"/>
    </row>
    <row r="4139" spans="9:12" x14ac:dyDescent="0.25">
      <c r="I4139" s="146"/>
      <c r="J4139" s="146"/>
      <c r="K4139" s="146"/>
      <c r="L4139" s="146"/>
    </row>
    <row r="4140" spans="9:12" x14ac:dyDescent="0.25">
      <c r="I4140" s="146"/>
      <c r="J4140" s="146"/>
      <c r="K4140" s="146"/>
      <c r="L4140" s="146"/>
    </row>
    <row r="4141" spans="9:12" x14ac:dyDescent="0.25">
      <c r="I4141" s="146"/>
      <c r="J4141" s="146"/>
      <c r="K4141" s="146"/>
      <c r="L4141" s="146"/>
    </row>
    <row r="4142" spans="9:12" x14ac:dyDescent="0.25">
      <c r="I4142" s="146"/>
      <c r="J4142" s="146"/>
      <c r="K4142" s="146"/>
      <c r="L4142" s="146"/>
    </row>
    <row r="4143" spans="9:12" x14ac:dyDescent="0.25">
      <c r="I4143" s="146"/>
      <c r="J4143" s="146"/>
      <c r="K4143" s="146"/>
      <c r="L4143" s="146"/>
    </row>
    <row r="4144" spans="9:12" x14ac:dyDescent="0.25">
      <c r="I4144" s="146"/>
      <c r="J4144" s="146"/>
      <c r="K4144" s="146"/>
      <c r="L4144" s="146"/>
    </row>
    <row r="4145" spans="9:12" x14ac:dyDescent="0.25">
      <c r="I4145" s="146"/>
      <c r="J4145" s="146"/>
      <c r="K4145" s="146"/>
      <c r="L4145" s="146"/>
    </row>
    <row r="4146" spans="9:12" x14ac:dyDescent="0.25">
      <c r="I4146" s="146"/>
      <c r="J4146" s="146"/>
      <c r="K4146" s="146"/>
      <c r="L4146" s="146"/>
    </row>
    <row r="4147" spans="9:12" x14ac:dyDescent="0.25">
      <c r="I4147" s="146"/>
      <c r="J4147" s="146"/>
      <c r="K4147" s="146"/>
      <c r="L4147" s="146"/>
    </row>
    <row r="4148" spans="9:12" x14ac:dyDescent="0.25">
      <c r="I4148" s="146"/>
      <c r="J4148" s="146"/>
      <c r="K4148" s="146"/>
      <c r="L4148" s="146"/>
    </row>
    <row r="4149" spans="9:12" x14ac:dyDescent="0.25">
      <c r="I4149" s="146"/>
      <c r="J4149" s="146"/>
      <c r="K4149" s="146"/>
      <c r="L4149" s="146"/>
    </row>
    <row r="4150" spans="9:12" x14ac:dyDescent="0.25">
      <c r="I4150" s="146"/>
      <c r="J4150" s="146"/>
      <c r="K4150" s="146"/>
      <c r="L4150" s="146"/>
    </row>
    <row r="4151" spans="9:12" x14ac:dyDescent="0.25">
      <c r="I4151" s="146"/>
      <c r="J4151" s="146"/>
      <c r="K4151" s="146"/>
      <c r="L4151" s="146"/>
    </row>
    <row r="4152" spans="9:12" x14ac:dyDescent="0.25">
      <c r="I4152" s="146"/>
      <c r="J4152" s="146"/>
      <c r="K4152" s="146"/>
      <c r="L4152" s="146"/>
    </row>
    <row r="4153" spans="9:12" x14ac:dyDescent="0.25">
      <c r="I4153" s="146"/>
      <c r="J4153" s="146"/>
      <c r="K4153" s="146"/>
      <c r="L4153" s="146"/>
    </row>
    <row r="4154" spans="9:12" x14ac:dyDescent="0.25">
      <c r="I4154" s="146"/>
      <c r="J4154" s="146"/>
      <c r="K4154" s="146"/>
      <c r="L4154" s="146"/>
    </row>
    <row r="4155" spans="9:12" x14ac:dyDescent="0.25">
      <c r="I4155" s="146"/>
      <c r="J4155" s="146"/>
      <c r="K4155" s="146"/>
      <c r="L4155" s="146"/>
    </row>
    <row r="4156" spans="9:12" x14ac:dyDescent="0.25">
      <c r="I4156" s="146"/>
      <c r="J4156" s="146"/>
      <c r="K4156" s="146"/>
      <c r="L4156" s="146"/>
    </row>
    <row r="4157" spans="9:12" x14ac:dyDescent="0.25">
      <c r="I4157" s="146"/>
      <c r="J4157" s="146"/>
      <c r="K4157" s="146"/>
      <c r="L4157" s="146"/>
    </row>
    <row r="4158" spans="9:12" x14ac:dyDescent="0.25">
      <c r="I4158" s="146"/>
      <c r="J4158" s="146"/>
      <c r="K4158" s="146"/>
      <c r="L4158" s="146"/>
    </row>
    <row r="4159" spans="9:12" x14ac:dyDescent="0.25">
      <c r="I4159" s="146"/>
      <c r="J4159" s="146"/>
      <c r="K4159" s="146"/>
      <c r="L4159" s="146"/>
    </row>
    <row r="4160" spans="9:12" x14ac:dyDescent="0.25">
      <c r="I4160" s="146"/>
      <c r="J4160" s="146"/>
      <c r="K4160" s="146"/>
      <c r="L4160" s="146"/>
    </row>
    <row r="4161" spans="9:12" x14ac:dyDescent="0.25">
      <c r="I4161" s="146"/>
      <c r="J4161" s="146"/>
      <c r="K4161" s="146"/>
      <c r="L4161" s="146"/>
    </row>
    <row r="4162" spans="9:12" x14ac:dyDescent="0.25">
      <c r="I4162" s="146"/>
      <c r="J4162" s="146"/>
      <c r="K4162" s="146"/>
      <c r="L4162" s="146"/>
    </row>
    <row r="4163" spans="9:12" x14ac:dyDescent="0.25">
      <c r="I4163" s="146"/>
      <c r="J4163" s="146"/>
      <c r="K4163" s="146"/>
      <c r="L4163" s="146"/>
    </row>
    <row r="4164" spans="9:12" x14ac:dyDescent="0.25">
      <c r="I4164" s="146"/>
      <c r="J4164" s="146"/>
      <c r="K4164" s="146"/>
      <c r="L4164" s="146"/>
    </row>
    <row r="4165" spans="9:12" x14ac:dyDescent="0.25">
      <c r="I4165" s="146"/>
      <c r="J4165" s="146"/>
      <c r="K4165" s="146"/>
      <c r="L4165" s="146"/>
    </row>
    <row r="4166" spans="9:12" x14ac:dyDescent="0.25">
      <c r="I4166" s="146"/>
      <c r="J4166" s="146"/>
      <c r="K4166" s="146"/>
      <c r="L4166" s="146"/>
    </row>
    <row r="4167" spans="9:12" x14ac:dyDescent="0.25">
      <c r="I4167" s="146"/>
      <c r="J4167" s="146"/>
      <c r="K4167" s="146"/>
      <c r="L4167" s="146"/>
    </row>
    <row r="4168" spans="9:12" x14ac:dyDescent="0.25">
      <c r="I4168" s="146"/>
      <c r="J4168" s="146"/>
      <c r="K4168" s="146"/>
      <c r="L4168" s="146"/>
    </row>
    <row r="4169" spans="9:12" x14ac:dyDescent="0.25">
      <c r="I4169" s="146"/>
      <c r="J4169" s="146"/>
      <c r="K4169" s="146"/>
      <c r="L4169" s="146"/>
    </row>
    <row r="4170" spans="9:12" x14ac:dyDescent="0.25">
      <c r="I4170" s="146"/>
      <c r="J4170" s="146"/>
      <c r="K4170" s="146"/>
      <c r="L4170" s="146"/>
    </row>
    <row r="4171" spans="9:12" x14ac:dyDescent="0.25">
      <c r="I4171" s="146"/>
      <c r="J4171" s="146"/>
      <c r="K4171" s="146"/>
      <c r="L4171" s="146"/>
    </row>
    <row r="4172" spans="9:12" x14ac:dyDescent="0.25">
      <c r="I4172" s="146"/>
      <c r="J4172" s="146"/>
      <c r="K4172" s="146"/>
      <c r="L4172" s="146"/>
    </row>
    <row r="4173" spans="9:12" x14ac:dyDescent="0.25">
      <c r="I4173" s="146"/>
      <c r="J4173" s="146"/>
      <c r="K4173" s="146"/>
      <c r="L4173" s="146"/>
    </row>
    <row r="4174" spans="9:12" x14ac:dyDescent="0.25">
      <c r="I4174" s="146"/>
      <c r="J4174" s="146"/>
      <c r="K4174" s="146"/>
      <c r="L4174" s="146"/>
    </row>
    <row r="4175" spans="9:12" x14ac:dyDescent="0.25">
      <c r="I4175" s="146"/>
      <c r="J4175" s="146"/>
      <c r="K4175" s="146"/>
      <c r="L4175" s="146"/>
    </row>
    <row r="4176" spans="9:12" x14ac:dyDescent="0.25">
      <c r="I4176" s="146"/>
      <c r="J4176" s="146"/>
      <c r="K4176" s="146"/>
      <c r="L4176" s="146"/>
    </row>
    <row r="4177" spans="9:12" x14ac:dyDescent="0.25">
      <c r="I4177" s="146"/>
      <c r="J4177" s="146"/>
      <c r="K4177" s="146"/>
      <c r="L4177" s="146"/>
    </row>
    <row r="4178" spans="9:12" x14ac:dyDescent="0.25">
      <c r="I4178" s="146"/>
      <c r="J4178" s="146"/>
      <c r="K4178" s="146"/>
      <c r="L4178" s="146"/>
    </row>
    <row r="4179" spans="9:12" x14ac:dyDescent="0.25">
      <c r="I4179" s="146"/>
      <c r="J4179" s="146"/>
      <c r="K4179" s="146"/>
      <c r="L4179" s="146"/>
    </row>
    <row r="4180" spans="9:12" x14ac:dyDescent="0.25">
      <c r="I4180" s="146"/>
      <c r="J4180" s="146"/>
      <c r="K4180" s="146"/>
      <c r="L4180" s="146"/>
    </row>
    <row r="4181" spans="9:12" x14ac:dyDescent="0.25">
      <c r="I4181" s="146"/>
      <c r="J4181" s="146"/>
      <c r="K4181" s="146"/>
      <c r="L4181" s="146"/>
    </row>
    <row r="4182" spans="9:12" x14ac:dyDescent="0.25">
      <c r="I4182" s="146"/>
      <c r="J4182" s="146"/>
      <c r="K4182" s="146"/>
      <c r="L4182" s="146"/>
    </row>
    <row r="4183" spans="9:12" x14ac:dyDescent="0.25">
      <c r="I4183" s="146"/>
      <c r="J4183" s="146"/>
      <c r="K4183" s="146"/>
      <c r="L4183" s="146"/>
    </row>
    <row r="4184" spans="9:12" x14ac:dyDescent="0.25">
      <c r="I4184" s="146"/>
      <c r="J4184" s="146"/>
      <c r="K4184" s="146"/>
      <c r="L4184" s="146"/>
    </row>
    <row r="4185" spans="9:12" x14ac:dyDescent="0.25">
      <c r="I4185" s="146"/>
      <c r="J4185" s="146"/>
      <c r="K4185" s="146"/>
      <c r="L4185" s="146"/>
    </row>
    <row r="4186" spans="9:12" x14ac:dyDescent="0.25">
      <c r="I4186" s="146"/>
      <c r="J4186" s="146"/>
      <c r="K4186" s="146"/>
      <c r="L4186" s="146"/>
    </row>
    <row r="4187" spans="9:12" x14ac:dyDescent="0.25">
      <c r="I4187" s="146"/>
      <c r="J4187" s="146"/>
      <c r="K4187" s="146"/>
      <c r="L4187" s="146"/>
    </row>
    <row r="4188" spans="9:12" x14ac:dyDescent="0.25">
      <c r="I4188" s="146"/>
      <c r="J4188" s="146"/>
      <c r="K4188" s="146"/>
      <c r="L4188" s="146"/>
    </row>
    <row r="4189" spans="9:12" x14ac:dyDescent="0.25">
      <c r="I4189" s="146"/>
      <c r="J4189" s="146"/>
      <c r="K4189" s="146"/>
      <c r="L4189" s="146"/>
    </row>
    <row r="4190" spans="9:12" x14ac:dyDescent="0.25">
      <c r="I4190" s="146"/>
      <c r="J4190" s="146"/>
      <c r="K4190" s="146"/>
      <c r="L4190" s="146"/>
    </row>
    <row r="4191" spans="9:12" x14ac:dyDescent="0.25">
      <c r="I4191" s="146"/>
      <c r="J4191" s="146"/>
      <c r="K4191" s="146"/>
      <c r="L4191" s="146"/>
    </row>
    <row r="4192" spans="9:12" x14ac:dyDescent="0.25">
      <c r="I4192" s="146"/>
      <c r="J4192" s="146"/>
      <c r="K4192" s="146"/>
      <c r="L4192" s="146"/>
    </row>
    <row r="4193" spans="9:12" x14ac:dyDescent="0.25">
      <c r="I4193" s="146"/>
      <c r="J4193" s="146"/>
      <c r="K4193" s="146"/>
      <c r="L4193" s="146"/>
    </row>
    <row r="4194" spans="9:12" x14ac:dyDescent="0.25">
      <c r="I4194" s="146"/>
      <c r="J4194" s="146"/>
      <c r="K4194" s="146"/>
      <c r="L4194" s="146"/>
    </row>
    <row r="4195" spans="9:12" x14ac:dyDescent="0.25">
      <c r="I4195" s="146"/>
      <c r="J4195" s="146"/>
      <c r="K4195" s="146"/>
      <c r="L4195" s="146"/>
    </row>
    <row r="4196" spans="9:12" x14ac:dyDescent="0.25">
      <c r="I4196" s="146"/>
      <c r="J4196" s="146"/>
      <c r="K4196" s="146"/>
      <c r="L4196" s="146"/>
    </row>
    <row r="4197" spans="9:12" x14ac:dyDescent="0.25">
      <c r="I4197" s="146"/>
      <c r="J4197" s="146"/>
      <c r="K4197" s="146"/>
      <c r="L4197" s="146"/>
    </row>
    <row r="4198" spans="9:12" x14ac:dyDescent="0.25">
      <c r="I4198" s="146"/>
      <c r="J4198" s="146"/>
      <c r="K4198" s="146"/>
      <c r="L4198" s="146"/>
    </row>
    <row r="4199" spans="9:12" x14ac:dyDescent="0.25">
      <c r="I4199" s="146"/>
      <c r="J4199" s="146"/>
      <c r="K4199" s="146"/>
      <c r="L4199" s="146"/>
    </row>
    <row r="4200" spans="9:12" x14ac:dyDescent="0.25">
      <c r="I4200" s="146"/>
      <c r="J4200" s="146"/>
      <c r="K4200" s="146"/>
      <c r="L4200" s="146"/>
    </row>
    <row r="4201" spans="9:12" x14ac:dyDescent="0.25">
      <c r="I4201" s="146"/>
      <c r="J4201" s="146"/>
      <c r="K4201" s="146"/>
      <c r="L4201" s="146"/>
    </row>
    <row r="4202" spans="9:12" x14ac:dyDescent="0.25">
      <c r="I4202" s="146"/>
      <c r="J4202" s="146"/>
      <c r="K4202" s="146"/>
      <c r="L4202" s="146"/>
    </row>
    <row r="4203" spans="9:12" x14ac:dyDescent="0.25">
      <c r="I4203" s="146"/>
      <c r="J4203" s="146"/>
      <c r="K4203" s="146"/>
      <c r="L4203" s="146"/>
    </row>
    <row r="4204" spans="9:12" x14ac:dyDescent="0.25">
      <c r="I4204" s="146"/>
      <c r="J4204" s="146"/>
      <c r="K4204" s="146"/>
      <c r="L4204" s="146"/>
    </row>
    <row r="4205" spans="9:12" x14ac:dyDescent="0.25">
      <c r="I4205" s="146"/>
      <c r="J4205" s="146"/>
      <c r="K4205" s="146"/>
      <c r="L4205" s="146"/>
    </row>
    <row r="4206" spans="9:12" x14ac:dyDescent="0.25">
      <c r="I4206" s="146"/>
      <c r="J4206" s="146"/>
      <c r="K4206" s="146"/>
      <c r="L4206" s="146"/>
    </row>
    <row r="4207" spans="9:12" x14ac:dyDescent="0.25">
      <c r="I4207" s="146"/>
      <c r="J4207" s="146"/>
      <c r="K4207" s="146"/>
      <c r="L4207" s="146"/>
    </row>
    <row r="4208" spans="9:12" x14ac:dyDescent="0.25">
      <c r="I4208" s="146"/>
      <c r="J4208" s="146"/>
      <c r="K4208" s="146"/>
      <c r="L4208" s="146"/>
    </row>
    <row r="4209" spans="9:12" x14ac:dyDescent="0.25">
      <c r="I4209" s="146"/>
      <c r="J4209" s="146"/>
      <c r="K4209" s="146"/>
      <c r="L4209" s="146"/>
    </row>
    <row r="4210" spans="9:12" x14ac:dyDescent="0.25">
      <c r="I4210" s="146"/>
      <c r="J4210" s="146"/>
      <c r="K4210" s="146"/>
      <c r="L4210" s="146"/>
    </row>
    <row r="4211" spans="9:12" x14ac:dyDescent="0.25">
      <c r="I4211" s="146"/>
      <c r="J4211" s="146"/>
      <c r="K4211" s="146"/>
      <c r="L4211" s="146"/>
    </row>
    <row r="4212" spans="9:12" x14ac:dyDescent="0.25">
      <c r="I4212" s="146"/>
      <c r="J4212" s="146"/>
      <c r="K4212" s="146"/>
      <c r="L4212" s="146"/>
    </row>
    <row r="4213" spans="9:12" x14ac:dyDescent="0.25">
      <c r="I4213" s="146"/>
      <c r="J4213" s="146"/>
      <c r="K4213" s="146"/>
      <c r="L4213" s="146"/>
    </row>
    <row r="4214" spans="9:12" x14ac:dyDescent="0.25">
      <c r="I4214" s="146"/>
      <c r="J4214" s="146"/>
      <c r="K4214" s="146"/>
      <c r="L4214" s="146"/>
    </row>
    <row r="4215" spans="9:12" x14ac:dyDescent="0.25">
      <c r="I4215" s="146"/>
      <c r="J4215" s="146"/>
      <c r="K4215" s="146"/>
      <c r="L4215" s="146"/>
    </row>
    <row r="4216" spans="9:12" x14ac:dyDescent="0.25">
      <c r="I4216" s="146"/>
      <c r="J4216" s="146"/>
      <c r="K4216" s="146"/>
      <c r="L4216" s="146"/>
    </row>
    <row r="4217" spans="9:12" x14ac:dyDescent="0.25">
      <c r="I4217" s="146"/>
      <c r="J4217" s="146"/>
      <c r="K4217" s="146"/>
      <c r="L4217" s="146"/>
    </row>
    <row r="4218" spans="9:12" x14ac:dyDescent="0.25">
      <c r="I4218" s="146"/>
      <c r="J4218" s="146"/>
      <c r="K4218" s="146"/>
      <c r="L4218" s="146"/>
    </row>
    <row r="4219" spans="9:12" x14ac:dyDescent="0.25">
      <c r="I4219" s="146"/>
      <c r="J4219" s="146"/>
      <c r="K4219" s="146"/>
      <c r="L4219" s="146"/>
    </row>
    <row r="4220" spans="9:12" x14ac:dyDescent="0.25">
      <c r="I4220" s="146"/>
      <c r="J4220" s="146"/>
      <c r="K4220" s="146"/>
      <c r="L4220" s="146"/>
    </row>
    <row r="4221" spans="9:12" x14ac:dyDescent="0.25">
      <c r="I4221" s="146"/>
      <c r="J4221" s="146"/>
      <c r="K4221" s="146"/>
      <c r="L4221" s="146"/>
    </row>
    <row r="4222" spans="9:12" x14ac:dyDescent="0.25">
      <c r="I4222" s="146"/>
      <c r="J4222" s="146"/>
      <c r="K4222" s="146"/>
      <c r="L4222" s="146"/>
    </row>
    <row r="4223" spans="9:12" x14ac:dyDescent="0.25">
      <c r="I4223" s="146"/>
      <c r="J4223" s="146"/>
      <c r="K4223" s="146"/>
      <c r="L4223" s="146"/>
    </row>
    <row r="4224" spans="9:12" x14ac:dyDescent="0.25">
      <c r="I4224" s="146"/>
      <c r="J4224" s="146"/>
      <c r="K4224" s="146"/>
      <c r="L4224" s="146"/>
    </row>
    <row r="4225" spans="9:12" x14ac:dyDescent="0.25">
      <c r="I4225" s="146"/>
      <c r="J4225" s="146"/>
      <c r="K4225" s="146"/>
      <c r="L4225" s="146"/>
    </row>
    <row r="4226" spans="9:12" x14ac:dyDescent="0.25">
      <c r="I4226" s="146"/>
      <c r="J4226" s="146"/>
      <c r="K4226" s="146"/>
      <c r="L4226" s="146"/>
    </row>
    <row r="4227" spans="9:12" x14ac:dyDescent="0.25">
      <c r="I4227" s="146"/>
      <c r="J4227" s="146"/>
      <c r="K4227" s="146"/>
      <c r="L4227" s="146"/>
    </row>
    <row r="4228" spans="9:12" x14ac:dyDescent="0.25">
      <c r="I4228" s="146"/>
      <c r="J4228" s="146"/>
      <c r="K4228" s="146"/>
      <c r="L4228" s="146"/>
    </row>
    <row r="4229" spans="9:12" x14ac:dyDescent="0.25">
      <c r="I4229" s="146"/>
      <c r="J4229" s="146"/>
      <c r="K4229" s="146"/>
      <c r="L4229" s="146"/>
    </row>
    <row r="4230" spans="9:12" x14ac:dyDescent="0.25">
      <c r="I4230" s="146"/>
      <c r="J4230" s="146"/>
      <c r="K4230" s="146"/>
      <c r="L4230" s="146"/>
    </row>
    <row r="4231" spans="9:12" x14ac:dyDescent="0.25">
      <c r="I4231" s="146"/>
      <c r="J4231" s="146"/>
      <c r="K4231" s="146"/>
      <c r="L4231" s="146"/>
    </row>
    <row r="4232" spans="9:12" x14ac:dyDescent="0.25">
      <c r="I4232" s="146"/>
      <c r="J4232" s="146"/>
      <c r="K4232" s="146"/>
      <c r="L4232" s="146"/>
    </row>
    <row r="4233" spans="9:12" x14ac:dyDescent="0.25">
      <c r="I4233" s="146"/>
      <c r="J4233" s="146"/>
      <c r="K4233" s="146"/>
      <c r="L4233" s="146"/>
    </row>
    <row r="4234" spans="9:12" x14ac:dyDescent="0.25">
      <c r="I4234" s="146"/>
      <c r="J4234" s="146"/>
      <c r="K4234" s="146"/>
      <c r="L4234" s="146"/>
    </row>
    <row r="4235" spans="9:12" x14ac:dyDescent="0.25">
      <c r="I4235" s="146"/>
      <c r="J4235" s="146"/>
      <c r="K4235" s="146"/>
      <c r="L4235" s="146"/>
    </row>
    <row r="4236" spans="9:12" x14ac:dyDescent="0.25">
      <c r="I4236" s="146"/>
      <c r="J4236" s="146"/>
      <c r="K4236" s="146"/>
      <c r="L4236" s="146"/>
    </row>
    <row r="4237" spans="9:12" x14ac:dyDescent="0.25">
      <c r="I4237" s="146"/>
      <c r="J4237" s="146"/>
      <c r="K4237" s="146"/>
      <c r="L4237" s="146"/>
    </row>
    <row r="4238" spans="9:12" x14ac:dyDescent="0.25">
      <c r="I4238" s="146"/>
      <c r="J4238" s="146"/>
      <c r="K4238" s="146"/>
      <c r="L4238" s="146"/>
    </row>
    <row r="4239" spans="9:12" x14ac:dyDescent="0.25">
      <c r="I4239" s="146"/>
      <c r="J4239" s="146"/>
      <c r="K4239" s="146"/>
      <c r="L4239" s="146"/>
    </row>
    <row r="4240" spans="9:12" x14ac:dyDescent="0.25">
      <c r="I4240" s="146"/>
      <c r="J4240" s="146"/>
      <c r="K4240" s="146"/>
      <c r="L4240" s="146"/>
    </row>
    <row r="4241" spans="9:12" x14ac:dyDescent="0.25">
      <c r="I4241" s="146"/>
      <c r="J4241" s="146"/>
      <c r="K4241" s="146"/>
      <c r="L4241" s="146"/>
    </row>
    <row r="4242" spans="9:12" x14ac:dyDescent="0.25">
      <c r="I4242" s="146"/>
      <c r="J4242" s="146"/>
      <c r="K4242" s="146"/>
      <c r="L4242" s="146"/>
    </row>
    <row r="4243" spans="9:12" x14ac:dyDescent="0.25">
      <c r="I4243" s="146"/>
      <c r="J4243" s="146"/>
      <c r="K4243" s="146"/>
      <c r="L4243" s="146"/>
    </row>
    <row r="4244" spans="9:12" x14ac:dyDescent="0.25">
      <c r="I4244" s="146"/>
      <c r="J4244" s="146"/>
      <c r="K4244" s="146"/>
      <c r="L4244" s="146"/>
    </row>
    <row r="4245" spans="9:12" x14ac:dyDescent="0.25">
      <c r="I4245" s="146"/>
      <c r="J4245" s="146"/>
      <c r="K4245" s="146"/>
      <c r="L4245" s="146"/>
    </row>
    <row r="4246" spans="9:12" x14ac:dyDescent="0.25">
      <c r="I4246" s="146"/>
      <c r="J4246" s="146"/>
      <c r="K4246" s="146"/>
      <c r="L4246" s="146"/>
    </row>
    <row r="4247" spans="9:12" x14ac:dyDescent="0.25">
      <c r="I4247" s="146"/>
      <c r="J4247" s="146"/>
      <c r="K4247" s="146"/>
      <c r="L4247" s="146"/>
    </row>
    <row r="4248" spans="9:12" x14ac:dyDescent="0.25">
      <c r="I4248" s="146"/>
      <c r="J4248" s="146"/>
      <c r="K4248" s="146"/>
      <c r="L4248" s="146"/>
    </row>
    <row r="4249" spans="9:12" x14ac:dyDescent="0.25">
      <c r="I4249" s="146"/>
      <c r="J4249" s="146"/>
      <c r="K4249" s="146"/>
      <c r="L4249" s="146"/>
    </row>
    <row r="4250" spans="9:12" x14ac:dyDescent="0.25">
      <c r="I4250" s="146"/>
      <c r="J4250" s="146"/>
      <c r="K4250" s="146"/>
      <c r="L4250" s="146"/>
    </row>
    <row r="4251" spans="9:12" x14ac:dyDescent="0.25">
      <c r="I4251" s="146"/>
      <c r="J4251" s="146"/>
      <c r="K4251" s="146"/>
      <c r="L4251" s="146"/>
    </row>
    <row r="4252" spans="9:12" x14ac:dyDescent="0.25">
      <c r="I4252" s="146"/>
      <c r="J4252" s="146"/>
      <c r="K4252" s="146"/>
      <c r="L4252" s="146"/>
    </row>
    <row r="4253" spans="9:12" x14ac:dyDescent="0.25">
      <c r="I4253" s="146"/>
      <c r="J4253" s="146"/>
      <c r="K4253" s="146"/>
      <c r="L4253" s="146"/>
    </row>
    <row r="4254" spans="9:12" x14ac:dyDescent="0.25">
      <c r="I4254" s="146"/>
      <c r="J4254" s="146"/>
      <c r="K4254" s="146"/>
      <c r="L4254" s="146"/>
    </row>
    <row r="4255" spans="9:12" x14ac:dyDescent="0.25">
      <c r="I4255" s="146"/>
      <c r="J4255" s="146"/>
      <c r="K4255" s="146"/>
      <c r="L4255" s="146"/>
    </row>
    <row r="4256" spans="9:12" x14ac:dyDescent="0.25">
      <c r="I4256" s="146"/>
      <c r="J4256" s="146"/>
      <c r="K4256" s="146"/>
      <c r="L4256" s="146"/>
    </row>
    <row r="4257" spans="9:12" x14ac:dyDescent="0.25">
      <c r="I4257" s="146"/>
      <c r="J4257" s="146"/>
      <c r="K4257" s="146"/>
      <c r="L4257" s="146"/>
    </row>
    <row r="4258" spans="9:12" x14ac:dyDescent="0.25">
      <c r="I4258" s="146"/>
      <c r="J4258" s="146"/>
      <c r="K4258" s="146"/>
      <c r="L4258" s="146"/>
    </row>
    <row r="4259" spans="9:12" x14ac:dyDescent="0.25">
      <c r="I4259" s="146"/>
      <c r="J4259" s="146"/>
      <c r="K4259" s="146"/>
      <c r="L4259" s="146"/>
    </row>
    <row r="4260" spans="9:12" x14ac:dyDescent="0.25">
      <c r="I4260" s="146"/>
      <c r="J4260" s="146"/>
      <c r="K4260" s="146"/>
      <c r="L4260" s="146"/>
    </row>
    <row r="4261" spans="9:12" x14ac:dyDescent="0.25">
      <c r="I4261" s="146"/>
      <c r="J4261" s="146"/>
      <c r="K4261" s="146"/>
      <c r="L4261" s="146"/>
    </row>
    <row r="4262" spans="9:12" x14ac:dyDescent="0.25">
      <c r="I4262" s="146"/>
      <c r="J4262" s="146"/>
      <c r="K4262" s="146"/>
      <c r="L4262" s="146"/>
    </row>
    <row r="4263" spans="9:12" x14ac:dyDescent="0.25">
      <c r="I4263" s="146"/>
      <c r="J4263" s="146"/>
      <c r="K4263" s="146"/>
      <c r="L4263" s="146"/>
    </row>
    <row r="4264" spans="9:12" x14ac:dyDescent="0.25">
      <c r="I4264" s="146"/>
      <c r="J4264" s="146"/>
      <c r="K4264" s="146"/>
      <c r="L4264" s="146"/>
    </row>
    <row r="4265" spans="9:12" x14ac:dyDescent="0.25">
      <c r="I4265" s="146"/>
      <c r="J4265" s="146"/>
      <c r="K4265" s="146"/>
      <c r="L4265" s="146"/>
    </row>
    <row r="4266" spans="9:12" x14ac:dyDescent="0.25">
      <c r="I4266" s="146"/>
      <c r="J4266" s="146"/>
      <c r="K4266" s="146"/>
      <c r="L4266" s="146"/>
    </row>
    <row r="4267" spans="9:12" x14ac:dyDescent="0.25">
      <c r="I4267" s="146"/>
      <c r="J4267" s="146"/>
      <c r="K4267" s="146"/>
      <c r="L4267" s="146"/>
    </row>
    <row r="4268" spans="9:12" x14ac:dyDescent="0.25">
      <c r="I4268" s="146"/>
      <c r="J4268" s="146"/>
      <c r="K4268" s="146"/>
      <c r="L4268" s="146"/>
    </row>
    <row r="4269" spans="9:12" x14ac:dyDescent="0.25">
      <c r="I4269" s="146"/>
      <c r="J4269" s="146"/>
      <c r="K4269" s="146"/>
      <c r="L4269" s="146"/>
    </row>
    <row r="4270" spans="9:12" x14ac:dyDescent="0.25">
      <c r="I4270" s="146"/>
      <c r="J4270" s="146"/>
      <c r="K4270" s="146"/>
      <c r="L4270" s="146"/>
    </row>
    <row r="4271" spans="9:12" x14ac:dyDescent="0.25">
      <c r="I4271" s="146"/>
      <c r="J4271" s="146"/>
      <c r="K4271" s="146"/>
      <c r="L4271" s="146"/>
    </row>
    <row r="4272" spans="9:12" x14ac:dyDescent="0.25">
      <c r="I4272" s="146"/>
      <c r="J4272" s="146"/>
      <c r="K4272" s="146"/>
      <c r="L4272" s="146"/>
    </row>
    <row r="4273" spans="9:12" x14ac:dyDescent="0.25">
      <c r="I4273" s="146"/>
      <c r="J4273" s="146"/>
      <c r="K4273" s="146"/>
      <c r="L4273" s="146"/>
    </row>
    <row r="4274" spans="9:12" x14ac:dyDescent="0.25">
      <c r="I4274" s="146"/>
      <c r="J4274" s="146"/>
      <c r="K4274" s="146"/>
      <c r="L4274" s="146"/>
    </row>
    <row r="4275" spans="9:12" x14ac:dyDescent="0.25">
      <c r="I4275" s="146"/>
      <c r="J4275" s="146"/>
      <c r="K4275" s="146"/>
      <c r="L4275" s="146"/>
    </row>
    <row r="4276" spans="9:12" x14ac:dyDescent="0.25">
      <c r="I4276" s="146"/>
      <c r="J4276" s="146"/>
      <c r="K4276" s="146"/>
      <c r="L4276" s="146"/>
    </row>
    <row r="4277" spans="9:12" x14ac:dyDescent="0.25">
      <c r="I4277" s="146"/>
      <c r="J4277" s="146"/>
      <c r="K4277" s="146"/>
      <c r="L4277" s="146"/>
    </row>
    <row r="4278" spans="9:12" x14ac:dyDescent="0.25">
      <c r="I4278" s="146"/>
      <c r="J4278" s="146"/>
      <c r="K4278" s="146"/>
      <c r="L4278" s="146"/>
    </row>
    <row r="4279" spans="9:12" x14ac:dyDescent="0.25">
      <c r="I4279" s="146"/>
      <c r="J4279" s="146"/>
      <c r="K4279" s="146"/>
      <c r="L4279" s="146"/>
    </row>
    <row r="4280" spans="9:12" x14ac:dyDescent="0.25">
      <c r="I4280" s="146"/>
      <c r="J4280" s="146"/>
      <c r="K4280" s="146"/>
      <c r="L4280" s="146"/>
    </row>
    <row r="4281" spans="9:12" x14ac:dyDescent="0.25">
      <c r="I4281" s="146"/>
      <c r="J4281" s="146"/>
      <c r="K4281" s="146"/>
      <c r="L4281" s="146"/>
    </row>
    <row r="4282" spans="9:12" x14ac:dyDescent="0.25">
      <c r="I4282" s="146"/>
      <c r="J4282" s="146"/>
      <c r="K4282" s="146"/>
      <c r="L4282" s="146"/>
    </row>
    <row r="4283" spans="9:12" x14ac:dyDescent="0.25">
      <c r="I4283" s="146"/>
      <c r="J4283" s="146"/>
      <c r="K4283" s="146"/>
      <c r="L4283" s="146"/>
    </row>
    <row r="4284" spans="9:12" x14ac:dyDescent="0.25">
      <c r="I4284" s="146"/>
      <c r="J4284" s="146"/>
      <c r="K4284" s="146"/>
      <c r="L4284" s="146"/>
    </row>
    <row r="4285" spans="9:12" x14ac:dyDescent="0.25">
      <c r="I4285" s="146"/>
      <c r="J4285" s="146"/>
      <c r="K4285" s="146"/>
      <c r="L4285" s="146"/>
    </row>
    <row r="4286" spans="9:12" x14ac:dyDescent="0.25">
      <c r="I4286" s="146"/>
      <c r="J4286" s="146"/>
      <c r="K4286" s="146"/>
      <c r="L4286" s="146"/>
    </row>
    <row r="4287" spans="9:12" x14ac:dyDescent="0.25">
      <c r="I4287" s="146"/>
      <c r="J4287" s="146"/>
      <c r="K4287" s="146"/>
      <c r="L4287" s="146"/>
    </row>
    <row r="4288" spans="9:12" x14ac:dyDescent="0.25">
      <c r="I4288" s="146"/>
      <c r="J4288" s="146"/>
      <c r="K4288" s="146"/>
      <c r="L4288" s="146"/>
    </row>
    <row r="4289" spans="9:12" x14ac:dyDescent="0.25">
      <c r="I4289" s="146"/>
      <c r="J4289" s="146"/>
      <c r="K4289" s="146"/>
      <c r="L4289" s="146"/>
    </row>
    <row r="4290" spans="9:12" x14ac:dyDescent="0.25">
      <c r="I4290" s="146"/>
      <c r="J4290" s="146"/>
      <c r="K4290" s="146"/>
      <c r="L4290" s="146"/>
    </row>
    <row r="4291" spans="9:12" x14ac:dyDescent="0.25">
      <c r="I4291" s="146"/>
      <c r="J4291" s="146"/>
      <c r="K4291" s="146"/>
      <c r="L4291" s="146"/>
    </row>
    <row r="4292" spans="9:12" x14ac:dyDescent="0.25">
      <c r="I4292" s="146"/>
      <c r="J4292" s="146"/>
      <c r="K4292" s="146"/>
      <c r="L4292" s="146"/>
    </row>
    <row r="4293" spans="9:12" x14ac:dyDescent="0.25">
      <c r="I4293" s="146"/>
      <c r="J4293" s="146"/>
      <c r="K4293" s="146"/>
      <c r="L4293" s="146"/>
    </row>
    <row r="4294" spans="9:12" x14ac:dyDescent="0.25">
      <c r="I4294" s="146"/>
      <c r="J4294" s="146"/>
      <c r="K4294" s="146"/>
      <c r="L4294" s="146"/>
    </row>
    <row r="4295" spans="9:12" x14ac:dyDescent="0.25">
      <c r="I4295" s="146"/>
      <c r="J4295" s="146"/>
      <c r="K4295" s="146"/>
      <c r="L4295" s="146"/>
    </row>
    <row r="4296" spans="9:12" x14ac:dyDescent="0.25">
      <c r="I4296" s="146"/>
      <c r="J4296" s="146"/>
      <c r="K4296" s="146"/>
      <c r="L4296" s="146"/>
    </row>
    <row r="4297" spans="9:12" x14ac:dyDescent="0.25">
      <c r="I4297" s="146"/>
      <c r="J4297" s="146"/>
      <c r="K4297" s="146"/>
      <c r="L4297" s="146"/>
    </row>
    <row r="4298" spans="9:12" x14ac:dyDescent="0.25">
      <c r="I4298" s="146"/>
      <c r="J4298" s="146"/>
      <c r="K4298" s="146"/>
      <c r="L4298" s="146"/>
    </row>
    <row r="4299" spans="9:12" x14ac:dyDescent="0.25">
      <c r="I4299" s="146"/>
      <c r="J4299" s="146"/>
      <c r="K4299" s="146"/>
      <c r="L4299" s="146"/>
    </row>
    <row r="4300" spans="9:12" x14ac:dyDescent="0.25">
      <c r="I4300" s="146"/>
      <c r="J4300" s="146"/>
      <c r="K4300" s="146"/>
      <c r="L4300" s="146"/>
    </row>
    <row r="4301" spans="9:12" x14ac:dyDescent="0.25">
      <c r="I4301" s="146"/>
      <c r="J4301" s="146"/>
      <c r="K4301" s="146"/>
      <c r="L4301" s="146"/>
    </row>
    <row r="4302" spans="9:12" x14ac:dyDescent="0.25">
      <c r="I4302" s="146"/>
      <c r="J4302" s="146"/>
      <c r="K4302" s="146"/>
      <c r="L4302" s="146"/>
    </row>
    <row r="4303" spans="9:12" x14ac:dyDescent="0.25">
      <c r="I4303" s="146"/>
      <c r="J4303" s="146"/>
      <c r="K4303" s="146"/>
      <c r="L4303" s="146"/>
    </row>
    <row r="4304" spans="9:12" x14ac:dyDescent="0.25">
      <c r="I4304" s="146"/>
      <c r="J4304" s="146"/>
      <c r="K4304" s="146"/>
      <c r="L4304" s="146"/>
    </row>
    <row r="4305" spans="9:12" x14ac:dyDescent="0.25">
      <c r="I4305" s="146"/>
      <c r="J4305" s="146"/>
      <c r="K4305" s="146"/>
      <c r="L4305" s="146"/>
    </row>
    <row r="4306" spans="9:12" x14ac:dyDescent="0.25">
      <c r="I4306" s="146"/>
      <c r="J4306" s="146"/>
      <c r="K4306" s="146"/>
      <c r="L4306" s="146"/>
    </row>
    <row r="4307" spans="9:12" x14ac:dyDescent="0.25">
      <c r="I4307" s="146"/>
      <c r="J4307" s="146"/>
      <c r="K4307" s="146"/>
      <c r="L4307" s="146"/>
    </row>
    <row r="4308" spans="9:12" x14ac:dyDescent="0.25">
      <c r="I4308" s="146"/>
      <c r="J4308" s="146"/>
      <c r="K4308" s="146"/>
      <c r="L4308" s="146"/>
    </row>
    <row r="4309" spans="9:12" x14ac:dyDescent="0.25">
      <c r="I4309" s="146"/>
      <c r="J4309" s="146"/>
      <c r="K4309" s="146"/>
      <c r="L4309" s="146"/>
    </row>
    <row r="4310" spans="9:12" x14ac:dyDescent="0.25">
      <c r="I4310" s="146"/>
      <c r="J4310" s="146"/>
      <c r="K4310" s="146"/>
      <c r="L4310" s="146"/>
    </row>
    <row r="4311" spans="9:12" x14ac:dyDescent="0.25">
      <c r="I4311" s="146"/>
      <c r="J4311" s="146"/>
      <c r="K4311" s="146"/>
      <c r="L4311" s="146"/>
    </row>
    <row r="4312" spans="9:12" x14ac:dyDescent="0.25">
      <c r="I4312" s="146"/>
      <c r="J4312" s="146"/>
      <c r="K4312" s="146"/>
      <c r="L4312" s="146"/>
    </row>
    <row r="4313" spans="9:12" x14ac:dyDescent="0.25">
      <c r="I4313" s="146"/>
      <c r="J4313" s="146"/>
      <c r="K4313" s="146"/>
      <c r="L4313" s="146"/>
    </row>
    <row r="4314" spans="9:12" x14ac:dyDescent="0.25">
      <c r="I4314" s="146"/>
      <c r="J4314" s="146"/>
      <c r="K4314" s="146"/>
      <c r="L4314" s="146"/>
    </row>
    <row r="4315" spans="9:12" x14ac:dyDescent="0.25">
      <c r="I4315" s="146"/>
      <c r="J4315" s="146"/>
      <c r="K4315" s="146"/>
      <c r="L4315" s="146"/>
    </row>
    <row r="4316" spans="9:12" x14ac:dyDescent="0.25">
      <c r="I4316" s="146"/>
      <c r="J4316" s="146"/>
      <c r="K4316" s="146"/>
      <c r="L4316" s="146"/>
    </row>
    <row r="4317" spans="9:12" x14ac:dyDescent="0.25">
      <c r="I4317" s="146"/>
      <c r="J4317" s="146"/>
      <c r="K4317" s="146"/>
      <c r="L4317" s="146"/>
    </row>
    <row r="4318" spans="9:12" x14ac:dyDescent="0.25">
      <c r="I4318" s="146"/>
      <c r="J4318" s="146"/>
      <c r="K4318" s="146"/>
      <c r="L4318" s="146"/>
    </row>
    <row r="4319" spans="9:12" x14ac:dyDescent="0.25">
      <c r="I4319" s="146"/>
      <c r="J4319" s="146"/>
      <c r="K4319" s="146"/>
      <c r="L4319" s="146"/>
    </row>
    <row r="4320" spans="9:12" x14ac:dyDescent="0.25">
      <c r="I4320" s="146"/>
      <c r="J4320" s="146"/>
      <c r="K4320" s="146"/>
      <c r="L4320" s="146"/>
    </row>
    <row r="4321" spans="9:12" x14ac:dyDescent="0.25">
      <c r="I4321" s="146"/>
      <c r="J4321" s="146"/>
      <c r="K4321" s="146"/>
      <c r="L4321" s="146"/>
    </row>
    <row r="4322" spans="9:12" x14ac:dyDescent="0.25">
      <c r="I4322" s="146"/>
      <c r="J4322" s="146"/>
      <c r="K4322" s="146"/>
      <c r="L4322" s="146"/>
    </row>
    <row r="4323" spans="9:12" x14ac:dyDescent="0.25">
      <c r="I4323" s="146"/>
      <c r="J4323" s="146"/>
      <c r="K4323" s="146"/>
      <c r="L4323" s="146"/>
    </row>
    <row r="4324" spans="9:12" x14ac:dyDescent="0.25">
      <c r="I4324" s="146"/>
      <c r="J4324" s="146"/>
      <c r="K4324" s="146"/>
      <c r="L4324" s="146"/>
    </row>
    <row r="4325" spans="9:12" x14ac:dyDescent="0.25">
      <c r="I4325" s="146"/>
      <c r="J4325" s="146"/>
      <c r="K4325" s="146"/>
      <c r="L4325" s="146"/>
    </row>
    <row r="4326" spans="9:12" x14ac:dyDescent="0.25">
      <c r="I4326" s="146"/>
      <c r="J4326" s="146"/>
      <c r="K4326" s="146"/>
      <c r="L4326" s="146"/>
    </row>
    <row r="4327" spans="9:12" x14ac:dyDescent="0.25">
      <c r="I4327" s="146"/>
      <c r="J4327" s="146"/>
      <c r="K4327" s="146"/>
      <c r="L4327" s="146"/>
    </row>
    <row r="4328" spans="9:12" x14ac:dyDescent="0.25">
      <c r="I4328" s="146"/>
      <c r="J4328" s="146"/>
      <c r="K4328" s="146"/>
      <c r="L4328" s="146"/>
    </row>
    <row r="4329" spans="9:12" x14ac:dyDescent="0.25">
      <c r="I4329" s="146"/>
      <c r="J4329" s="146"/>
      <c r="K4329" s="146"/>
      <c r="L4329" s="146"/>
    </row>
    <row r="4330" spans="9:12" x14ac:dyDescent="0.25">
      <c r="I4330" s="146"/>
      <c r="J4330" s="146"/>
      <c r="K4330" s="146"/>
      <c r="L4330" s="146"/>
    </row>
    <row r="4331" spans="9:12" x14ac:dyDescent="0.25">
      <c r="I4331" s="146"/>
      <c r="J4331" s="146"/>
      <c r="K4331" s="146"/>
      <c r="L4331" s="146"/>
    </row>
    <row r="4332" spans="9:12" x14ac:dyDescent="0.25">
      <c r="I4332" s="146"/>
      <c r="J4332" s="146"/>
      <c r="K4332" s="146"/>
      <c r="L4332" s="146"/>
    </row>
    <row r="4333" spans="9:12" x14ac:dyDescent="0.25">
      <c r="I4333" s="146"/>
      <c r="J4333" s="146"/>
      <c r="K4333" s="146"/>
      <c r="L4333" s="146"/>
    </row>
    <row r="4334" spans="9:12" x14ac:dyDescent="0.25">
      <c r="I4334" s="146"/>
      <c r="J4334" s="146"/>
      <c r="K4334" s="146"/>
      <c r="L4334" s="146"/>
    </row>
    <row r="4335" spans="9:12" x14ac:dyDescent="0.25">
      <c r="I4335" s="146"/>
      <c r="J4335" s="146"/>
      <c r="K4335" s="146"/>
      <c r="L4335" s="146"/>
    </row>
    <row r="4336" spans="9:12" x14ac:dyDescent="0.25">
      <c r="I4336" s="146"/>
      <c r="J4336" s="146"/>
      <c r="K4336" s="146"/>
      <c r="L4336" s="146"/>
    </row>
    <row r="4337" spans="9:12" x14ac:dyDescent="0.25">
      <c r="I4337" s="146"/>
      <c r="J4337" s="146"/>
      <c r="K4337" s="146"/>
      <c r="L4337" s="146"/>
    </row>
    <row r="4338" spans="9:12" x14ac:dyDescent="0.25">
      <c r="I4338" s="146"/>
      <c r="J4338" s="146"/>
      <c r="K4338" s="146"/>
      <c r="L4338" s="146"/>
    </row>
    <row r="4339" spans="9:12" x14ac:dyDescent="0.25">
      <c r="I4339" s="146"/>
      <c r="J4339" s="146"/>
      <c r="K4339" s="146"/>
      <c r="L4339" s="146"/>
    </row>
    <row r="4340" spans="9:12" x14ac:dyDescent="0.25">
      <c r="I4340" s="146"/>
      <c r="J4340" s="146"/>
      <c r="K4340" s="146"/>
      <c r="L4340" s="146"/>
    </row>
    <row r="4341" spans="9:12" x14ac:dyDescent="0.25">
      <c r="I4341" s="146"/>
      <c r="J4341" s="146"/>
      <c r="K4341" s="146"/>
      <c r="L4341" s="146"/>
    </row>
    <row r="4342" spans="9:12" x14ac:dyDescent="0.25">
      <c r="I4342" s="146"/>
      <c r="J4342" s="146"/>
      <c r="K4342" s="146"/>
      <c r="L4342" s="146"/>
    </row>
    <row r="4343" spans="9:12" x14ac:dyDescent="0.25">
      <c r="I4343" s="146"/>
      <c r="J4343" s="146"/>
      <c r="K4343" s="146"/>
      <c r="L4343" s="146"/>
    </row>
    <row r="4344" spans="9:12" x14ac:dyDescent="0.25">
      <c r="I4344" s="146"/>
      <c r="J4344" s="146"/>
      <c r="K4344" s="146"/>
      <c r="L4344" s="146"/>
    </row>
    <row r="4345" spans="9:12" x14ac:dyDescent="0.25">
      <c r="I4345" s="146"/>
      <c r="J4345" s="146"/>
      <c r="K4345" s="146"/>
      <c r="L4345" s="146"/>
    </row>
    <row r="4346" spans="9:12" x14ac:dyDescent="0.25">
      <c r="I4346" s="146"/>
      <c r="J4346" s="146"/>
      <c r="K4346" s="146"/>
      <c r="L4346" s="146"/>
    </row>
    <row r="4347" spans="9:12" x14ac:dyDescent="0.25">
      <c r="I4347" s="146"/>
      <c r="J4347" s="146"/>
      <c r="K4347" s="146"/>
      <c r="L4347" s="146"/>
    </row>
    <row r="4348" spans="9:12" x14ac:dyDescent="0.25">
      <c r="I4348" s="146"/>
      <c r="J4348" s="146"/>
      <c r="K4348" s="146"/>
      <c r="L4348" s="146"/>
    </row>
    <row r="4349" spans="9:12" x14ac:dyDescent="0.25">
      <c r="I4349" s="146"/>
      <c r="J4349" s="146"/>
      <c r="K4349" s="146"/>
      <c r="L4349" s="146"/>
    </row>
    <row r="4350" spans="9:12" x14ac:dyDescent="0.25">
      <c r="I4350" s="146"/>
      <c r="J4350" s="146"/>
      <c r="K4350" s="146"/>
      <c r="L4350" s="146"/>
    </row>
    <row r="4351" spans="9:12" x14ac:dyDescent="0.25">
      <c r="I4351" s="146"/>
      <c r="J4351" s="146"/>
      <c r="K4351" s="146"/>
      <c r="L4351" s="146"/>
    </row>
    <row r="4352" spans="9:12" x14ac:dyDescent="0.25">
      <c r="I4352" s="146"/>
      <c r="J4352" s="146"/>
      <c r="K4352" s="146"/>
      <c r="L4352" s="146"/>
    </row>
    <row r="4353" spans="9:12" x14ac:dyDescent="0.25">
      <c r="I4353" s="146"/>
      <c r="J4353" s="146"/>
      <c r="K4353" s="146"/>
      <c r="L4353" s="146"/>
    </row>
    <row r="4354" spans="9:12" x14ac:dyDescent="0.25">
      <c r="I4354" s="146"/>
      <c r="J4354" s="146"/>
      <c r="K4354" s="146"/>
      <c r="L4354" s="146"/>
    </row>
    <row r="4355" spans="9:12" x14ac:dyDescent="0.25">
      <c r="I4355" s="146"/>
      <c r="J4355" s="146"/>
      <c r="K4355" s="146"/>
      <c r="L4355" s="146"/>
    </row>
    <row r="4356" spans="9:12" x14ac:dyDescent="0.25">
      <c r="I4356" s="146"/>
      <c r="J4356" s="146"/>
      <c r="K4356" s="146"/>
      <c r="L4356" s="146"/>
    </row>
    <row r="4357" spans="9:12" x14ac:dyDescent="0.25">
      <c r="I4357" s="146"/>
      <c r="J4357" s="146"/>
      <c r="K4357" s="146"/>
      <c r="L4357" s="146"/>
    </row>
    <row r="4358" spans="9:12" x14ac:dyDescent="0.25">
      <c r="I4358" s="146"/>
      <c r="J4358" s="146"/>
      <c r="K4358" s="146"/>
      <c r="L4358" s="146"/>
    </row>
    <row r="4359" spans="9:12" x14ac:dyDescent="0.25">
      <c r="I4359" s="146"/>
      <c r="J4359" s="146"/>
      <c r="K4359" s="146"/>
      <c r="L4359" s="146"/>
    </row>
    <row r="4360" spans="9:12" x14ac:dyDescent="0.25">
      <c r="I4360" s="146"/>
      <c r="J4360" s="146"/>
      <c r="K4360" s="146"/>
      <c r="L4360" s="146"/>
    </row>
    <row r="4361" spans="9:12" x14ac:dyDescent="0.25">
      <c r="I4361" s="146"/>
      <c r="J4361" s="146"/>
      <c r="K4361" s="146"/>
      <c r="L4361" s="146"/>
    </row>
    <row r="4362" spans="9:12" x14ac:dyDescent="0.25">
      <c r="I4362" s="146"/>
      <c r="J4362" s="146"/>
      <c r="K4362" s="146"/>
      <c r="L4362" s="146"/>
    </row>
    <row r="4363" spans="9:12" x14ac:dyDescent="0.25">
      <c r="I4363" s="146"/>
      <c r="J4363" s="146"/>
      <c r="K4363" s="146"/>
      <c r="L4363" s="146"/>
    </row>
    <row r="4364" spans="9:12" x14ac:dyDescent="0.25">
      <c r="I4364" s="146"/>
      <c r="J4364" s="146"/>
      <c r="K4364" s="146"/>
      <c r="L4364" s="146"/>
    </row>
    <row r="4365" spans="9:12" x14ac:dyDescent="0.25">
      <c r="I4365" s="146"/>
      <c r="J4365" s="146"/>
      <c r="K4365" s="146"/>
      <c r="L4365" s="146"/>
    </row>
    <row r="4366" spans="9:12" x14ac:dyDescent="0.25">
      <c r="I4366" s="146"/>
      <c r="J4366" s="146"/>
      <c r="K4366" s="146"/>
      <c r="L4366" s="146"/>
    </row>
    <row r="4367" spans="9:12" x14ac:dyDescent="0.25">
      <c r="I4367" s="146"/>
      <c r="J4367" s="146"/>
      <c r="K4367" s="146"/>
      <c r="L4367" s="146"/>
    </row>
    <row r="4368" spans="9:12" x14ac:dyDescent="0.25">
      <c r="I4368" s="146"/>
      <c r="J4368" s="146"/>
      <c r="K4368" s="146"/>
      <c r="L4368" s="146"/>
    </row>
    <row r="4369" spans="9:12" x14ac:dyDescent="0.25">
      <c r="I4369" s="146"/>
      <c r="J4369" s="146"/>
      <c r="K4369" s="146"/>
      <c r="L4369" s="146"/>
    </row>
    <row r="4370" spans="9:12" x14ac:dyDescent="0.25">
      <c r="I4370" s="146"/>
      <c r="J4370" s="146"/>
      <c r="K4370" s="146"/>
      <c r="L4370" s="146"/>
    </row>
    <row r="4371" spans="9:12" x14ac:dyDescent="0.25">
      <c r="I4371" s="146"/>
      <c r="J4371" s="146"/>
      <c r="K4371" s="146"/>
      <c r="L4371" s="146"/>
    </row>
    <row r="4372" spans="9:12" x14ac:dyDescent="0.25">
      <c r="I4372" s="146"/>
      <c r="J4372" s="146"/>
      <c r="K4372" s="146"/>
      <c r="L4372" s="146"/>
    </row>
    <row r="4373" spans="9:12" x14ac:dyDescent="0.25">
      <c r="I4373" s="146"/>
      <c r="J4373" s="146"/>
      <c r="K4373" s="146"/>
      <c r="L4373" s="146"/>
    </row>
    <row r="4374" spans="9:12" x14ac:dyDescent="0.25">
      <c r="I4374" s="146"/>
      <c r="J4374" s="146"/>
      <c r="K4374" s="146"/>
      <c r="L4374" s="146"/>
    </row>
    <row r="4375" spans="9:12" x14ac:dyDescent="0.25">
      <c r="I4375" s="146"/>
      <c r="J4375" s="146"/>
      <c r="K4375" s="146"/>
      <c r="L4375" s="146"/>
    </row>
    <row r="4376" spans="9:12" x14ac:dyDescent="0.25">
      <c r="I4376" s="146"/>
      <c r="J4376" s="146"/>
      <c r="K4376" s="146"/>
      <c r="L4376" s="146"/>
    </row>
    <row r="4377" spans="9:12" x14ac:dyDescent="0.25">
      <c r="I4377" s="146"/>
      <c r="J4377" s="146"/>
      <c r="K4377" s="146"/>
      <c r="L4377" s="146"/>
    </row>
    <row r="4378" spans="9:12" x14ac:dyDescent="0.25">
      <c r="I4378" s="146"/>
      <c r="J4378" s="146"/>
      <c r="K4378" s="146"/>
      <c r="L4378" s="146"/>
    </row>
    <row r="4379" spans="9:12" x14ac:dyDescent="0.25">
      <c r="I4379" s="146"/>
      <c r="J4379" s="146"/>
      <c r="K4379" s="146"/>
      <c r="L4379" s="146"/>
    </row>
    <row r="4380" spans="9:12" x14ac:dyDescent="0.25">
      <c r="I4380" s="146"/>
      <c r="J4380" s="146"/>
      <c r="K4380" s="146"/>
      <c r="L4380" s="146"/>
    </row>
    <row r="4381" spans="9:12" x14ac:dyDescent="0.25">
      <c r="I4381" s="146"/>
      <c r="J4381" s="146"/>
      <c r="K4381" s="146"/>
      <c r="L4381" s="146"/>
    </row>
    <row r="4382" spans="9:12" x14ac:dyDescent="0.25">
      <c r="I4382" s="146"/>
      <c r="J4382" s="146"/>
      <c r="K4382" s="146"/>
      <c r="L4382" s="146"/>
    </row>
    <row r="4383" spans="9:12" x14ac:dyDescent="0.25">
      <c r="I4383" s="146"/>
      <c r="J4383" s="146"/>
      <c r="K4383" s="146"/>
      <c r="L4383" s="146"/>
    </row>
    <row r="4384" spans="9:12" x14ac:dyDescent="0.25">
      <c r="I4384" s="146"/>
      <c r="J4384" s="146"/>
      <c r="K4384" s="146"/>
      <c r="L4384" s="146"/>
    </row>
    <row r="4385" spans="9:12" x14ac:dyDescent="0.25">
      <c r="I4385" s="146"/>
      <c r="J4385" s="146"/>
      <c r="K4385" s="146"/>
      <c r="L4385" s="146"/>
    </row>
    <row r="4386" spans="9:12" x14ac:dyDescent="0.25">
      <c r="I4386" s="146"/>
      <c r="J4386" s="146"/>
      <c r="K4386" s="146"/>
      <c r="L4386" s="146"/>
    </row>
    <row r="4387" spans="9:12" x14ac:dyDescent="0.25">
      <c r="I4387" s="146"/>
      <c r="J4387" s="146"/>
      <c r="K4387" s="146"/>
      <c r="L4387" s="146"/>
    </row>
    <row r="4388" spans="9:12" x14ac:dyDescent="0.25">
      <c r="I4388" s="146"/>
      <c r="J4388" s="146"/>
      <c r="K4388" s="146"/>
      <c r="L4388" s="146"/>
    </row>
    <row r="4389" spans="9:12" x14ac:dyDescent="0.25">
      <c r="I4389" s="146"/>
      <c r="J4389" s="146"/>
      <c r="K4389" s="146"/>
      <c r="L4389" s="146"/>
    </row>
    <row r="4390" spans="9:12" x14ac:dyDescent="0.25">
      <c r="I4390" s="146"/>
      <c r="J4390" s="146"/>
      <c r="K4390" s="146"/>
      <c r="L4390" s="146"/>
    </row>
    <row r="4391" spans="9:12" x14ac:dyDescent="0.25">
      <c r="I4391" s="146"/>
      <c r="J4391" s="146"/>
      <c r="K4391" s="146"/>
      <c r="L4391" s="146"/>
    </row>
    <row r="4392" spans="9:12" x14ac:dyDescent="0.25">
      <c r="I4392" s="146"/>
      <c r="J4392" s="146"/>
      <c r="K4392" s="146"/>
      <c r="L4392" s="146"/>
    </row>
    <row r="4393" spans="9:12" x14ac:dyDescent="0.25">
      <c r="I4393" s="146"/>
      <c r="J4393" s="146"/>
      <c r="K4393" s="146"/>
      <c r="L4393" s="146"/>
    </row>
    <row r="4394" spans="9:12" x14ac:dyDescent="0.25">
      <c r="I4394" s="146"/>
      <c r="J4394" s="146"/>
      <c r="K4394" s="146"/>
      <c r="L4394" s="146"/>
    </row>
    <row r="4395" spans="9:12" x14ac:dyDescent="0.25">
      <c r="I4395" s="146"/>
      <c r="J4395" s="146"/>
      <c r="K4395" s="146"/>
      <c r="L4395" s="146"/>
    </row>
    <row r="4396" spans="9:12" x14ac:dyDescent="0.25">
      <c r="I4396" s="146"/>
      <c r="J4396" s="146"/>
      <c r="K4396" s="146"/>
      <c r="L4396" s="146"/>
    </row>
    <row r="4397" spans="9:12" x14ac:dyDescent="0.25">
      <c r="I4397" s="146"/>
      <c r="J4397" s="146"/>
      <c r="K4397" s="146"/>
      <c r="L4397" s="146"/>
    </row>
    <row r="4398" spans="9:12" x14ac:dyDescent="0.25">
      <c r="I4398" s="146"/>
      <c r="J4398" s="146"/>
      <c r="K4398" s="146"/>
      <c r="L4398" s="146"/>
    </row>
    <row r="4399" spans="9:12" x14ac:dyDescent="0.25">
      <c r="I4399" s="146"/>
      <c r="J4399" s="146"/>
      <c r="K4399" s="146"/>
      <c r="L4399" s="146"/>
    </row>
    <row r="4400" spans="9:12" x14ac:dyDescent="0.25">
      <c r="I4400" s="146"/>
      <c r="J4400" s="146"/>
      <c r="K4400" s="146"/>
      <c r="L4400" s="146"/>
    </row>
    <row r="4401" spans="9:12" x14ac:dyDescent="0.25">
      <c r="I4401" s="146"/>
      <c r="J4401" s="146"/>
      <c r="K4401" s="146"/>
      <c r="L4401" s="146"/>
    </row>
    <row r="4402" spans="9:12" x14ac:dyDescent="0.25">
      <c r="I4402" s="146"/>
      <c r="J4402" s="146"/>
      <c r="K4402" s="146"/>
      <c r="L4402" s="146"/>
    </row>
    <row r="4403" spans="9:12" x14ac:dyDescent="0.25">
      <c r="I4403" s="146"/>
      <c r="J4403" s="146"/>
      <c r="K4403" s="146"/>
      <c r="L4403" s="146"/>
    </row>
    <row r="4404" spans="9:12" x14ac:dyDescent="0.25">
      <c r="I4404" s="146"/>
      <c r="J4404" s="146"/>
      <c r="K4404" s="146"/>
      <c r="L4404" s="146"/>
    </row>
    <row r="4405" spans="9:12" x14ac:dyDescent="0.25">
      <c r="I4405" s="146"/>
      <c r="J4405" s="146"/>
      <c r="K4405" s="146"/>
      <c r="L4405" s="146"/>
    </row>
    <row r="4406" spans="9:12" x14ac:dyDescent="0.25">
      <c r="I4406" s="146"/>
      <c r="J4406" s="146"/>
      <c r="K4406" s="146"/>
      <c r="L4406" s="146"/>
    </row>
    <row r="4407" spans="9:12" x14ac:dyDescent="0.25">
      <c r="I4407" s="146"/>
      <c r="J4407" s="146"/>
      <c r="K4407" s="146"/>
      <c r="L4407" s="146"/>
    </row>
    <row r="4408" spans="9:12" x14ac:dyDescent="0.25">
      <c r="I4408" s="146"/>
      <c r="J4408" s="146"/>
      <c r="K4408" s="146"/>
      <c r="L4408" s="146"/>
    </row>
    <row r="4409" spans="9:12" x14ac:dyDescent="0.25">
      <c r="I4409" s="146"/>
      <c r="J4409" s="146"/>
      <c r="K4409" s="146"/>
      <c r="L4409" s="146"/>
    </row>
    <row r="4410" spans="9:12" x14ac:dyDescent="0.25">
      <c r="I4410" s="146"/>
      <c r="J4410" s="146"/>
      <c r="K4410" s="146"/>
      <c r="L4410" s="146"/>
    </row>
    <row r="4411" spans="9:12" x14ac:dyDescent="0.25">
      <c r="I4411" s="146"/>
      <c r="J4411" s="146"/>
      <c r="K4411" s="146"/>
      <c r="L4411" s="146"/>
    </row>
    <row r="4412" spans="9:12" x14ac:dyDescent="0.25">
      <c r="I4412" s="146"/>
      <c r="J4412" s="146"/>
      <c r="K4412" s="146"/>
      <c r="L4412" s="146"/>
    </row>
    <row r="4413" spans="9:12" x14ac:dyDescent="0.25">
      <c r="I4413" s="146"/>
      <c r="J4413" s="146"/>
      <c r="K4413" s="146"/>
      <c r="L4413" s="146"/>
    </row>
    <row r="4414" spans="9:12" x14ac:dyDescent="0.25">
      <c r="I4414" s="146"/>
      <c r="J4414" s="146"/>
      <c r="K4414" s="146"/>
      <c r="L4414" s="146"/>
    </row>
    <row r="4415" spans="9:12" x14ac:dyDescent="0.25">
      <c r="I4415" s="146"/>
      <c r="J4415" s="146"/>
      <c r="K4415" s="146"/>
      <c r="L4415" s="146"/>
    </row>
    <row r="4416" spans="9:12" x14ac:dyDescent="0.25">
      <c r="I4416" s="146"/>
      <c r="J4416" s="146"/>
      <c r="K4416" s="146"/>
      <c r="L4416" s="146"/>
    </row>
    <row r="4417" spans="9:12" x14ac:dyDescent="0.25">
      <c r="I4417" s="146"/>
      <c r="J4417" s="146"/>
      <c r="K4417" s="146"/>
      <c r="L4417" s="146"/>
    </row>
    <row r="4418" spans="9:12" x14ac:dyDescent="0.25">
      <c r="I4418" s="146"/>
      <c r="J4418" s="146"/>
      <c r="K4418" s="146"/>
      <c r="L4418" s="146"/>
    </row>
    <row r="4419" spans="9:12" x14ac:dyDescent="0.25">
      <c r="I4419" s="146"/>
      <c r="J4419" s="146"/>
      <c r="K4419" s="146"/>
      <c r="L4419" s="146"/>
    </row>
    <row r="4420" spans="9:12" x14ac:dyDescent="0.25">
      <c r="I4420" s="146"/>
      <c r="J4420" s="146"/>
      <c r="K4420" s="146"/>
      <c r="L4420" s="146"/>
    </row>
    <row r="4421" spans="9:12" x14ac:dyDescent="0.25">
      <c r="I4421" s="146"/>
      <c r="J4421" s="146"/>
      <c r="K4421" s="146"/>
      <c r="L4421" s="146"/>
    </row>
    <row r="4422" spans="9:12" x14ac:dyDescent="0.25">
      <c r="I4422" s="146"/>
      <c r="J4422" s="146"/>
      <c r="K4422" s="146"/>
      <c r="L4422" s="146"/>
    </row>
    <row r="4423" spans="9:12" x14ac:dyDescent="0.25">
      <c r="I4423" s="146"/>
      <c r="J4423" s="146"/>
      <c r="K4423" s="146"/>
      <c r="L4423" s="146"/>
    </row>
    <row r="4424" spans="9:12" x14ac:dyDescent="0.25">
      <c r="I4424" s="146"/>
      <c r="J4424" s="146"/>
      <c r="K4424" s="146"/>
      <c r="L4424" s="146"/>
    </row>
    <row r="4425" spans="9:12" x14ac:dyDescent="0.25">
      <c r="I4425" s="146"/>
      <c r="J4425" s="146"/>
      <c r="K4425" s="146"/>
      <c r="L4425" s="146"/>
    </row>
    <row r="4426" spans="9:12" x14ac:dyDescent="0.25">
      <c r="I4426" s="146"/>
      <c r="J4426" s="146"/>
      <c r="K4426" s="146"/>
      <c r="L4426" s="146"/>
    </row>
    <row r="4427" spans="9:12" x14ac:dyDescent="0.25">
      <c r="I4427" s="146"/>
      <c r="J4427" s="146"/>
      <c r="K4427" s="146"/>
      <c r="L4427" s="146"/>
    </row>
    <row r="4428" spans="9:12" x14ac:dyDescent="0.25">
      <c r="I4428" s="146"/>
      <c r="J4428" s="146"/>
      <c r="K4428" s="146"/>
      <c r="L4428" s="146"/>
    </row>
    <row r="4429" spans="9:12" x14ac:dyDescent="0.25">
      <c r="I4429" s="146"/>
      <c r="J4429" s="146"/>
      <c r="K4429" s="146"/>
      <c r="L4429" s="146"/>
    </row>
    <row r="4430" spans="9:12" x14ac:dyDescent="0.25">
      <c r="I4430" s="146"/>
      <c r="J4430" s="146"/>
      <c r="K4430" s="146"/>
      <c r="L4430" s="146"/>
    </row>
    <row r="4431" spans="9:12" x14ac:dyDescent="0.25">
      <c r="I4431" s="146"/>
      <c r="J4431" s="146"/>
      <c r="K4431" s="146"/>
      <c r="L4431" s="146"/>
    </row>
    <row r="4432" spans="9:12" x14ac:dyDescent="0.25">
      <c r="I4432" s="146"/>
      <c r="J4432" s="146"/>
      <c r="K4432" s="146"/>
      <c r="L4432" s="146"/>
    </row>
    <row r="4433" spans="9:12" x14ac:dyDescent="0.25">
      <c r="I4433" s="146"/>
      <c r="J4433" s="146"/>
      <c r="K4433" s="146"/>
      <c r="L4433" s="146"/>
    </row>
    <row r="4434" spans="9:12" x14ac:dyDescent="0.25">
      <c r="I4434" s="146"/>
      <c r="J4434" s="146"/>
      <c r="K4434" s="146"/>
      <c r="L4434" s="146"/>
    </row>
    <row r="4435" spans="9:12" x14ac:dyDescent="0.25">
      <c r="I4435" s="146"/>
      <c r="J4435" s="146"/>
      <c r="K4435" s="146"/>
      <c r="L4435" s="146"/>
    </row>
    <row r="4436" spans="9:12" x14ac:dyDescent="0.25">
      <c r="I4436" s="146"/>
      <c r="J4436" s="146"/>
      <c r="K4436" s="146"/>
      <c r="L4436" s="146"/>
    </row>
    <row r="4437" spans="9:12" x14ac:dyDescent="0.25">
      <c r="I4437" s="146"/>
      <c r="J4437" s="146"/>
      <c r="K4437" s="146"/>
      <c r="L4437" s="146"/>
    </row>
    <row r="4438" spans="9:12" x14ac:dyDescent="0.25">
      <c r="I4438" s="146"/>
      <c r="J4438" s="146"/>
      <c r="K4438" s="146"/>
      <c r="L4438" s="146"/>
    </row>
    <row r="4439" spans="9:12" x14ac:dyDescent="0.25">
      <c r="I4439" s="146"/>
      <c r="J4439" s="146"/>
      <c r="K4439" s="146"/>
      <c r="L4439" s="146"/>
    </row>
    <row r="4440" spans="9:12" x14ac:dyDescent="0.25">
      <c r="I4440" s="146"/>
      <c r="J4440" s="146"/>
      <c r="K4440" s="146"/>
      <c r="L4440" s="146"/>
    </row>
    <row r="4441" spans="9:12" x14ac:dyDescent="0.25">
      <c r="I4441" s="146"/>
      <c r="J4441" s="146"/>
      <c r="K4441" s="146"/>
      <c r="L4441" s="146"/>
    </row>
    <row r="4442" spans="9:12" x14ac:dyDescent="0.25">
      <c r="I4442" s="146"/>
      <c r="J4442" s="146"/>
      <c r="K4442" s="146"/>
      <c r="L4442" s="146"/>
    </row>
    <row r="4443" spans="9:12" x14ac:dyDescent="0.25">
      <c r="I4443" s="146"/>
      <c r="J4443" s="146"/>
      <c r="K4443" s="146"/>
      <c r="L4443" s="146"/>
    </row>
    <row r="4444" spans="9:12" x14ac:dyDescent="0.25">
      <c r="I4444" s="146"/>
      <c r="J4444" s="146"/>
      <c r="K4444" s="146"/>
      <c r="L4444" s="146"/>
    </row>
    <row r="4445" spans="9:12" x14ac:dyDescent="0.25">
      <c r="I4445" s="146"/>
      <c r="J4445" s="146"/>
      <c r="K4445" s="146"/>
      <c r="L4445" s="146"/>
    </row>
    <row r="4446" spans="9:12" x14ac:dyDescent="0.25">
      <c r="I4446" s="146"/>
      <c r="J4446" s="146"/>
      <c r="K4446" s="146"/>
      <c r="L4446" s="146"/>
    </row>
    <row r="4447" spans="9:12" x14ac:dyDescent="0.25">
      <c r="I4447" s="146"/>
      <c r="J4447" s="146"/>
      <c r="K4447" s="146"/>
      <c r="L4447" s="146"/>
    </row>
    <row r="4448" spans="9:12" x14ac:dyDescent="0.25">
      <c r="I4448" s="146"/>
      <c r="J4448" s="146"/>
      <c r="K4448" s="146"/>
      <c r="L4448" s="146"/>
    </row>
    <row r="4449" spans="9:12" x14ac:dyDescent="0.25">
      <c r="I4449" s="146"/>
      <c r="J4449" s="146"/>
      <c r="K4449" s="146"/>
      <c r="L4449" s="146"/>
    </row>
    <row r="4450" spans="9:12" x14ac:dyDescent="0.25">
      <c r="I4450" s="146"/>
      <c r="J4450" s="146"/>
      <c r="K4450" s="146"/>
      <c r="L4450" s="146"/>
    </row>
    <row r="4451" spans="9:12" x14ac:dyDescent="0.25">
      <c r="I4451" s="146"/>
      <c r="J4451" s="146"/>
      <c r="K4451" s="146"/>
      <c r="L4451" s="146"/>
    </row>
    <row r="4452" spans="9:12" x14ac:dyDescent="0.25">
      <c r="I4452" s="146"/>
      <c r="J4452" s="146"/>
      <c r="K4452" s="146"/>
      <c r="L4452" s="146"/>
    </row>
    <row r="4453" spans="9:12" x14ac:dyDescent="0.25">
      <c r="I4453" s="146"/>
      <c r="J4453" s="146"/>
      <c r="K4453" s="146"/>
      <c r="L4453" s="146"/>
    </row>
    <row r="4454" spans="9:12" x14ac:dyDescent="0.25">
      <c r="I4454" s="146"/>
      <c r="J4454" s="146"/>
      <c r="K4454" s="146"/>
      <c r="L4454" s="146"/>
    </row>
    <row r="4455" spans="9:12" x14ac:dyDescent="0.25">
      <c r="I4455" s="146"/>
      <c r="J4455" s="146"/>
      <c r="K4455" s="146"/>
      <c r="L4455" s="146"/>
    </row>
    <row r="4456" spans="9:12" x14ac:dyDescent="0.25">
      <c r="I4456" s="146"/>
      <c r="J4456" s="146"/>
      <c r="K4456" s="146"/>
      <c r="L4456" s="146"/>
    </row>
    <row r="4457" spans="9:12" x14ac:dyDescent="0.25">
      <c r="I4457" s="146"/>
      <c r="J4457" s="146"/>
      <c r="K4457" s="146"/>
      <c r="L4457" s="146"/>
    </row>
    <row r="4458" spans="9:12" x14ac:dyDescent="0.25">
      <c r="I4458" s="146"/>
      <c r="J4458" s="146"/>
      <c r="K4458" s="146"/>
      <c r="L4458" s="146"/>
    </row>
    <row r="4459" spans="9:12" x14ac:dyDescent="0.25">
      <c r="I4459" s="146"/>
      <c r="J4459" s="146"/>
      <c r="K4459" s="146"/>
      <c r="L4459" s="146"/>
    </row>
    <row r="4460" spans="9:12" x14ac:dyDescent="0.25">
      <c r="I4460" s="146"/>
      <c r="J4460" s="146"/>
      <c r="K4460" s="146"/>
      <c r="L4460" s="146"/>
    </row>
    <row r="4461" spans="9:12" x14ac:dyDescent="0.25">
      <c r="I4461" s="146"/>
      <c r="J4461" s="146"/>
      <c r="K4461" s="146"/>
      <c r="L4461" s="146"/>
    </row>
    <row r="4462" spans="9:12" x14ac:dyDescent="0.25">
      <c r="I4462" s="146"/>
      <c r="J4462" s="146"/>
      <c r="K4462" s="146"/>
      <c r="L4462" s="146"/>
    </row>
    <row r="4463" spans="9:12" x14ac:dyDescent="0.25">
      <c r="I4463" s="146"/>
      <c r="J4463" s="146"/>
      <c r="K4463" s="146"/>
      <c r="L4463" s="146"/>
    </row>
    <row r="4464" spans="9:12" x14ac:dyDescent="0.25">
      <c r="I4464" s="146"/>
      <c r="J4464" s="146"/>
      <c r="K4464" s="146"/>
      <c r="L4464" s="146"/>
    </row>
    <row r="4465" spans="9:12" x14ac:dyDescent="0.25">
      <c r="I4465" s="146"/>
      <c r="J4465" s="146"/>
      <c r="K4465" s="146"/>
      <c r="L4465" s="146"/>
    </row>
    <row r="4466" spans="9:12" x14ac:dyDescent="0.25">
      <c r="I4466" s="146"/>
      <c r="J4466" s="146"/>
      <c r="K4466" s="146"/>
      <c r="L4466" s="146"/>
    </row>
    <row r="4467" spans="9:12" x14ac:dyDescent="0.25">
      <c r="I4467" s="146"/>
      <c r="J4467" s="146"/>
      <c r="K4467" s="146"/>
      <c r="L4467" s="146"/>
    </row>
    <row r="4468" spans="9:12" x14ac:dyDescent="0.25">
      <c r="I4468" s="146"/>
      <c r="J4468" s="146"/>
      <c r="K4468" s="146"/>
      <c r="L4468" s="146"/>
    </row>
    <row r="4469" spans="9:12" x14ac:dyDescent="0.25">
      <c r="I4469" s="146"/>
      <c r="J4469" s="146"/>
      <c r="K4469" s="146"/>
      <c r="L4469" s="146"/>
    </row>
    <row r="4470" spans="9:12" x14ac:dyDescent="0.25">
      <c r="I4470" s="146"/>
      <c r="J4470" s="146"/>
      <c r="K4470" s="146"/>
      <c r="L4470" s="146"/>
    </row>
    <row r="4471" spans="9:12" x14ac:dyDescent="0.25">
      <c r="I4471" s="146"/>
      <c r="J4471" s="146"/>
      <c r="K4471" s="146"/>
      <c r="L4471" s="146"/>
    </row>
    <row r="4472" spans="9:12" x14ac:dyDescent="0.25">
      <c r="I4472" s="146"/>
      <c r="J4472" s="146"/>
      <c r="K4472" s="146"/>
      <c r="L4472" s="146"/>
    </row>
    <row r="4473" spans="9:12" x14ac:dyDescent="0.25">
      <c r="I4473" s="146"/>
      <c r="J4473" s="146"/>
      <c r="K4473" s="146"/>
      <c r="L4473" s="146"/>
    </row>
    <row r="4474" spans="9:12" x14ac:dyDescent="0.25">
      <c r="I4474" s="146"/>
      <c r="J4474" s="146"/>
      <c r="K4474" s="146"/>
      <c r="L4474" s="146"/>
    </row>
    <row r="4475" spans="9:12" x14ac:dyDescent="0.25">
      <c r="I4475" s="146"/>
      <c r="J4475" s="146"/>
      <c r="K4475" s="146"/>
      <c r="L4475" s="146"/>
    </row>
    <row r="4476" spans="9:12" x14ac:dyDescent="0.25">
      <c r="I4476" s="146"/>
      <c r="J4476" s="146"/>
      <c r="K4476" s="146"/>
      <c r="L4476" s="146"/>
    </row>
    <row r="4477" spans="9:12" x14ac:dyDescent="0.25">
      <c r="I4477" s="146"/>
      <c r="J4477" s="146"/>
      <c r="K4477" s="146"/>
      <c r="L4477" s="146"/>
    </row>
    <row r="4478" spans="9:12" x14ac:dyDescent="0.25">
      <c r="I4478" s="146"/>
      <c r="J4478" s="146"/>
      <c r="K4478" s="146"/>
      <c r="L4478" s="146"/>
    </row>
    <row r="4479" spans="9:12" x14ac:dyDescent="0.25">
      <c r="I4479" s="146"/>
      <c r="J4479" s="146"/>
      <c r="K4479" s="146"/>
      <c r="L4479" s="146"/>
    </row>
    <row r="4480" spans="9:12" x14ac:dyDescent="0.25">
      <c r="I4480" s="146"/>
      <c r="J4480" s="146"/>
      <c r="K4480" s="146"/>
      <c r="L4480" s="146"/>
    </row>
    <row r="4481" spans="9:12" x14ac:dyDescent="0.25">
      <c r="I4481" s="146"/>
      <c r="J4481" s="146"/>
      <c r="K4481" s="146"/>
      <c r="L4481" s="146"/>
    </row>
    <row r="4482" spans="9:12" x14ac:dyDescent="0.25">
      <c r="I4482" s="146"/>
      <c r="J4482" s="146"/>
      <c r="K4482" s="146"/>
      <c r="L4482" s="146"/>
    </row>
    <row r="4483" spans="9:12" x14ac:dyDescent="0.25">
      <c r="I4483" s="146"/>
      <c r="J4483" s="146"/>
      <c r="K4483" s="146"/>
      <c r="L4483" s="146"/>
    </row>
    <row r="4484" spans="9:12" x14ac:dyDescent="0.25">
      <c r="I4484" s="146"/>
      <c r="J4484" s="146"/>
      <c r="K4484" s="146"/>
      <c r="L4484" s="146"/>
    </row>
    <row r="4485" spans="9:12" x14ac:dyDescent="0.25">
      <c r="I4485" s="146"/>
      <c r="J4485" s="146"/>
      <c r="K4485" s="146"/>
      <c r="L4485" s="146"/>
    </row>
    <row r="4486" spans="9:12" x14ac:dyDescent="0.25">
      <c r="I4486" s="146"/>
      <c r="J4486" s="146"/>
      <c r="K4486" s="146"/>
      <c r="L4486" s="146"/>
    </row>
    <row r="4487" spans="9:12" x14ac:dyDescent="0.25">
      <c r="I4487" s="146"/>
      <c r="J4487" s="146"/>
      <c r="K4487" s="146"/>
      <c r="L4487" s="146"/>
    </row>
    <row r="4488" spans="9:12" x14ac:dyDescent="0.25">
      <c r="I4488" s="146"/>
      <c r="J4488" s="146"/>
      <c r="K4488" s="146"/>
      <c r="L4488" s="146"/>
    </row>
    <row r="4489" spans="9:12" x14ac:dyDescent="0.25">
      <c r="I4489" s="146"/>
      <c r="J4489" s="146"/>
      <c r="K4489" s="146"/>
      <c r="L4489" s="146"/>
    </row>
    <row r="4490" spans="9:12" x14ac:dyDescent="0.25">
      <c r="I4490" s="146"/>
      <c r="J4490" s="146"/>
      <c r="K4490" s="146"/>
      <c r="L4490" s="146"/>
    </row>
    <row r="4491" spans="9:12" x14ac:dyDescent="0.25">
      <c r="I4491" s="146"/>
      <c r="J4491" s="146"/>
      <c r="K4491" s="146"/>
      <c r="L4491" s="146"/>
    </row>
    <row r="4492" spans="9:12" x14ac:dyDescent="0.25">
      <c r="I4492" s="146"/>
      <c r="J4492" s="146"/>
      <c r="K4492" s="146"/>
      <c r="L4492" s="146"/>
    </row>
    <row r="4493" spans="9:12" x14ac:dyDescent="0.25">
      <c r="I4493" s="146"/>
      <c r="J4493" s="146"/>
      <c r="K4493" s="146"/>
      <c r="L4493" s="146"/>
    </row>
    <row r="4494" spans="9:12" x14ac:dyDescent="0.25">
      <c r="I4494" s="146"/>
      <c r="J4494" s="146"/>
      <c r="K4494" s="146"/>
      <c r="L4494" s="146"/>
    </row>
    <row r="4495" spans="9:12" x14ac:dyDescent="0.25">
      <c r="I4495" s="146"/>
      <c r="J4495" s="146"/>
      <c r="K4495" s="146"/>
      <c r="L4495" s="146"/>
    </row>
    <row r="4496" spans="9:12" x14ac:dyDescent="0.25">
      <c r="I4496" s="146"/>
      <c r="J4496" s="146"/>
      <c r="K4496" s="146"/>
      <c r="L4496" s="146"/>
    </row>
    <row r="4497" spans="9:12" x14ac:dyDescent="0.25">
      <c r="I4497" s="146"/>
      <c r="J4497" s="146"/>
      <c r="K4497" s="146"/>
      <c r="L4497" s="146"/>
    </row>
    <row r="4498" spans="9:12" x14ac:dyDescent="0.25">
      <c r="I4498" s="146"/>
      <c r="J4498" s="146"/>
      <c r="K4498" s="146"/>
      <c r="L4498" s="146"/>
    </row>
    <row r="4499" spans="9:12" x14ac:dyDescent="0.25">
      <c r="I4499" s="146"/>
      <c r="J4499" s="146"/>
      <c r="K4499" s="146"/>
      <c r="L4499" s="146"/>
    </row>
    <row r="4500" spans="9:12" x14ac:dyDescent="0.25">
      <c r="I4500" s="146"/>
      <c r="J4500" s="146"/>
      <c r="K4500" s="146"/>
      <c r="L4500" s="146"/>
    </row>
    <row r="4501" spans="9:12" x14ac:dyDescent="0.25">
      <c r="I4501" s="146"/>
      <c r="J4501" s="146"/>
      <c r="K4501" s="146"/>
      <c r="L4501" s="146"/>
    </row>
    <row r="4502" spans="9:12" x14ac:dyDescent="0.25">
      <c r="I4502" s="146"/>
      <c r="J4502" s="146"/>
      <c r="K4502" s="146"/>
      <c r="L4502" s="146"/>
    </row>
    <row r="4503" spans="9:12" x14ac:dyDescent="0.25">
      <c r="I4503" s="146"/>
      <c r="J4503" s="146"/>
      <c r="K4503" s="146"/>
      <c r="L4503" s="146"/>
    </row>
    <row r="4504" spans="9:12" x14ac:dyDescent="0.25">
      <c r="I4504" s="146"/>
      <c r="J4504" s="146"/>
      <c r="K4504" s="146"/>
      <c r="L4504" s="146"/>
    </row>
    <row r="4505" spans="9:12" x14ac:dyDescent="0.25">
      <c r="I4505" s="146"/>
      <c r="J4505" s="146"/>
      <c r="K4505" s="146"/>
      <c r="L4505" s="146"/>
    </row>
    <row r="4506" spans="9:12" x14ac:dyDescent="0.25">
      <c r="I4506" s="146"/>
      <c r="J4506" s="146"/>
      <c r="K4506" s="146"/>
      <c r="L4506" s="146"/>
    </row>
    <row r="4507" spans="9:12" x14ac:dyDescent="0.25">
      <c r="I4507" s="146"/>
      <c r="J4507" s="146"/>
      <c r="K4507" s="146"/>
      <c r="L4507" s="146"/>
    </row>
    <row r="4508" spans="9:12" x14ac:dyDescent="0.25">
      <c r="I4508" s="146"/>
      <c r="J4508" s="146"/>
      <c r="K4508" s="146"/>
      <c r="L4508" s="146"/>
    </row>
    <row r="4509" spans="9:12" x14ac:dyDescent="0.25">
      <c r="I4509" s="146"/>
      <c r="J4509" s="146"/>
      <c r="K4509" s="146"/>
      <c r="L4509" s="146"/>
    </row>
    <row r="4510" spans="9:12" x14ac:dyDescent="0.25">
      <c r="I4510" s="146"/>
      <c r="J4510" s="146"/>
      <c r="K4510" s="146"/>
      <c r="L4510" s="146"/>
    </row>
    <row r="4511" spans="9:12" x14ac:dyDescent="0.25">
      <c r="I4511" s="146"/>
      <c r="J4511" s="146"/>
      <c r="K4511" s="146"/>
      <c r="L4511" s="146"/>
    </row>
    <row r="4512" spans="9:12" x14ac:dyDescent="0.25">
      <c r="I4512" s="146"/>
      <c r="J4512" s="146"/>
      <c r="K4512" s="146"/>
      <c r="L4512" s="146"/>
    </row>
    <row r="4513" spans="9:12" x14ac:dyDescent="0.25">
      <c r="I4513" s="146"/>
      <c r="J4513" s="146"/>
      <c r="K4513" s="146"/>
      <c r="L4513" s="146"/>
    </row>
    <row r="4514" spans="9:12" x14ac:dyDescent="0.25">
      <c r="I4514" s="146"/>
      <c r="J4514" s="146"/>
      <c r="K4514" s="146"/>
      <c r="L4514" s="146"/>
    </row>
    <row r="4515" spans="9:12" x14ac:dyDescent="0.25">
      <c r="I4515" s="146"/>
      <c r="J4515" s="146"/>
      <c r="K4515" s="146"/>
      <c r="L4515" s="146"/>
    </row>
    <row r="4516" spans="9:12" x14ac:dyDescent="0.25">
      <c r="I4516" s="146"/>
      <c r="J4516" s="146"/>
      <c r="K4516" s="146"/>
      <c r="L4516" s="146"/>
    </row>
    <row r="4517" spans="9:12" x14ac:dyDescent="0.25">
      <c r="I4517" s="146"/>
      <c r="J4517" s="146"/>
      <c r="K4517" s="146"/>
      <c r="L4517" s="146"/>
    </row>
    <row r="4518" spans="9:12" x14ac:dyDescent="0.25">
      <c r="I4518" s="146"/>
      <c r="J4518" s="146"/>
      <c r="K4518" s="146"/>
      <c r="L4518" s="146"/>
    </row>
    <row r="4519" spans="9:12" x14ac:dyDescent="0.25">
      <c r="I4519" s="146"/>
      <c r="J4519" s="146"/>
      <c r="K4519" s="146"/>
      <c r="L4519" s="146"/>
    </row>
    <row r="4520" spans="9:12" x14ac:dyDescent="0.25">
      <c r="I4520" s="146"/>
      <c r="J4520" s="146"/>
      <c r="K4520" s="146"/>
      <c r="L4520" s="146"/>
    </row>
    <row r="4521" spans="9:12" x14ac:dyDescent="0.25">
      <c r="I4521" s="146"/>
      <c r="J4521" s="146"/>
      <c r="K4521" s="146"/>
      <c r="L4521" s="146"/>
    </row>
    <row r="4522" spans="9:12" x14ac:dyDescent="0.25">
      <c r="I4522" s="146"/>
      <c r="J4522" s="146"/>
      <c r="K4522" s="146"/>
      <c r="L4522" s="146"/>
    </row>
    <row r="4523" spans="9:12" x14ac:dyDescent="0.25">
      <c r="I4523" s="146"/>
      <c r="J4523" s="146"/>
      <c r="K4523" s="146"/>
      <c r="L4523" s="146"/>
    </row>
    <row r="4524" spans="9:12" x14ac:dyDescent="0.25">
      <c r="I4524" s="146"/>
      <c r="J4524" s="146"/>
      <c r="K4524" s="146"/>
      <c r="L4524" s="146"/>
    </row>
    <row r="4525" spans="9:12" x14ac:dyDescent="0.25">
      <c r="I4525" s="146"/>
      <c r="J4525" s="146"/>
      <c r="K4525" s="146"/>
      <c r="L4525" s="146"/>
    </row>
    <row r="4526" spans="9:12" x14ac:dyDescent="0.25">
      <c r="I4526" s="146"/>
      <c r="J4526" s="146"/>
      <c r="K4526" s="146"/>
      <c r="L4526" s="146"/>
    </row>
    <row r="4527" spans="9:12" x14ac:dyDescent="0.25">
      <c r="I4527" s="146"/>
      <c r="J4527" s="146"/>
      <c r="K4527" s="146"/>
      <c r="L4527" s="146"/>
    </row>
    <row r="4528" spans="9:12" x14ac:dyDescent="0.25">
      <c r="I4528" s="146"/>
      <c r="J4528" s="146"/>
      <c r="K4528" s="146"/>
      <c r="L4528" s="146"/>
    </row>
    <row r="4529" spans="9:12" x14ac:dyDescent="0.25">
      <c r="I4529" s="146"/>
      <c r="J4529" s="146"/>
      <c r="K4529" s="146"/>
      <c r="L4529" s="146"/>
    </row>
    <row r="4530" spans="9:12" x14ac:dyDescent="0.25">
      <c r="I4530" s="146"/>
      <c r="J4530" s="146"/>
      <c r="K4530" s="146"/>
      <c r="L4530" s="146"/>
    </row>
    <row r="4531" spans="9:12" x14ac:dyDescent="0.25">
      <c r="I4531" s="146"/>
      <c r="J4531" s="146"/>
      <c r="K4531" s="146"/>
      <c r="L4531" s="146"/>
    </row>
    <row r="4532" spans="9:12" x14ac:dyDescent="0.25">
      <c r="I4532" s="146"/>
      <c r="J4532" s="146"/>
      <c r="K4532" s="146"/>
      <c r="L4532" s="146"/>
    </row>
    <row r="4533" spans="9:12" x14ac:dyDescent="0.25">
      <c r="I4533" s="146"/>
      <c r="J4533" s="146"/>
      <c r="K4533" s="146"/>
      <c r="L4533" s="146"/>
    </row>
    <row r="4534" spans="9:12" x14ac:dyDescent="0.25">
      <c r="I4534" s="146"/>
      <c r="J4534" s="146"/>
      <c r="K4534" s="146"/>
      <c r="L4534" s="146"/>
    </row>
    <row r="4535" spans="9:12" x14ac:dyDescent="0.25">
      <c r="I4535" s="146"/>
      <c r="J4535" s="146"/>
      <c r="K4535" s="146"/>
      <c r="L4535" s="146"/>
    </row>
    <row r="4536" spans="9:12" x14ac:dyDescent="0.25">
      <c r="I4536" s="146"/>
      <c r="J4536" s="146"/>
      <c r="K4536" s="146"/>
      <c r="L4536" s="146"/>
    </row>
    <row r="4537" spans="9:12" x14ac:dyDescent="0.25">
      <c r="I4537" s="146"/>
      <c r="J4537" s="146"/>
      <c r="K4537" s="146"/>
      <c r="L4537" s="146"/>
    </row>
    <row r="4538" spans="9:12" x14ac:dyDescent="0.25">
      <c r="I4538" s="146"/>
      <c r="J4538" s="146"/>
      <c r="K4538" s="146"/>
      <c r="L4538" s="146"/>
    </row>
    <row r="4539" spans="9:12" x14ac:dyDescent="0.25">
      <c r="I4539" s="146"/>
      <c r="J4539" s="146"/>
      <c r="K4539" s="146"/>
      <c r="L4539" s="146"/>
    </row>
    <row r="4540" spans="9:12" x14ac:dyDescent="0.25">
      <c r="I4540" s="146"/>
      <c r="J4540" s="146"/>
      <c r="K4540" s="146"/>
      <c r="L4540" s="146"/>
    </row>
    <row r="4541" spans="9:12" x14ac:dyDescent="0.25">
      <c r="I4541" s="146"/>
      <c r="J4541" s="146"/>
      <c r="K4541" s="146"/>
      <c r="L4541" s="146"/>
    </row>
    <row r="4542" spans="9:12" x14ac:dyDescent="0.25">
      <c r="I4542" s="146"/>
      <c r="J4542" s="146"/>
      <c r="K4542" s="146"/>
      <c r="L4542" s="146"/>
    </row>
    <row r="4543" spans="9:12" x14ac:dyDescent="0.25">
      <c r="I4543" s="146"/>
      <c r="J4543" s="146"/>
      <c r="K4543" s="146"/>
      <c r="L4543" s="146"/>
    </row>
    <row r="4544" spans="9:12" x14ac:dyDescent="0.25">
      <c r="I4544" s="146"/>
      <c r="J4544" s="146"/>
      <c r="K4544" s="146"/>
      <c r="L4544" s="146"/>
    </row>
    <row r="4545" spans="9:12" x14ac:dyDescent="0.25">
      <c r="I4545" s="146"/>
      <c r="J4545" s="146"/>
      <c r="K4545" s="146"/>
      <c r="L4545" s="146"/>
    </row>
    <row r="4546" spans="9:12" x14ac:dyDescent="0.25">
      <c r="I4546" s="146"/>
      <c r="J4546" s="146"/>
      <c r="K4546" s="146"/>
      <c r="L4546" s="146"/>
    </row>
    <row r="4547" spans="9:12" x14ac:dyDescent="0.25">
      <c r="I4547" s="146"/>
      <c r="J4547" s="146"/>
      <c r="K4547" s="146"/>
      <c r="L4547" s="146"/>
    </row>
    <row r="4548" spans="9:12" x14ac:dyDescent="0.25">
      <c r="I4548" s="146"/>
      <c r="J4548" s="146"/>
      <c r="K4548" s="146"/>
      <c r="L4548" s="146"/>
    </row>
    <row r="4549" spans="9:12" x14ac:dyDescent="0.25">
      <c r="I4549" s="146"/>
      <c r="J4549" s="146"/>
      <c r="K4549" s="146"/>
      <c r="L4549" s="146"/>
    </row>
    <row r="4550" spans="9:12" x14ac:dyDescent="0.25">
      <c r="I4550" s="146"/>
      <c r="J4550" s="146"/>
      <c r="K4550" s="146"/>
      <c r="L4550" s="146"/>
    </row>
    <row r="4551" spans="9:12" x14ac:dyDescent="0.25">
      <c r="I4551" s="146"/>
      <c r="J4551" s="146"/>
      <c r="K4551" s="146"/>
      <c r="L4551" s="146"/>
    </row>
    <row r="4552" spans="9:12" x14ac:dyDescent="0.25">
      <c r="I4552" s="146"/>
      <c r="J4552" s="146"/>
      <c r="K4552" s="146"/>
      <c r="L4552" s="146"/>
    </row>
    <row r="4553" spans="9:12" x14ac:dyDescent="0.25">
      <c r="I4553" s="146"/>
      <c r="J4553" s="146"/>
      <c r="K4553" s="146"/>
      <c r="L4553" s="146"/>
    </row>
    <row r="4554" spans="9:12" x14ac:dyDescent="0.25">
      <c r="I4554" s="146"/>
      <c r="J4554" s="146"/>
      <c r="K4554" s="146"/>
      <c r="L4554" s="146"/>
    </row>
    <row r="4555" spans="9:12" x14ac:dyDescent="0.25">
      <c r="I4555" s="146"/>
      <c r="J4555" s="146"/>
      <c r="K4555" s="146"/>
      <c r="L4555" s="146"/>
    </row>
    <row r="4556" spans="9:12" x14ac:dyDescent="0.25">
      <c r="I4556" s="146"/>
      <c r="J4556" s="146"/>
      <c r="K4556" s="146"/>
      <c r="L4556" s="146"/>
    </row>
    <row r="4557" spans="9:12" x14ac:dyDescent="0.25">
      <c r="I4557" s="146"/>
      <c r="J4557" s="146"/>
      <c r="K4557" s="146"/>
      <c r="L4557" s="146"/>
    </row>
    <row r="4558" spans="9:12" x14ac:dyDescent="0.25">
      <c r="I4558" s="146"/>
      <c r="J4558" s="146"/>
      <c r="K4558" s="146"/>
      <c r="L4558" s="146"/>
    </row>
    <row r="4559" spans="9:12" x14ac:dyDescent="0.25">
      <c r="I4559" s="146"/>
      <c r="J4559" s="146"/>
      <c r="K4559" s="146"/>
      <c r="L4559" s="146"/>
    </row>
    <row r="4560" spans="9:12" x14ac:dyDescent="0.25">
      <c r="I4560" s="146"/>
      <c r="J4560" s="146"/>
      <c r="K4560" s="146"/>
      <c r="L4560" s="146"/>
    </row>
    <row r="4561" spans="9:12" x14ac:dyDescent="0.25">
      <c r="I4561" s="146"/>
      <c r="J4561" s="146"/>
      <c r="K4561" s="146"/>
      <c r="L4561" s="146"/>
    </row>
    <row r="4562" spans="9:12" x14ac:dyDescent="0.25">
      <c r="I4562" s="146"/>
      <c r="J4562" s="146"/>
      <c r="K4562" s="146"/>
      <c r="L4562" s="146"/>
    </row>
    <row r="4563" spans="9:12" x14ac:dyDescent="0.25">
      <c r="I4563" s="146"/>
      <c r="J4563" s="146"/>
      <c r="K4563" s="146"/>
      <c r="L4563" s="146"/>
    </row>
    <row r="4564" spans="9:12" x14ac:dyDescent="0.25">
      <c r="I4564" s="146"/>
      <c r="J4564" s="146"/>
      <c r="K4564" s="146"/>
      <c r="L4564" s="146"/>
    </row>
    <row r="4565" spans="9:12" x14ac:dyDescent="0.25">
      <c r="I4565" s="146"/>
      <c r="J4565" s="146"/>
      <c r="K4565" s="146"/>
      <c r="L4565" s="146"/>
    </row>
    <row r="4566" spans="9:12" x14ac:dyDescent="0.25">
      <c r="I4566" s="146"/>
      <c r="J4566" s="146"/>
      <c r="K4566" s="146"/>
      <c r="L4566" s="146"/>
    </row>
    <row r="4567" spans="9:12" x14ac:dyDescent="0.25">
      <c r="I4567" s="146"/>
      <c r="J4567" s="146"/>
      <c r="K4567" s="146"/>
      <c r="L4567" s="146"/>
    </row>
    <row r="4568" spans="9:12" x14ac:dyDescent="0.25">
      <c r="I4568" s="146"/>
      <c r="J4568" s="146"/>
      <c r="K4568" s="146"/>
      <c r="L4568" s="146"/>
    </row>
    <row r="4569" spans="9:12" x14ac:dyDescent="0.25">
      <c r="I4569" s="146"/>
      <c r="J4569" s="146"/>
      <c r="K4569" s="146"/>
      <c r="L4569" s="146"/>
    </row>
    <row r="4570" spans="9:12" x14ac:dyDescent="0.25">
      <c r="I4570" s="146"/>
      <c r="J4570" s="146"/>
      <c r="K4570" s="146"/>
      <c r="L4570" s="146"/>
    </row>
    <row r="4571" spans="9:12" x14ac:dyDescent="0.25">
      <c r="I4571" s="146"/>
      <c r="J4571" s="146"/>
      <c r="K4571" s="146"/>
      <c r="L4571" s="146"/>
    </row>
    <row r="4572" spans="9:12" x14ac:dyDescent="0.25">
      <c r="I4572" s="146"/>
      <c r="J4572" s="146"/>
      <c r="K4572" s="146"/>
      <c r="L4572" s="146"/>
    </row>
    <row r="4573" spans="9:12" x14ac:dyDescent="0.25">
      <c r="I4573" s="146"/>
      <c r="J4573" s="146"/>
      <c r="K4573" s="146"/>
      <c r="L4573" s="146"/>
    </row>
    <row r="4574" spans="9:12" x14ac:dyDescent="0.25">
      <c r="I4574" s="146"/>
      <c r="J4574" s="146"/>
      <c r="K4574" s="146"/>
      <c r="L4574" s="146"/>
    </row>
    <row r="4575" spans="9:12" x14ac:dyDescent="0.25">
      <c r="I4575" s="146"/>
      <c r="J4575" s="146"/>
      <c r="K4575" s="146"/>
      <c r="L4575" s="146"/>
    </row>
    <row r="4576" spans="9:12" x14ac:dyDescent="0.25">
      <c r="I4576" s="146"/>
      <c r="J4576" s="146"/>
      <c r="K4576" s="146"/>
      <c r="L4576" s="146"/>
    </row>
    <row r="4577" spans="9:12" x14ac:dyDescent="0.25">
      <c r="I4577" s="146"/>
      <c r="J4577" s="146"/>
      <c r="K4577" s="146"/>
      <c r="L4577" s="146"/>
    </row>
    <row r="4578" spans="9:12" x14ac:dyDescent="0.25">
      <c r="I4578" s="146"/>
      <c r="J4578" s="146"/>
      <c r="K4578" s="146"/>
      <c r="L4578" s="146"/>
    </row>
    <row r="4579" spans="9:12" x14ac:dyDescent="0.25">
      <c r="I4579" s="146"/>
      <c r="J4579" s="146"/>
      <c r="K4579" s="146"/>
      <c r="L4579" s="146"/>
    </row>
    <row r="4580" spans="9:12" x14ac:dyDescent="0.25">
      <c r="I4580" s="146"/>
      <c r="J4580" s="146"/>
      <c r="K4580" s="146"/>
      <c r="L4580" s="146"/>
    </row>
    <row r="4581" spans="9:12" x14ac:dyDescent="0.25">
      <c r="I4581" s="146"/>
      <c r="J4581" s="146"/>
      <c r="K4581" s="146"/>
      <c r="L4581" s="146"/>
    </row>
    <row r="4582" spans="9:12" x14ac:dyDescent="0.25">
      <c r="I4582" s="146"/>
      <c r="J4582" s="146"/>
      <c r="K4582" s="146"/>
      <c r="L4582" s="146"/>
    </row>
    <row r="4583" spans="9:12" x14ac:dyDescent="0.25">
      <c r="I4583" s="146"/>
      <c r="J4583" s="146"/>
      <c r="K4583" s="146"/>
      <c r="L4583" s="146"/>
    </row>
    <row r="4584" spans="9:12" x14ac:dyDescent="0.25">
      <c r="I4584" s="146"/>
      <c r="J4584" s="146"/>
      <c r="K4584" s="146"/>
      <c r="L4584" s="146"/>
    </row>
    <row r="4585" spans="9:12" x14ac:dyDescent="0.25">
      <c r="I4585" s="146"/>
      <c r="J4585" s="146"/>
      <c r="K4585" s="146"/>
      <c r="L4585" s="146"/>
    </row>
    <row r="4586" spans="9:12" x14ac:dyDescent="0.25">
      <c r="I4586" s="146"/>
      <c r="J4586" s="146"/>
      <c r="K4586" s="146"/>
      <c r="L4586" s="146"/>
    </row>
    <row r="4587" spans="9:12" x14ac:dyDescent="0.25">
      <c r="I4587" s="146"/>
      <c r="J4587" s="146"/>
      <c r="K4587" s="146"/>
      <c r="L4587" s="146"/>
    </row>
    <row r="4588" spans="9:12" x14ac:dyDescent="0.25">
      <c r="I4588" s="146"/>
      <c r="J4588" s="146"/>
      <c r="K4588" s="146"/>
      <c r="L4588" s="146"/>
    </row>
    <row r="4589" spans="9:12" x14ac:dyDescent="0.25">
      <c r="I4589" s="146"/>
      <c r="J4589" s="146"/>
      <c r="K4589" s="146"/>
      <c r="L4589" s="146"/>
    </row>
  </sheetData>
  <autoFilter ref="A1:N208" xr:uid="{D90C4D89-0381-4028-B6E9-FDDC3DB3EB0E}">
    <filterColumn colId="0" showButton="0">
      <filters>
        <filter val="Personal balance Legal"/>
        <dateGroupItem year="2020" dateTimeGrouping="year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594"/>
  <sheetViews>
    <sheetView topLeftCell="A167" zoomScale="110" zoomScaleNormal="85" workbookViewId="0">
      <selection activeCell="A188" sqref="A188"/>
    </sheetView>
  </sheetViews>
  <sheetFormatPr defaultColWidth="10.85546875" defaultRowHeight="15" x14ac:dyDescent="0.25"/>
  <cols>
    <col min="1" max="1" width="13.140625" style="39" customWidth="1"/>
    <col min="2" max="2" width="23.5703125" style="39" customWidth="1"/>
    <col min="3" max="3" width="18" style="39" customWidth="1"/>
    <col min="4" max="4" width="14.7109375" style="39" customWidth="1"/>
    <col min="5" max="5" width="14.85546875" style="39" bestFit="1" customWidth="1"/>
    <col min="6" max="6" width="16.28515625" style="39" customWidth="1"/>
    <col min="7" max="8" width="18.7109375" style="39" customWidth="1"/>
    <col min="9" max="9" width="18.7109375" style="174" customWidth="1"/>
    <col min="10" max="10" width="23.140625" style="39" customWidth="1"/>
    <col min="11" max="12" width="10.85546875" style="174"/>
    <col min="13" max="13" width="10.85546875" style="39"/>
    <col min="14" max="14" width="29.85546875" style="90" customWidth="1"/>
    <col min="15" max="15" width="41.140625" style="39" customWidth="1"/>
    <col min="16" max="16384" width="10.85546875" style="39"/>
  </cols>
  <sheetData>
    <row r="1" spans="1:14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s="105" customFormat="1" ht="18.75" x14ac:dyDescent="0.25">
      <c r="A2" s="989" t="s">
        <v>54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4" s="105" customFormat="1" ht="45.75" thickBot="1" x14ac:dyDescent="0.3">
      <c r="A3" s="106" t="s">
        <v>0</v>
      </c>
      <c r="B3" s="107" t="s">
        <v>5</v>
      </c>
      <c r="C3" s="107" t="s">
        <v>10</v>
      </c>
      <c r="D3" s="108" t="s">
        <v>8</v>
      </c>
      <c r="E3" s="108" t="s">
        <v>13</v>
      </c>
      <c r="F3" s="109" t="s">
        <v>35</v>
      </c>
      <c r="G3" s="108" t="s">
        <v>42</v>
      </c>
      <c r="H3" s="108" t="s">
        <v>2</v>
      </c>
      <c r="I3" s="108" t="s">
        <v>3</v>
      </c>
      <c r="J3" s="107" t="s">
        <v>9</v>
      </c>
      <c r="K3" s="107" t="s">
        <v>1</v>
      </c>
      <c r="L3" s="107" t="s">
        <v>4</v>
      </c>
      <c r="M3" s="107" t="s">
        <v>12</v>
      </c>
      <c r="N3" s="109" t="s">
        <v>11</v>
      </c>
    </row>
    <row r="4" spans="1:14" s="35" customFormat="1" ht="27.95" customHeight="1" x14ac:dyDescent="0.25">
      <c r="A4" s="430">
        <v>44075</v>
      </c>
      <c r="B4" s="431" t="s">
        <v>159</v>
      </c>
      <c r="C4" s="432"/>
      <c r="D4" s="433"/>
      <c r="E4" s="798"/>
      <c r="F4" s="434">
        <v>0</v>
      </c>
      <c r="G4" s="816">
        <v>100000</v>
      </c>
      <c r="H4" s="817"/>
      <c r="I4" s="539" t="s">
        <v>19</v>
      </c>
      <c r="J4" s="818"/>
      <c r="K4" s="818" t="s">
        <v>78</v>
      </c>
      <c r="L4" s="818" t="s">
        <v>47</v>
      </c>
      <c r="M4" s="437"/>
      <c r="N4" s="438"/>
    </row>
    <row r="5" spans="1:14" s="35" customFormat="1" ht="18.75" customHeight="1" x14ac:dyDescent="0.25">
      <c r="A5" s="852">
        <v>44075</v>
      </c>
      <c r="B5" s="853" t="s">
        <v>313</v>
      </c>
      <c r="C5" s="853"/>
      <c r="D5" s="854"/>
      <c r="E5" s="381">
        <v>75000</v>
      </c>
      <c r="F5" s="381"/>
      <c r="G5" s="581">
        <f>G4-E5+F5</f>
        <v>25000</v>
      </c>
      <c r="H5" s="560" t="s">
        <v>75</v>
      </c>
      <c r="I5" s="808" t="s">
        <v>19</v>
      </c>
      <c r="J5" s="855"/>
      <c r="K5" s="325" t="s">
        <v>78</v>
      </c>
      <c r="L5" s="325" t="s">
        <v>47</v>
      </c>
      <c r="M5" s="856"/>
      <c r="N5" s="857"/>
    </row>
    <row r="6" spans="1:14" s="35" customFormat="1" ht="17.25" customHeight="1" x14ac:dyDescent="0.25">
      <c r="A6" s="852">
        <v>44075</v>
      </c>
      <c r="B6" s="853" t="s">
        <v>314</v>
      </c>
      <c r="C6" s="853"/>
      <c r="D6" s="854"/>
      <c r="E6" s="381">
        <v>50000</v>
      </c>
      <c r="F6" s="381"/>
      <c r="G6" s="581">
        <f t="shared" ref="G6:G8" si="0">G5-E6+F6</f>
        <v>-25000</v>
      </c>
      <c r="H6" s="560" t="s">
        <v>75</v>
      </c>
      <c r="I6" s="808" t="s">
        <v>19</v>
      </c>
      <c r="J6" s="855"/>
      <c r="K6" s="325" t="s">
        <v>78</v>
      </c>
      <c r="L6" s="325" t="s">
        <v>47</v>
      </c>
      <c r="M6" s="856"/>
      <c r="N6" s="857"/>
    </row>
    <row r="7" spans="1:14" s="35" customFormat="1" ht="14.25" customHeight="1" x14ac:dyDescent="0.25">
      <c r="A7" s="259">
        <v>44083</v>
      </c>
      <c r="B7" s="260" t="s">
        <v>72</v>
      </c>
      <c r="C7" s="260" t="s">
        <v>70</v>
      </c>
      <c r="D7" s="260" t="s">
        <v>99</v>
      </c>
      <c r="E7" s="281">
        <v>10000</v>
      </c>
      <c r="F7" s="243"/>
      <c r="G7" s="851">
        <f t="shared" si="0"/>
        <v>-35000</v>
      </c>
      <c r="H7" s="328" t="s">
        <v>75</v>
      </c>
      <c r="I7" s="328" t="s">
        <v>19</v>
      </c>
      <c r="J7" s="308" t="s">
        <v>192</v>
      </c>
      <c r="K7" s="308" t="s">
        <v>78</v>
      </c>
      <c r="L7" s="308" t="s">
        <v>47</v>
      </c>
      <c r="M7" s="216"/>
      <c r="N7" s="329" t="s">
        <v>193</v>
      </c>
    </row>
    <row r="8" spans="1:14" s="35" customFormat="1" ht="16.5" customHeight="1" x14ac:dyDescent="0.25">
      <c r="A8" s="259">
        <v>44083</v>
      </c>
      <c r="B8" s="260" t="s">
        <v>72</v>
      </c>
      <c r="C8" s="260" t="s">
        <v>70</v>
      </c>
      <c r="D8" s="260" t="s">
        <v>99</v>
      </c>
      <c r="E8" s="243">
        <v>14000</v>
      </c>
      <c r="F8" s="243"/>
      <c r="G8" s="851">
        <f t="shared" si="0"/>
        <v>-49000</v>
      </c>
      <c r="H8" s="328" t="s">
        <v>75</v>
      </c>
      <c r="I8" s="328" t="s">
        <v>19</v>
      </c>
      <c r="J8" s="308" t="s">
        <v>192</v>
      </c>
      <c r="K8" s="308" t="s">
        <v>78</v>
      </c>
      <c r="L8" s="308" t="s">
        <v>47</v>
      </c>
      <c r="M8" s="216"/>
      <c r="N8" s="329" t="s">
        <v>194</v>
      </c>
    </row>
    <row r="9" spans="1:14" s="35" customFormat="1" ht="15" customHeight="1" x14ac:dyDescent="0.25">
      <c r="A9" s="259">
        <v>44083</v>
      </c>
      <c r="B9" s="260" t="s">
        <v>72</v>
      </c>
      <c r="C9" s="260" t="s">
        <v>70</v>
      </c>
      <c r="D9" s="260" t="s">
        <v>99</v>
      </c>
      <c r="E9" s="243">
        <v>11000</v>
      </c>
      <c r="F9" s="243"/>
      <c r="G9" s="243">
        <f t="shared" ref="G9:G23" si="1">G8-E9+F9</f>
        <v>-60000</v>
      </c>
      <c r="H9" s="328" t="s">
        <v>75</v>
      </c>
      <c r="I9" s="328" t="s">
        <v>19</v>
      </c>
      <c r="J9" s="308" t="s">
        <v>192</v>
      </c>
      <c r="K9" s="308" t="s">
        <v>78</v>
      </c>
      <c r="L9" s="308" t="s">
        <v>47</v>
      </c>
      <c r="M9" s="216"/>
      <c r="N9" s="329" t="s">
        <v>195</v>
      </c>
    </row>
    <row r="10" spans="1:14" s="35" customFormat="1" ht="15" customHeight="1" x14ac:dyDescent="0.25">
      <c r="A10" s="259">
        <v>44083</v>
      </c>
      <c r="B10" s="260" t="s">
        <v>72</v>
      </c>
      <c r="C10" s="260" t="s">
        <v>70</v>
      </c>
      <c r="D10" s="260" t="s">
        <v>99</v>
      </c>
      <c r="E10" s="243">
        <v>9000</v>
      </c>
      <c r="F10" s="243"/>
      <c r="G10" s="243">
        <f t="shared" si="1"/>
        <v>-69000</v>
      </c>
      <c r="H10" s="328" t="s">
        <v>75</v>
      </c>
      <c r="I10" s="328" t="s">
        <v>19</v>
      </c>
      <c r="J10" s="308" t="s">
        <v>192</v>
      </c>
      <c r="K10" s="308" t="s">
        <v>78</v>
      </c>
      <c r="L10" s="308" t="s">
        <v>47</v>
      </c>
      <c r="M10" s="216"/>
      <c r="N10" s="329" t="s">
        <v>196</v>
      </c>
    </row>
    <row r="11" spans="1:14" s="118" customFormat="1" x14ac:dyDescent="0.25">
      <c r="A11" s="259">
        <v>44083</v>
      </c>
      <c r="B11" s="260" t="s">
        <v>72</v>
      </c>
      <c r="C11" s="260" t="s">
        <v>70</v>
      </c>
      <c r="D11" s="260" t="s">
        <v>99</v>
      </c>
      <c r="E11" s="271">
        <v>8000</v>
      </c>
      <c r="F11" s="271"/>
      <c r="G11" s="243">
        <f t="shared" si="1"/>
        <v>-77000</v>
      </c>
      <c r="H11" s="328" t="s">
        <v>75</v>
      </c>
      <c r="I11" s="328" t="s">
        <v>19</v>
      </c>
      <c r="J11" s="308" t="s">
        <v>192</v>
      </c>
      <c r="K11" s="308" t="s">
        <v>78</v>
      </c>
      <c r="L11" s="315" t="s">
        <v>47</v>
      </c>
      <c r="M11" s="277"/>
      <c r="N11" s="278" t="s">
        <v>197</v>
      </c>
    </row>
    <row r="12" spans="1:14" s="118" customFormat="1" x14ac:dyDescent="0.25">
      <c r="A12" s="259">
        <v>44083</v>
      </c>
      <c r="B12" s="308" t="s">
        <v>191</v>
      </c>
      <c r="C12" s="308" t="s">
        <v>191</v>
      </c>
      <c r="D12" s="309" t="s">
        <v>99</v>
      </c>
      <c r="E12" s="243">
        <v>5000</v>
      </c>
      <c r="F12" s="243"/>
      <c r="G12" s="243">
        <f t="shared" si="1"/>
        <v>-82000</v>
      </c>
      <c r="H12" s="328" t="s">
        <v>75</v>
      </c>
      <c r="I12" s="328" t="s">
        <v>19</v>
      </c>
      <c r="J12" s="308" t="s">
        <v>192</v>
      </c>
      <c r="K12" s="308" t="s">
        <v>78</v>
      </c>
      <c r="L12" s="315" t="s">
        <v>47</v>
      </c>
      <c r="M12" s="277"/>
      <c r="N12" s="278"/>
    </row>
    <row r="13" spans="1:14" x14ac:dyDescent="0.25">
      <c r="A13" s="259">
        <v>44083</v>
      </c>
      <c r="B13" s="308" t="s">
        <v>191</v>
      </c>
      <c r="C13" s="308" t="s">
        <v>191</v>
      </c>
      <c r="D13" s="309" t="s">
        <v>99</v>
      </c>
      <c r="E13" s="271">
        <v>2000</v>
      </c>
      <c r="F13" s="243"/>
      <c r="G13" s="243">
        <f t="shared" si="1"/>
        <v>-84000</v>
      </c>
      <c r="H13" s="328" t="s">
        <v>75</v>
      </c>
      <c r="I13" s="328" t="s">
        <v>19</v>
      </c>
      <c r="J13" s="308" t="s">
        <v>192</v>
      </c>
      <c r="K13" s="308" t="s">
        <v>78</v>
      </c>
      <c r="L13" s="315" t="s">
        <v>47</v>
      </c>
      <c r="M13" s="258"/>
      <c r="N13" s="260"/>
    </row>
    <row r="14" spans="1:14" x14ac:dyDescent="0.25">
      <c r="A14" s="259">
        <v>44083</v>
      </c>
      <c r="B14" s="308" t="s">
        <v>191</v>
      </c>
      <c r="C14" s="308" t="s">
        <v>191</v>
      </c>
      <c r="D14" s="309" t="s">
        <v>99</v>
      </c>
      <c r="E14" s="271">
        <v>1000</v>
      </c>
      <c r="F14" s="243"/>
      <c r="G14" s="243">
        <f t="shared" si="1"/>
        <v>-85000</v>
      </c>
      <c r="H14" s="328" t="s">
        <v>75</v>
      </c>
      <c r="I14" s="328" t="s">
        <v>19</v>
      </c>
      <c r="J14" s="308" t="s">
        <v>192</v>
      </c>
      <c r="K14" s="308" t="s">
        <v>78</v>
      </c>
      <c r="L14" s="315" t="s">
        <v>47</v>
      </c>
      <c r="M14" s="258"/>
      <c r="N14" s="260"/>
    </row>
    <row r="15" spans="1:14" ht="15.75" customHeight="1" x14ac:dyDescent="0.25">
      <c r="A15" s="259">
        <v>44083</v>
      </c>
      <c r="B15" s="308" t="s">
        <v>191</v>
      </c>
      <c r="C15" s="308" t="s">
        <v>191</v>
      </c>
      <c r="D15" s="309" t="s">
        <v>99</v>
      </c>
      <c r="E15" s="271">
        <v>2000</v>
      </c>
      <c r="F15" s="271"/>
      <c r="G15" s="243">
        <f t="shared" si="1"/>
        <v>-87000</v>
      </c>
      <c r="H15" s="328" t="s">
        <v>75</v>
      </c>
      <c r="I15" s="328" t="s">
        <v>19</v>
      </c>
      <c r="J15" s="308" t="s">
        <v>192</v>
      </c>
      <c r="K15" s="377" t="s">
        <v>78</v>
      </c>
      <c r="L15" s="315" t="s">
        <v>47</v>
      </c>
      <c r="M15" s="378"/>
      <c r="N15" s="315"/>
    </row>
    <row r="16" spans="1:14" ht="12.75" customHeight="1" x14ac:dyDescent="0.25">
      <c r="A16" s="259">
        <v>44084</v>
      </c>
      <c r="B16" s="260" t="s">
        <v>72</v>
      </c>
      <c r="C16" s="260" t="s">
        <v>70</v>
      </c>
      <c r="D16" s="371" t="s">
        <v>99</v>
      </c>
      <c r="E16" s="330">
        <v>14000</v>
      </c>
      <c r="F16" s="271"/>
      <c r="G16" s="243">
        <f t="shared" si="1"/>
        <v>-101000</v>
      </c>
      <c r="H16" s="328" t="s">
        <v>75</v>
      </c>
      <c r="I16" s="328" t="s">
        <v>19</v>
      </c>
      <c r="J16" s="308" t="s">
        <v>198</v>
      </c>
      <c r="K16" s="377" t="s">
        <v>78</v>
      </c>
      <c r="L16" s="315" t="s">
        <v>47</v>
      </c>
      <c r="M16" s="378"/>
      <c r="N16" s="315" t="s">
        <v>199</v>
      </c>
    </row>
    <row r="17" spans="1:14" ht="14.25" customHeight="1" x14ac:dyDescent="0.25">
      <c r="A17" s="259">
        <v>44084</v>
      </c>
      <c r="B17" s="260" t="s">
        <v>72</v>
      </c>
      <c r="C17" s="260" t="s">
        <v>70</v>
      </c>
      <c r="D17" s="371" t="s">
        <v>99</v>
      </c>
      <c r="E17" s="352">
        <v>10000</v>
      </c>
      <c r="F17" s="243"/>
      <c r="G17" s="243">
        <f t="shared" si="1"/>
        <v>-111000</v>
      </c>
      <c r="H17" s="328" t="s">
        <v>75</v>
      </c>
      <c r="I17" s="328" t="s">
        <v>19</v>
      </c>
      <c r="J17" s="308" t="s">
        <v>198</v>
      </c>
      <c r="K17" s="377" t="s">
        <v>78</v>
      </c>
      <c r="L17" s="315" t="s">
        <v>47</v>
      </c>
      <c r="M17" s="258"/>
      <c r="N17" s="260" t="s">
        <v>200</v>
      </c>
    </row>
    <row r="18" spans="1:14" x14ac:dyDescent="0.25">
      <c r="A18" s="259">
        <v>44084</v>
      </c>
      <c r="B18" s="260" t="s">
        <v>72</v>
      </c>
      <c r="C18" s="260" t="s">
        <v>70</v>
      </c>
      <c r="D18" s="371" t="s">
        <v>99</v>
      </c>
      <c r="E18" s="243">
        <v>12000</v>
      </c>
      <c r="F18" s="243"/>
      <c r="G18" s="243">
        <f t="shared" si="1"/>
        <v>-123000</v>
      </c>
      <c r="H18" s="328" t="s">
        <v>75</v>
      </c>
      <c r="I18" s="328" t="s">
        <v>19</v>
      </c>
      <c r="J18" s="308" t="s">
        <v>198</v>
      </c>
      <c r="K18" s="377" t="s">
        <v>78</v>
      </c>
      <c r="L18" s="315" t="s">
        <v>47</v>
      </c>
      <c r="M18" s="258"/>
      <c r="N18" s="260" t="s">
        <v>201</v>
      </c>
    </row>
    <row r="19" spans="1:14" ht="17.25" customHeight="1" x14ac:dyDescent="0.25">
      <c r="A19" s="259">
        <v>44084</v>
      </c>
      <c r="B19" s="260" t="s">
        <v>72</v>
      </c>
      <c r="C19" s="260" t="s">
        <v>70</v>
      </c>
      <c r="D19" s="371" t="s">
        <v>99</v>
      </c>
      <c r="E19" s="271">
        <v>13000</v>
      </c>
      <c r="F19" s="243"/>
      <c r="G19" s="243">
        <f t="shared" si="1"/>
        <v>-136000</v>
      </c>
      <c r="H19" s="328" t="s">
        <v>75</v>
      </c>
      <c r="I19" s="328" t="s">
        <v>19</v>
      </c>
      <c r="J19" s="308" t="s">
        <v>198</v>
      </c>
      <c r="K19" s="377" t="s">
        <v>78</v>
      </c>
      <c r="L19" s="315" t="s">
        <v>47</v>
      </c>
      <c r="M19" s="258"/>
      <c r="N19" s="260" t="s">
        <v>202</v>
      </c>
    </row>
    <row r="20" spans="1:14" x14ac:dyDescent="0.25">
      <c r="A20" s="259">
        <v>44084</v>
      </c>
      <c r="B20" s="260" t="s">
        <v>72</v>
      </c>
      <c r="C20" s="260" t="s">
        <v>70</v>
      </c>
      <c r="D20" s="371" t="s">
        <v>99</v>
      </c>
      <c r="E20" s="271">
        <v>9000</v>
      </c>
      <c r="F20" s="389"/>
      <c r="G20" s="243">
        <f t="shared" si="1"/>
        <v>-145000</v>
      </c>
      <c r="H20" s="328" t="s">
        <v>75</v>
      </c>
      <c r="I20" s="328" t="s">
        <v>19</v>
      </c>
      <c r="J20" s="308" t="s">
        <v>198</v>
      </c>
      <c r="K20" s="377" t="s">
        <v>78</v>
      </c>
      <c r="L20" s="315" t="s">
        <v>47</v>
      </c>
      <c r="M20" s="390"/>
      <c r="N20" s="391" t="s">
        <v>203</v>
      </c>
    </row>
    <row r="21" spans="1:14" x14ac:dyDescent="0.25">
      <c r="A21" s="259">
        <v>44084</v>
      </c>
      <c r="B21" s="260" t="s">
        <v>191</v>
      </c>
      <c r="C21" s="260" t="s">
        <v>191</v>
      </c>
      <c r="D21" s="371" t="s">
        <v>99</v>
      </c>
      <c r="E21" s="271">
        <v>4000</v>
      </c>
      <c r="F21" s="243"/>
      <c r="G21" s="243">
        <f t="shared" si="1"/>
        <v>-149000</v>
      </c>
      <c r="H21" s="328" t="s">
        <v>75</v>
      </c>
      <c r="I21" s="328" t="s">
        <v>19</v>
      </c>
      <c r="J21" s="308" t="s">
        <v>198</v>
      </c>
      <c r="K21" s="377" t="s">
        <v>78</v>
      </c>
      <c r="L21" s="315" t="s">
        <v>47</v>
      </c>
      <c r="M21" s="258"/>
      <c r="N21" s="260"/>
    </row>
    <row r="22" spans="1:14" x14ac:dyDescent="0.25">
      <c r="A22" s="259">
        <v>44084</v>
      </c>
      <c r="B22" s="260" t="s">
        <v>191</v>
      </c>
      <c r="C22" s="260" t="s">
        <v>191</v>
      </c>
      <c r="D22" s="371" t="s">
        <v>99</v>
      </c>
      <c r="E22" s="243">
        <v>5000</v>
      </c>
      <c r="F22" s="243"/>
      <c r="G22" s="243">
        <f t="shared" si="1"/>
        <v>-154000</v>
      </c>
      <c r="H22" s="328" t="s">
        <v>75</v>
      </c>
      <c r="I22" s="328" t="s">
        <v>19</v>
      </c>
      <c r="J22" s="308" t="s">
        <v>198</v>
      </c>
      <c r="K22" s="377" t="s">
        <v>78</v>
      </c>
      <c r="L22" s="315" t="s">
        <v>47</v>
      </c>
      <c r="M22" s="258"/>
      <c r="N22" s="260"/>
    </row>
    <row r="23" spans="1:14" x14ac:dyDescent="0.25">
      <c r="A23" s="259">
        <v>44084</v>
      </c>
      <c r="B23" s="260" t="s">
        <v>191</v>
      </c>
      <c r="C23" s="260" t="s">
        <v>191</v>
      </c>
      <c r="D23" s="371" t="s">
        <v>99</v>
      </c>
      <c r="E23" s="243">
        <v>1000</v>
      </c>
      <c r="F23" s="243"/>
      <c r="G23" s="243">
        <f t="shared" si="1"/>
        <v>-155000</v>
      </c>
      <c r="H23" s="328" t="s">
        <v>75</v>
      </c>
      <c r="I23" s="328" t="s">
        <v>19</v>
      </c>
      <c r="J23" s="308" t="s">
        <v>198</v>
      </c>
      <c r="K23" s="377" t="s">
        <v>78</v>
      </c>
      <c r="L23" s="315" t="s">
        <v>47</v>
      </c>
      <c r="M23" s="258"/>
      <c r="N23" s="260"/>
    </row>
    <row r="24" spans="1:14" x14ac:dyDescent="0.25">
      <c r="A24" s="345">
        <v>44085</v>
      </c>
      <c r="B24" s="346" t="s">
        <v>205</v>
      </c>
      <c r="C24" s="346" t="s">
        <v>53</v>
      </c>
      <c r="D24" s="813" t="s">
        <v>99</v>
      </c>
      <c r="E24" s="819"/>
      <c r="F24" s="820">
        <v>132000</v>
      </c>
      <c r="G24" s="820">
        <f>G23-E24+F24</f>
        <v>-23000</v>
      </c>
      <c r="H24" s="347" t="s">
        <v>75</v>
      </c>
      <c r="I24" s="347" t="s">
        <v>19</v>
      </c>
      <c r="J24" s="812"/>
      <c r="K24" s="821" t="s">
        <v>78</v>
      </c>
      <c r="L24" s="822" t="s">
        <v>47</v>
      </c>
      <c r="M24" s="347"/>
      <c r="N24" s="346"/>
    </row>
    <row r="25" spans="1:14" ht="16.5" customHeight="1" x14ac:dyDescent="0.25">
      <c r="A25" s="314">
        <v>44085</v>
      </c>
      <c r="B25" s="315" t="s">
        <v>206</v>
      </c>
      <c r="C25" s="315" t="s">
        <v>53</v>
      </c>
      <c r="D25" s="440" t="s">
        <v>99</v>
      </c>
      <c r="E25" s="271"/>
      <c r="F25" s="271">
        <v>-2000</v>
      </c>
      <c r="G25" s="271">
        <f>G24-E25+F25</f>
        <v>-25000</v>
      </c>
      <c r="H25" s="587" t="s">
        <v>75</v>
      </c>
      <c r="I25" s="378" t="s">
        <v>19</v>
      </c>
      <c r="J25" s="308" t="s">
        <v>198</v>
      </c>
      <c r="K25" s="308" t="s">
        <v>78</v>
      </c>
      <c r="L25" s="315" t="s">
        <v>47</v>
      </c>
      <c r="M25" s="258"/>
      <c r="N25" s="260"/>
    </row>
    <row r="26" spans="1:14" x14ac:dyDescent="0.25">
      <c r="A26" s="345">
        <v>44085</v>
      </c>
      <c r="B26" s="346" t="s">
        <v>207</v>
      </c>
      <c r="C26" s="346" t="s">
        <v>53</v>
      </c>
      <c r="D26" s="813" t="s">
        <v>99</v>
      </c>
      <c r="E26" s="814"/>
      <c r="F26" s="824">
        <v>75000</v>
      </c>
      <c r="G26" s="350">
        <f>G25-E26+F26</f>
        <v>50000</v>
      </c>
      <c r="H26" s="347" t="s">
        <v>75</v>
      </c>
      <c r="I26" s="347" t="s">
        <v>19</v>
      </c>
      <c r="J26" s="821" t="s">
        <v>209</v>
      </c>
      <c r="K26" s="821" t="s">
        <v>78</v>
      </c>
      <c r="L26" s="822" t="s">
        <v>47</v>
      </c>
      <c r="M26" s="347"/>
      <c r="N26" s="825"/>
    </row>
    <row r="27" spans="1:14" x14ac:dyDescent="0.25">
      <c r="A27" s="314">
        <v>44085</v>
      </c>
      <c r="B27" s="260" t="s">
        <v>72</v>
      </c>
      <c r="C27" s="260" t="s">
        <v>70</v>
      </c>
      <c r="D27" s="260" t="s">
        <v>99</v>
      </c>
      <c r="E27" s="351">
        <v>10000</v>
      </c>
      <c r="F27" s="273"/>
      <c r="G27" s="243">
        <f>G26-E27+F27</f>
        <v>40000</v>
      </c>
      <c r="H27" s="258" t="s">
        <v>75</v>
      </c>
      <c r="I27" s="258" t="s">
        <v>19</v>
      </c>
      <c r="J27" s="308" t="s">
        <v>209</v>
      </c>
      <c r="K27" s="308" t="s">
        <v>78</v>
      </c>
      <c r="L27" s="315" t="s">
        <v>47</v>
      </c>
      <c r="M27" s="258"/>
      <c r="N27" s="260" t="s">
        <v>100</v>
      </c>
    </row>
    <row r="28" spans="1:14" x14ac:dyDescent="0.25">
      <c r="A28" s="314">
        <v>44085</v>
      </c>
      <c r="B28" s="260" t="s">
        <v>72</v>
      </c>
      <c r="C28" s="260" t="s">
        <v>70</v>
      </c>
      <c r="D28" s="260" t="s">
        <v>99</v>
      </c>
      <c r="E28" s="243">
        <v>13000</v>
      </c>
      <c r="F28" s="243"/>
      <c r="G28" s="243">
        <f t="shared" ref="G28:G39" si="2">G27-E28+F28</f>
        <v>27000</v>
      </c>
      <c r="H28" s="258" t="s">
        <v>75</v>
      </c>
      <c r="I28" s="258" t="s">
        <v>19</v>
      </c>
      <c r="J28" s="308" t="s">
        <v>209</v>
      </c>
      <c r="K28" s="308" t="s">
        <v>78</v>
      </c>
      <c r="L28" s="315" t="s">
        <v>47</v>
      </c>
      <c r="M28" s="258"/>
      <c r="N28" s="260" t="s">
        <v>210</v>
      </c>
    </row>
    <row r="29" spans="1:14" x14ac:dyDescent="0.25">
      <c r="A29" s="314">
        <v>44085</v>
      </c>
      <c r="B29" s="260" t="s">
        <v>72</v>
      </c>
      <c r="C29" s="260" t="s">
        <v>70</v>
      </c>
      <c r="D29" s="260" t="s">
        <v>99</v>
      </c>
      <c r="E29" s="281">
        <v>9000</v>
      </c>
      <c r="F29" s="281"/>
      <c r="G29" s="243">
        <f t="shared" si="2"/>
        <v>18000</v>
      </c>
      <c r="H29" s="258" t="s">
        <v>75</v>
      </c>
      <c r="I29" s="258" t="s">
        <v>19</v>
      </c>
      <c r="J29" s="308" t="s">
        <v>209</v>
      </c>
      <c r="K29" s="308" t="s">
        <v>78</v>
      </c>
      <c r="L29" s="315" t="s">
        <v>47</v>
      </c>
      <c r="M29" s="344"/>
      <c r="N29" s="794" t="s">
        <v>211</v>
      </c>
    </row>
    <row r="30" spans="1:14" x14ac:dyDescent="0.25">
      <c r="A30" s="314">
        <v>44085</v>
      </c>
      <c r="B30" s="260" t="s">
        <v>72</v>
      </c>
      <c r="C30" s="260" t="s">
        <v>70</v>
      </c>
      <c r="D30" s="260" t="s">
        <v>99</v>
      </c>
      <c r="E30" s="243">
        <v>6000</v>
      </c>
      <c r="F30" s="243"/>
      <c r="G30" s="243">
        <f t="shared" si="2"/>
        <v>12000</v>
      </c>
      <c r="H30" s="258" t="s">
        <v>75</v>
      </c>
      <c r="I30" s="258" t="s">
        <v>19</v>
      </c>
      <c r="J30" s="308" t="s">
        <v>209</v>
      </c>
      <c r="K30" s="308" t="s">
        <v>78</v>
      </c>
      <c r="L30" s="315" t="s">
        <v>47</v>
      </c>
      <c r="M30" s="258"/>
      <c r="N30" s="260" t="s">
        <v>212</v>
      </c>
    </row>
    <row r="31" spans="1:14" x14ac:dyDescent="0.25">
      <c r="A31" s="314">
        <v>44085</v>
      </c>
      <c r="B31" s="260" t="s">
        <v>72</v>
      </c>
      <c r="C31" s="260" t="s">
        <v>70</v>
      </c>
      <c r="D31" s="260" t="s">
        <v>99</v>
      </c>
      <c r="E31" s="243">
        <v>6000</v>
      </c>
      <c r="F31" s="243"/>
      <c r="G31" s="243">
        <f t="shared" si="2"/>
        <v>6000</v>
      </c>
      <c r="H31" s="258" t="s">
        <v>75</v>
      </c>
      <c r="I31" s="258" t="s">
        <v>19</v>
      </c>
      <c r="J31" s="308" t="s">
        <v>209</v>
      </c>
      <c r="K31" s="308" t="s">
        <v>78</v>
      </c>
      <c r="L31" s="315" t="s">
        <v>47</v>
      </c>
      <c r="M31" s="258"/>
      <c r="N31" s="260" t="s">
        <v>213</v>
      </c>
    </row>
    <row r="32" spans="1:14" x14ac:dyDescent="0.25">
      <c r="A32" s="314">
        <v>44085</v>
      </c>
      <c r="B32" s="260" t="s">
        <v>72</v>
      </c>
      <c r="C32" s="260" t="s">
        <v>70</v>
      </c>
      <c r="D32" s="260" t="s">
        <v>99</v>
      </c>
      <c r="E32" s="243">
        <v>7000</v>
      </c>
      <c r="F32" s="243"/>
      <c r="G32" s="243">
        <f t="shared" si="2"/>
        <v>-1000</v>
      </c>
      <c r="H32" s="258" t="s">
        <v>75</v>
      </c>
      <c r="I32" s="258" t="s">
        <v>19</v>
      </c>
      <c r="J32" s="308" t="s">
        <v>209</v>
      </c>
      <c r="K32" s="308" t="s">
        <v>78</v>
      </c>
      <c r="L32" s="315" t="s">
        <v>47</v>
      </c>
      <c r="M32" s="258"/>
      <c r="N32" s="260" t="s">
        <v>214</v>
      </c>
    </row>
    <row r="33" spans="1:14" x14ac:dyDescent="0.25">
      <c r="A33" s="314">
        <v>44085</v>
      </c>
      <c r="B33" s="258" t="s">
        <v>191</v>
      </c>
      <c r="C33" s="258" t="s">
        <v>191</v>
      </c>
      <c r="D33" s="258" t="s">
        <v>99</v>
      </c>
      <c r="E33" s="243">
        <v>4000</v>
      </c>
      <c r="F33" s="243"/>
      <c r="G33" s="243">
        <f t="shared" si="2"/>
        <v>-5000</v>
      </c>
      <c r="H33" s="258" t="s">
        <v>75</v>
      </c>
      <c r="I33" s="258" t="s">
        <v>19</v>
      </c>
      <c r="J33" s="308" t="s">
        <v>209</v>
      </c>
      <c r="K33" s="308" t="s">
        <v>78</v>
      </c>
      <c r="L33" s="315" t="s">
        <v>47</v>
      </c>
      <c r="M33" s="258"/>
      <c r="N33" s="260"/>
    </row>
    <row r="34" spans="1:14" x14ac:dyDescent="0.25">
      <c r="A34" s="314">
        <v>44085</v>
      </c>
      <c r="B34" s="258" t="s">
        <v>191</v>
      </c>
      <c r="C34" s="258" t="s">
        <v>191</v>
      </c>
      <c r="D34" s="258" t="s">
        <v>99</v>
      </c>
      <c r="E34" s="338">
        <v>2000</v>
      </c>
      <c r="F34" s="243"/>
      <c r="G34" s="243">
        <f t="shared" si="2"/>
        <v>-7000</v>
      </c>
      <c r="H34" s="258" t="s">
        <v>75</v>
      </c>
      <c r="I34" s="258" t="s">
        <v>19</v>
      </c>
      <c r="J34" s="308" t="s">
        <v>209</v>
      </c>
      <c r="K34" s="308" t="s">
        <v>78</v>
      </c>
      <c r="L34" s="315" t="s">
        <v>47</v>
      </c>
      <c r="M34" s="258"/>
      <c r="N34" s="260"/>
    </row>
    <row r="35" spans="1:14" x14ac:dyDescent="0.25">
      <c r="A35" s="314">
        <v>44085</v>
      </c>
      <c r="B35" s="258" t="s">
        <v>191</v>
      </c>
      <c r="C35" s="258" t="s">
        <v>191</v>
      </c>
      <c r="D35" s="258" t="s">
        <v>99</v>
      </c>
      <c r="E35" s="243">
        <v>1000</v>
      </c>
      <c r="F35" s="243"/>
      <c r="G35" s="243">
        <f t="shared" si="2"/>
        <v>-8000</v>
      </c>
      <c r="H35" s="258" t="s">
        <v>75</v>
      </c>
      <c r="I35" s="258" t="s">
        <v>19</v>
      </c>
      <c r="J35" s="308" t="s">
        <v>209</v>
      </c>
      <c r="K35" s="308" t="s">
        <v>78</v>
      </c>
      <c r="L35" s="315" t="s">
        <v>47</v>
      </c>
      <c r="M35" s="258"/>
      <c r="N35" s="260"/>
    </row>
    <row r="36" spans="1:14" x14ac:dyDescent="0.25">
      <c r="A36" s="314">
        <v>44085</v>
      </c>
      <c r="B36" s="258" t="s">
        <v>191</v>
      </c>
      <c r="C36" s="258" t="s">
        <v>191</v>
      </c>
      <c r="D36" s="258" t="s">
        <v>99</v>
      </c>
      <c r="E36" s="243">
        <v>3000</v>
      </c>
      <c r="F36" s="243"/>
      <c r="G36" s="243">
        <f t="shared" si="2"/>
        <v>-11000</v>
      </c>
      <c r="H36" s="258" t="s">
        <v>75</v>
      </c>
      <c r="I36" s="258" t="s">
        <v>19</v>
      </c>
      <c r="J36" s="308" t="s">
        <v>209</v>
      </c>
      <c r="K36" s="308" t="s">
        <v>78</v>
      </c>
      <c r="L36" s="315" t="s">
        <v>47</v>
      </c>
      <c r="M36" s="258"/>
      <c r="N36" s="260"/>
    </row>
    <row r="37" spans="1:14" x14ac:dyDescent="0.25">
      <c r="A37" s="314">
        <v>44086</v>
      </c>
      <c r="B37" s="260" t="s">
        <v>72</v>
      </c>
      <c r="C37" s="260" t="s">
        <v>70</v>
      </c>
      <c r="D37" s="260" t="s">
        <v>99</v>
      </c>
      <c r="E37" s="270">
        <v>10000</v>
      </c>
      <c r="F37" s="243"/>
      <c r="G37" s="243">
        <f t="shared" si="2"/>
        <v>-21000</v>
      </c>
      <c r="H37" s="258" t="s">
        <v>75</v>
      </c>
      <c r="I37" s="258" t="s">
        <v>19</v>
      </c>
      <c r="J37" s="308" t="s">
        <v>209</v>
      </c>
      <c r="K37" s="308" t="s">
        <v>78</v>
      </c>
      <c r="L37" s="315" t="s">
        <v>47</v>
      </c>
      <c r="M37" s="258"/>
      <c r="N37" s="260" t="s">
        <v>100</v>
      </c>
    </row>
    <row r="38" spans="1:14" x14ac:dyDescent="0.25">
      <c r="A38" s="314">
        <v>44086</v>
      </c>
      <c r="B38" s="258" t="s">
        <v>206</v>
      </c>
      <c r="C38" s="258" t="s">
        <v>53</v>
      </c>
      <c r="D38" s="258" t="s">
        <v>99</v>
      </c>
      <c r="E38" s="243"/>
      <c r="F38" s="338">
        <v>-4000</v>
      </c>
      <c r="G38" s="243">
        <f t="shared" si="2"/>
        <v>-25000</v>
      </c>
      <c r="H38" s="258" t="s">
        <v>75</v>
      </c>
      <c r="I38" s="258" t="s">
        <v>19</v>
      </c>
      <c r="J38" s="308" t="s">
        <v>209</v>
      </c>
      <c r="K38" s="308" t="s">
        <v>78</v>
      </c>
      <c r="L38" s="315" t="s">
        <v>47</v>
      </c>
      <c r="M38" s="344"/>
      <c r="N38" s="794"/>
    </row>
    <row r="39" spans="1:14" x14ac:dyDescent="0.25">
      <c r="A39" s="345">
        <v>44086</v>
      </c>
      <c r="B39" s="346" t="s">
        <v>207</v>
      </c>
      <c r="C39" s="346" t="s">
        <v>53</v>
      </c>
      <c r="D39" s="346" t="s">
        <v>99</v>
      </c>
      <c r="E39" s="827"/>
      <c r="F39" s="820">
        <v>47000</v>
      </c>
      <c r="G39" s="820">
        <f t="shared" si="2"/>
        <v>22000</v>
      </c>
      <c r="H39" s="347" t="s">
        <v>75</v>
      </c>
      <c r="I39" s="826" t="s">
        <v>19</v>
      </c>
      <c r="J39" s="821" t="s">
        <v>226</v>
      </c>
      <c r="K39" s="821" t="s">
        <v>78</v>
      </c>
      <c r="L39" s="347" t="s">
        <v>47</v>
      </c>
      <c r="M39" s="347"/>
      <c r="N39" s="346"/>
    </row>
    <row r="40" spans="1:14" x14ac:dyDescent="0.25">
      <c r="A40" s="314">
        <v>44086</v>
      </c>
      <c r="B40" s="258" t="s">
        <v>72</v>
      </c>
      <c r="C40" s="258" t="s">
        <v>70</v>
      </c>
      <c r="D40" s="280" t="s">
        <v>99</v>
      </c>
      <c r="E40" s="243">
        <v>12000</v>
      </c>
      <c r="F40" s="243"/>
      <c r="G40" s="243">
        <f>G39-E40+F40</f>
        <v>10000</v>
      </c>
      <c r="H40" s="282" t="s">
        <v>75</v>
      </c>
      <c r="I40" s="344" t="s">
        <v>19</v>
      </c>
      <c r="J40" s="376" t="s">
        <v>226</v>
      </c>
      <c r="K40" s="308" t="s">
        <v>78</v>
      </c>
      <c r="L40" s="258" t="s">
        <v>47</v>
      </c>
      <c r="M40" s="258"/>
      <c r="N40" s="260" t="s">
        <v>240</v>
      </c>
    </row>
    <row r="41" spans="1:14" x14ac:dyDescent="0.25">
      <c r="A41" s="314">
        <v>44086</v>
      </c>
      <c r="B41" s="258" t="s">
        <v>72</v>
      </c>
      <c r="C41" s="258" t="s">
        <v>70</v>
      </c>
      <c r="D41" s="280" t="s">
        <v>99</v>
      </c>
      <c r="E41" s="281">
        <v>10000</v>
      </c>
      <c r="F41" s="281"/>
      <c r="G41" s="243">
        <f t="shared" ref="G41:G90" si="3">G40-E41+F41</f>
        <v>0</v>
      </c>
      <c r="H41" s="258" t="s">
        <v>75</v>
      </c>
      <c r="I41" s="344" t="s">
        <v>19</v>
      </c>
      <c r="J41" s="376" t="s">
        <v>226</v>
      </c>
      <c r="K41" s="308" t="s">
        <v>78</v>
      </c>
      <c r="L41" s="258" t="s">
        <v>47</v>
      </c>
      <c r="M41" s="258"/>
      <c r="N41" s="260" t="s">
        <v>241</v>
      </c>
    </row>
    <row r="42" spans="1:14" x14ac:dyDescent="0.25">
      <c r="A42" s="314">
        <v>44086</v>
      </c>
      <c r="B42" s="258" t="s">
        <v>72</v>
      </c>
      <c r="C42" s="258" t="s">
        <v>70</v>
      </c>
      <c r="D42" s="280" t="s">
        <v>99</v>
      </c>
      <c r="E42" s="243">
        <v>9000</v>
      </c>
      <c r="F42" s="243"/>
      <c r="G42" s="243">
        <f t="shared" si="3"/>
        <v>-9000</v>
      </c>
      <c r="H42" s="258" t="s">
        <v>75</v>
      </c>
      <c r="I42" s="344" t="s">
        <v>19</v>
      </c>
      <c r="J42" s="376" t="s">
        <v>226</v>
      </c>
      <c r="K42" s="308" t="s">
        <v>78</v>
      </c>
      <c r="L42" s="258" t="s">
        <v>47</v>
      </c>
      <c r="M42" s="258"/>
      <c r="N42" s="260" t="s">
        <v>242</v>
      </c>
    </row>
    <row r="43" spans="1:14" x14ac:dyDescent="0.25">
      <c r="A43" s="314">
        <v>44086</v>
      </c>
      <c r="B43" s="258" t="s">
        <v>191</v>
      </c>
      <c r="C43" s="258" t="s">
        <v>191</v>
      </c>
      <c r="D43" s="280" t="s">
        <v>99</v>
      </c>
      <c r="E43" s="243">
        <v>4000</v>
      </c>
      <c r="F43" s="243"/>
      <c r="G43" s="243">
        <f t="shared" si="3"/>
        <v>-13000</v>
      </c>
      <c r="H43" s="258" t="s">
        <v>75</v>
      </c>
      <c r="I43" s="344" t="s">
        <v>19</v>
      </c>
      <c r="J43" s="376" t="s">
        <v>226</v>
      </c>
      <c r="K43" s="308" t="s">
        <v>78</v>
      </c>
      <c r="L43" s="258" t="s">
        <v>47</v>
      </c>
      <c r="M43" s="258"/>
      <c r="N43" s="260"/>
    </row>
    <row r="44" spans="1:14" x14ac:dyDescent="0.25">
      <c r="A44" s="314">
        <v>44086</v>
      </c>
      <c r="B44" s="258" t="s">
        <v>191</v>
      </c>
      <c r="C44" s="258" t="s">
        <v>191</v>
      </c>
      <c r="D44" s="280" t="s">
        <v>99</v>
      </c>
      <c r="E44" s="243">
        <v>1000</v>
      </c>
      <c r="F44" s="243"/>
      <c r="G44" s="243">
        <f t="shared" si="3"/>
        <v>-14000</v>
      </c>
      <c r="H44" s="258" t="s">
        <v>75</v>
      </c>
      <c r="I44" s="258" t="s">
        <v>19</v>
      </c>
      <c r="J44" s="376" t="s">
        <v>226</v>
      </c>
      <c r="K44" s="308" t="s">
        <v>78</v>
      </c>
      <c r="L44" s="344" t="s">
        <v>47</v>
      </c>
      <c r="M44" s="258"/>
      <c r="N44" s="260"/>
    </row>
    <row r="45" spans="1:14" x14ac:dyDescent="0.25">
      <c r="A45" s="314">
        <v>44088</v>
      </c>
      <c r="B45" s="258" t="s">
        <v>72</v>
      </c>
      <c r="C45" s="258" t="s">
        <v>70</v>
      </c>
      <c r="D45" s="280" t="s">
        <v>99</v>
      </c>
      <c r="E45" s="243">
        <v>11000</v>
      </c>
      <c r="F45" s="243"/>
      <c r="G45" s="243">
        <f t="shared" si="3"/>
        <v>-25000</v>
      </c>
      <c r="H45" s="258" t="s">
        <v>75</v>
      </c>
      <c r="I45" s="258" t="s">
        <v>19</v>
      </c>
      <c r="J45" s="376" t="s">
        <v>226</v>
      </c>
      <c r="K45" s="308" t="s">
        <v>78</v>
      </c>
      <c r="L45" s="344" t="s">
        <v>47</v>
      </c>
      <c r="M45" s="258"/>
      <c r="N45" s="260" t="s">
        <v>100</v>
      </c>
    </row>
    <row r="46" spans="1:14" x14ac:dyDescent="0.25">
      <c r="A46" s="345">
        <v>44088</v>
      </c>
      <c r="B46" s="346" t="s">
        <v>207</v>
      </c>
      <c r="C46" s="346" t="s">
        <v>53</v>
      </c>
      <c r="D46" s="813" t="s">
        <v>99</v>
      </c>
      <c r="E46" s="810"/>
      <c r="F46" s="350">
        <v>74000</v>
      </c>
      <c r="G46" s="350">
        <f t="shared" si="3"/>
        <v>49000</v>
      </c>
      <c r="H46" s="347" t="s">
        <v>75</v>
      </c>
      <c r="I46" s="347" t="s">
        <v>19</v>
      </c>
      <c r="J46" s="821" t="s">
        <v>243</v>
      </c>
      <c r="K46" s="821" t="s">
        <v>78</v>
      </c>
      <c r="L46" s="826" t="s">
        <v>47</v>
      </c>
      <c r="M46" s="347"/>
      <c r="N46" s="346"/>
    </row>
    <row r="47" spans="1:14" x14ac:dyDescent="0.25">
      <c r="A47" s="259">
        <v>44088</v>
      </c>
      <c r="B47" s="258" t="s">
        <v>72</v>
      </c>
      <c r="C47" s="258" t="s">
        <v>70</v>
      </c>
      <c r="D47" s="258" t="s">
        <v>99</v>
      </c>
      <c r="E47" s="243">
        <v>10000</v>
      </c>
      <c r="F47" s="243"/>
      <c r="G47" s="243">
        <f t="shared" si="3"/>
        <v>39000</v>
      </c>
      <c r="H47" s="258" t="s">
        <v>75</v>
      </c>
      <c r="I47" s="258" t="s">
        <v>19</v>
      </c>
      <c r="J47" s="376" t="s">
        <v>243</v>
      </c>
      <c r="K47" s="308" t="s">
        <v>78</v>
      </c>
      <c r="L47" s="344" t="s">
        <v>47</v>
      </c>
      <c r="M47" s="258"/>
      <c r="N47" s="260" t="s">
        <v>244</v>
      </c>
    </row>
    <row r="48" spans="1:14" x14ac:dyDescent="0.25">
      <c r="A48" s="259">
        <v>44088</v>
      </c>
      <c r="B48" s="258" t="s">
        <v>72</v>
      </c>
      <c r="C48" s="258" t="s">
        <v>70</v>
      </c>
      <c r="D48" s="258" t="s">
        <v>99</v>
      </c>
      <c r="E48" s="341">
        <v>7000</v>
      </c>
      <c r="F48" s="243"/>
      <c r="G48" s="243">
        <f t="shared" si="3"/>
        <v>32000</v>
      </c>
      <c r="H48" s="258" t="s">
        <v>75</v>
      </c>
      <c r="I48" s="258" t="s">
        <v>19</v>
      </c>
      <c r="J48" s="376" t="s">
        <v>243</v>
      </c>
      <c r="K48" s="308" t="s">
        <v>78</v>
      </c>
      <c r="L48" s="344" t="s">
        <v>47</v>
      </c>
      <c r="M48" s="258"/>
      <c r="N48" s="260" t="s">
        <v>245</v>
      </c>
    </row>
    <row r="49" spans="1:14" x14ac:dyDescent="0.25">
      <c r="A49" s="259">
        <v>44088</v>
      </c>
      <c r="B49" s="258" t="s">
        <v>72</v>
      </c>
      <c r="C49" s="258" t="s">
        <v>70</v>
      </c>
      <c r="D49" s="258" t="s">
        <v>99</v>
      </c>
      <c r="E49" s="243">
        <v>5000</v>
      </c>
      <c r="F49" s="243"/>
      <c r="G49" s="243">
        <f t="shared" si="3"/>
        <v>27000</v>
      </c>
      <c r="H49" s="258" t="s">
        <v>75</v>
      </c>
      <c r="I49" s="258" t="s">
        <v>19</v>
      </c>
      <c r="J49" s="376" t="s">
        <v>243</v>
      </c>
      <c r="K49" s="308" t="s">
        <v>78</v>
      </c>
      <c r="L49" s="344" t="s">
        <v>47</v>
      </c>
      <c r="M49" s="258"/>
      <c r="N49" s="260" t="s">
        <v>246</v>
      </c>
    </row>
    <row r="50" spans="1:14" x14ac:dyDescent="0.25">
      <c r="A50" s="259">
        <v>44088</v>
      </c>
      <c r="B50" s="258" t="s">
        <v>72</v>
      </c>
      <c r="C50" s="258" t="s">
        <v>70</v>
      </c>
      <c r="D50" s="258" t="s">
        <v>99</v>
      </c>
      <c r="E50" s="271">
        <v>13000</v>
      </c>
      <c r="F50" s="243"/>
      <c r="G50" s="243">
        <f t="shared" si="3"/>
        <v>14000</v>
      </c>
      <c r="H50" s="258" t="s">
        <v>75</v>
      </c>
      <c r="I50" s="258" t="s">
        <v>19</v>
      </c>
      <c r="J50" s="376" t="s">
        <v>243</v>
      </c>
      <c r="K50" s="308" t="s">
        <v>78</v>
      </c>
      <c r="L50" s="344" t="s">
        <v>47</v>
      </c>
      <c r="M50" s="258"/>
      <c r="N50" s="260" t="s">
        <v>247</v>
      </c>
    </row>
    <row r="51" spans="1:14" x14ac:dyDescent="0.25">
      <c r="A51" s="259">
        <v>44088</v>
      </c>
      <c r="B51" s="258" t="s">
        <v>72</v>
      </c>
      <c r="C51" s="258" t="s">
        <v>70</v>
      </c>
      <c r="D51" s="258" t="s">
        <v>99</v>
      </c>
      <c r="E51" s="243">
        <v>14000</v>
      </c>
      <c r="F51" s="243"/>
      <c r="G51" s="243">
        <f t="shared" si="3"/>
        <v>0</v>
      </c>
      <c r="H51" s="258" t="s">
        <v>75</v>
      </c>
      <c r="I51" s="258" t="s">
        <v>19</v>
      </c>
      <c r="J51" s="376" t="s">
        <v>243</v>
      </c>
      <c r="K51" s="308" t="s">
        <v>78</v>
      </c>
      <c r="L51" s="344" t="s">
        <v>47</v>
      </c>
      <c r="M51" s="258"/>
      <c r="N51" s="260" t="s">
        <v>248</v>
      </c>
    </row>
    <row r="52" spans="1:14" x14ac:dyDescent="0.25">
      <c r="A52" s="259">
        <v>44088</v>
      </c>
      <c r="B52" s="315" t="s">
        <v>191</v>
      </c>
      <c r="C52" s="315" t="s">
        <v>191</v>
      </c>
      <c r="D52" s="440" t="s">
        <v>99</v>
      </c>
      <c r="E52" s="271">
        <v>7000</v>
      </c>
      <c r="F52" s="243"/>
      <c r="G52" s="243">
        <f t="shared" si="3"/>
        <v>-7000</v>
      </c>
      <c r="H52" s="258" t="s">
        <v>75</v>
      </c>
      <c r="I52" s="258" t="s">
        <v>19</v>
      </c>
      <c r="J52" s="376" t="s">
        <v>243</v>
      </c>
      <c r="K52" s="308" t="s">
        <v>78</v>
      </c>
      <c r="L52" s="344" t="s">
        <v>47</v>
      </c>
      <c r="M52" s="258"/>
      <c r="N52" s="260"/>
    </row>
    <row r="53" spans="1:14" x14ac:dyDescent="0.25">
      <c r="A53" s="259">
        <v>44088</v>
      </c>
      <c r="B53" s="315" t="s">
        <v>191</v>
      </c>
      <c r="C53" s="315" t="s">
        <v>191</v>
      </c>
      <c r="D53" s="440" t="s">
        <v>99</v>
      </c>
      <c r="E53" s="243">
        <v>2000</v>
      </c>
      <c r="F53" s="243"/>
      <c r="G53" s="243">
        <f t="shared" si="3"/>
        <v>-9000</v>
      </c>
      <c r="H53" s="258" t="s">
        <v>75</v>
      </c>
      <c r="I53" s="258" t="s">
        <v>19</v>
      </c>
      <c r="J53" s="376" t="s">
        <v>243</v>
      </c>
      <c r="K53" s="308" t="s">
        <v>78</v>
      </c>
      <c r="L53" s="344" t="s">
        <v>47</v>
      </c>
      <c r="M53" s="258"/>
      <c r="N53" s="260"/>
    </row>
    <row r="54" spans="1:14" x14ac:dyDescent="0.25">
      <c r="A54" s="259">
        <v>44088</v>
      </c>
      <c r="B54" s="315" t="s">
        <v>191</v>
      </c>
      <c r="C54" s="315" t="s">
        <v>191</v>
      </c>
      <c r="D54" s="440" t="s">
        <v>99</v>
      </c>
      <c r="E54" s="270">
        <v>1000</v>
      </c>
      <c r="F54" s="243"/>
      <c r="G54" s="243">
        <f t="shared" si="3"/>
        <v>-10000</v>
      </c>
      <c r="H54" s="258" t="s">
        <v>75</v>
      </c>
      <c r="I54" s="258" t="s">
        <v>19</v>
      </c>
      <c r="J54" s="376" t="s">
        <v>243</v>
      </c>
      <c r="K54" s="308" t="s">
        <v>78</v>
      </c>
      <c r="L54" s="344" t="s">
        <v>47</v>
      </c>
      <c r="M54" s="258"/>
      <c r="N54" s="260"/>
    </row>
    <row r="55" spans="1:14" x14ac:dyDescent="0.25">
      <c r="A55" s="259">
        <v>44088</v>
      </c>
      <c r="B55" s="315" t="s">
        <v>205</v>
      </c>
      <c r="C55" s="315" t="s">
        <v>53</v>
      </c>
      <c r="D55" s="440" t="s">
        <v>99</v>
      </c>
      <c r="E55" s="270"/>
      <c r="F55" s="243">
        <v>25000</v>
      </c>
      <c r="G55" s="243">
        <f t="shared" si="3"/>
        <v>15000</v>
      </c>
      <c r="H55" s="258" t="s">
        <v>75</v>
      </c>
      <c r="I55" s="258" t="s">
        <v>19</v>
      </c>
      <c r="J55" s="376"/>
      <c r="K55" s="308" t="s">
        <v>78</v>
      </c>
      <c r="L55" s="344" t="s">
        <v>47</v>
      </c>
      <c r="M55" s="258"/>
      <c r="N55" s="260"/>
    </row>
    <row r="56" spans="1:14" x14ac:dyDescent="0.25">
      <c r="A56" s="266">
        <v>44089</v>
      </c>
      <c r="B56" s="258" t="s">
        <v>72</v>
      </c>
      <c r="C56" s="258" t="s">
        <v>70</v>
      </c>
      <c r="D56" s="258" t="s">
        <v>99</v>
      </c>
      <c r="E56" s="243">
        <v>10000</v>
      </c>
      <c r="F56" s="243"/>
      <c r="G56" s="243">
        <f t="shared" si="3"/>
        <v>5000</v>
      </c>
      <c r="H56" s="258" t="s">
        <v>75</v>
      </c>
      <c r="I56" s="258" t="s">
        <v>19</v>
      </c>
      <c r="J56" s="376" t="s">
        <v>243</v>
      </c>
      <c r="K56" s="308" t="s">
        <v>78</v>
      </c>
      <c r="L56" s="344" t="s">
        <v>47</v>
      </c>
      <c r="M56" s="258"/>
      <c r="N56" s="260" t="s">
        <v>100</v>
      </c>
    </row>
    <row r="57" spans="1:14" ht="15" customHeight="1" x14ac:dyDescent="0.25">
      <c r="A57" s="314">
        <v>44089</v>
      </c>
      <c r="B57" s="315" t="s">
        <v>206</v>
      </c>
      <c r="C57" s="315" t="s">
        <v>53</v>
      </c>
      <c r="D57" s="315" t="s">
        <v>99</v>
      </c>
      <c r="E57" s="270"/>
      <c r="F57" s="270">
        <v>-5000</v>
      </c>
      <c r="G57" s="271">
        <f t="shared" si="3"/>
        <v>0</v>
      </c>
      <c r="H57" s="378" t="s">
        <v>75</v>
      </c>
      <c r="I57" s="378" t="s">
        <v>19</v>
      </c>
      <c r="J57" s="427" t="s">
        <v>243</v>
      </c>
      <c r="K57" s="377" t="s">
        <v>78</v>
      </c>
      <c r="L57" s="839" t="s">
        <v>47</v>
      </c>
      <c r="M57" s="378"/>
      <c r="N57" s="315"/>
    </row>
    <row r="58" spans="1:14" x14ac:dyDescent="0.25">
      <c r="A58" s="830">
        <v>44089</v>
      </c>
      <c r="B58" s="822" t="s">
        <v>207</v>
      </c>
      <c r="C58" s="346" t="s">
        <v>53</v>
      </c>
      <c r="D58" s="346" t="s">
        <v>99</v>
      </c>
      <c r="E58" s="810"/>
      <c r="F58" s="810">
        <v>75000</v>
      </c>
      <c r="G58" s="350">
        <f t="shared" si="3"/>
        <v>75000</v>
      </c>
      <c r="H58" s="838" t="s">
        <v>75</v>
      </c>
      <c r="I58" s="347" t="s">
        <v>19</v>
      </c>
      <c r="J58" s="812" t="s">
        <v>283</v>
      </c>
      <c r="K58" s="821" t="s">
        <v>78</v>
      </c>
      <c r="L58" s="347" t="s">
        <v>47</v>
      </c>
      <c r="M58" s="347"/>
      <c r="N58" s="346"/>
    </row>
    <row r="59" spans="1:14" x14ac:dyDescent="0.25">
      <c r="A59" s="266">
        <v>44089</v>
      </c>
      <c r="B59" s="258" t="s">
        <v>72</v>
      </c>
      <c r="C59" s="258" t="s">
        <v>70</v>
      </c>
      <c r="D59" s="258" t="s">
        <v>99</v>
      </c>
      <c r="E59" s="281">
        <v>11000</v>
      </c>
      <c r="F59" s="281"/>
      <c r="G59" s="243">
        <f t="shared" si="3"/>
        <v>64000</v>
      </c>
      <c r="H59" s="258" t="s">
        <v>75</v>
      </c>
      <c r="I59" s="258" t="s">
        <v>19</v>
      </c>
      <c r="J59" s="377" t="s">
        <v>283</v>
      </c>
      <c r="K59" s="308" t="s">
        <v>78</v>
      </c>
      <c r="L59" s="258" t="s">
        <v>47</v>
      </c>
      <c r="M59" s="258"/>
      <c r="N59" s="260" t="s">
        <v>284</v>
      </c>
    </row>
    <row r="60" spans="1:14" ht="14.25" customHeight="1" x14ac:dyDescent="0.25">
      <c r="A60" s="266">
        <v>44089</v>
      </c>
      <c r="B60" s="258" t="s">
        <v>72</v>
      </c>
      <c r="C60" s="258" t="s">
        <v>70</v>
      </c>
      <c r="D60" s="258" t="s">
        <v>99</v>
      </c>
      <c r="E60" s="342">
        <v>10000</v>
      </c>
      <c r="F60" s="271"/>
      <c r="G60" s="243">
        <f t="shared" si="3"/>
        <v>54000</v>
      </c>
      <c r="H60" s="258" t="s">
        <v>75</v>
      </c>
      <c r="I60" s="258" t="s">
        <v>19</v>
      </c>
      <c r="J60" s="377" t="s">
        <v>283</v>
      </c>
      <c r="K60" s="308" t="s">
        <v>78</v>
      </c>
      <c r="L60" s="258" t="s">
        <v>47</v>
      </c>
      <c r="M60" s="378"/>
      <c r="N60" s="315" t="s">
        <v>285</v>
      </c>
    </row>
    <row r="61" spans="1:14" x14ac:dyDescent="0.25">
      <c r="A61" s="266">
        <v>44089</v>
      </c>
      <c r="B61" s="258" t="s">
        <v>72</v>
      </c>
      <c r="C61" s="258" t="s">
        <v>70</v>
      </c>
      <c r="D61" s="258" t="s">
        <v>99</v>
      </c>
      <c r="E61" s="271">
        <v>15000</v>
      </c>
      <c r="F61" s="243"/>
      <c r="G61" s="243">
        <f t="shared" si="3"/>
        <v>39000</v>
      </c>
      <c r="H61" s="258" t="s">
        <v>75</v>
      </c>
      <c r="I61" s="258" t="s">
        <v>19</v>
      </c>
      <c r="J61" s="377" t="s">
        <v>283</v>
      </c>
      <c r="K61" s="308" t="s">
        <v>78</v>
      </c>
      <c r="L61" s="258" t="s">
        <v>47</v>
      </c>
      <c r="M61" s="258"/>
      <c r="N61" s="260" t="s">
        <v>286</v>
      </c>
    </row>
    <row r="62" spans="1:14" x14ac:dyDescent="0.25">
      <c r="A62" s="266">
        <v>44089</v>
      </c>
      <c r="B62" s="258" t="s">
        <v>72</v>
      </c>
      <c r="C62" s="258" t="s">
        <v>70</v>
      </c>
      <c r="D62" s="258" t="s">
        <v>99</v>
      </c>
      <c r="E62" s="243">
        <v>7000</v>
      </c>
      <c r="F62" s="243"/>
      <c r="G62" s="243">
        <f t="shared" si="3"/>
        <v>32000</v>
      </c>
      <c r="H62" s="258" t="s">
        <v>75</v>
      </c>
      <c r="I62" s="258" t="s">
        <v>19</v>
      </c>
      <c r="J62" s="377" t="s">
        <v>283</v>
      </c>
      <c r="K62" s="308" t="s">
        <v>78</v>
      </c>
      <c r="L62" s="258" t="s">
        <v>47</v>
      </c>
      <c r="M62" s="258"/>
      <c r="N62" s="260" t="s">
        <v>287</v>
      </c>
    </row>
    <row r="63" spans="1:14" x14ac:dyDescent="0.25">
      <c r="A63" s="266">
        <v>44089</v>
      </c>
      <c r="B63" s="258" t="s">
        <v>72</v>
      </c>
      <c r="C63" s="258" t="s">
        <v>70</v>
      </c>
      <c r="D63" s="258" t="s">
        <v>99</v>
      </c>
      <c r="E63" s="330">
        <v>9000</v>
      </c>
      <c r="F63" s="243"/>
      <c r="G63" s="243">
        <f t="shared" si="3"/>
        <v>23000</v>
      </c>
      <c r="H63" s="258" t="s">
        <v>75</v>
      </c>
      <c r="I63" s="258" t="s">
        <v>19</v>
      </c>
      <c r="J63" s="377" t="s">
        <v>283</v>
      </c>
      <c r="K63" s="308" t="s">
        <v>78</v>
      </c>
      <c r="L63" s="258" t="s">
        <v>47</v>
      </c>
      <c r="M63" s="258"/>
      <c r="N63" s="260" t="s">
        <v>288</v>
      </c>
    </row>
    <row r="64" spans="1:14" x14ac:dyDescent="0.25">
      <c r="A64" s="266">
        <v>44089</v>
      </c>
      <c r="B64" s="258" t="s">
        <v>191</v>
      </c>
      <c r="C64" s="258" t="s">
        <v>191</v>
      </c>
      <c r="D64" s="258" t="s">
        <v>99</v>
      </c>
      <c r="E64" s="243">
        <v>7000</v>
      </c>
      <c r="F64" s="243"/>
      <c r="G64" s="243">
        <f t="shared" si="3"/>
        <v>16000</v>
      </c>
      <c r="H64" s="258" t="s">
        <v>75</v>
      </c>
      <c r="I64" s="258" t="s">
        <v>19</v>
      </c>
      <c r="J64" s="377" t="s">
        <v>283</v>
      </c>
      <c r="K64" s="308" t="s">
        <v>78</v>
      </c>
      <c r="L64" s="258" t="s">
        <v>47</v>
      </c>
      <c r="M64" s="258"/>
      <c r="N64" s="260"/>
    </row>
    <row r="65" spans="1:14" x14ac:dyDescent="0.25">
      <c r="A65" s="266">
        <v>44089</v>
      </c>
      <c r="B65" s="258" t="s">
        <v>191</v>
      </c>
      <c r="C65" s="258" t="s">
        <v>191</v>
      </c>
      <c r="D65" s="258" t="s">
        <v>99</v>
      </c>
      <c r="E65" s="243">
        <v>3000</v>
      </c>
      <c r="F65" s="243"/>
      <c r="G65" s="243">
        <f t="shared" si="3"/>
        <v>13000</v>
      </c>
      <c r="H65" s="258" t="s">
        <v>75</v>
      </c>
      <c r="I65" s="258" t="s">
        <v>19</v>
      </c>
      <c r="J65" s="377" t="s">
        <v>283</v>
      </c>
      <c r="K65" s="308" t="s">
        <v>78</v>
      </c>
      <c r="L65" s="258" t="s">
        <v>47</v>
      </c>
      <c r="M65" s="258"/>
      <c r="N65" s="260"/>
    </row>
    <row r="66" spans="1:14" x14ac:dyDescent="0.25">
      <c r="A66" s="266">
        <v>44090</v>
      </c>
      <c r="B66" s="315" t="s">
        <v>72</v>
      </c>
      <c r="C66" s="315" t="s">
        <v>70</v>
      </c>
      <c r="D66" s="315" t="s">
        <v>99</v>
      </c>
      <c r="E66" s="243">
        <v>11000</v>
      </c>
      <c r="F66" s="243"/>
      <c r="G66" s="243">
        <f t="shared" si="3"/>
        <v>2000</v>
      </c>
      <c r="H66" s="258" t="s">
        <v>75</v>
      </c>
      <c r="I66" s="258" t="s">
        <v>19</v>
      </c>
      <c r="J66" s="377" t="s">
        <v>283</v>
      </c>
      <c r="K66" s="308" t="s">
        <v>78</v>
      </c>
      <c r="L66" s="258" t="s">
        <v>47</v>
      </c>
      <c r="M66" s="258"/>
      <c r="N66" s="260" t="s">
        <v>100</v>
      </c>
    </row>
    <row r="67" spans="1:14" x14ac:dyDescent="0.25">
      <c r="A67" s="266">
        <v>44090</v>
      </c>
      <c r="B67" s="258" t="s">
        <v>206</v>
      </c>
      <c r="C67" s="258" t="s">
        <v>53</v>
      </c>
      <c r="D67" s="258" t="s">
        <v>99</v>
      </c>
      <c r="E67" s="243"/>
      <c r="F67" s="243">
        <v>-2000</v>
      </c>
      <c r="G67" s="243">
        <f t="shared" si="3"/>
        <v>0</v>
      </c>
      <c r="H67" s="258" t="s">
        <v>75</v>
      </c>
      <c r="I67" s="258" t="s">
        <v>19</v>
      </c>
      <c r="J67" s="377" t="s">
        <v>283</v>
      </c>
      <c r="K67" s="308" t="s">
        <v>78</v>
      </c>
      <c r="L67" s="258" t="s">
        <v>47</v>
      </c>
      <c r="M67" s="258"/>
      <c r="N67" s="260"/>
    </row>
    <row r="68" spans="1:14" x14ac:dyDescent="0.25">
      <c r="A68" s="830">
        <v>44090</v>
      </c>
      <c r="B68" s="822" t="s">
        <v>207</v>
      </c>
      <c r="C68" s="346" t="s">
        <v>53</v>
      </c>
      <c r="D68" s="346" t="s">
        <v>99</v>
      </c>
      <c r="E68" s="810"/>
      <c r="F68" s="824">
        <v>75000</v>
      </c>
      <c r="G68" s="350">
        <f t="shared" si="3"/>
        <v>75000</v>
      </c>
      <c r="H68" s="826" t="s">
        <v>75</v>
      </c>
      <c r="I68" s="826" t="s">
        <v>19</v>
      </c>
      <c r="J68" s="812" t="s">
        <v>296</v>
      </c>
      <c r="K68" s="821" t="s">
        <v>78</v>
      </c>
      <c r="L68" s="347" t="s">
        <v>47</v>
      </c>
      <c r="M68" s="826"/>
      <c r="N68" s="846"/>
    </row>
    <row r="69" spans="1:14" x14ac:dyDescent="0.25">
      <c r="A69" s="266">
        <v>44090</v>
      </c>
      <c r="B69" s="258" t="s">
        <v>72</v>
      </c>
      <c r="C69" s="258" t="s">
        <v>70</v>
      </c>
      <c r="D69" s="258" t="s">
        <v>99</v>
      </c>
      <c r="E69" s="243">
        <v>15000</v>
      </c>
      <c r="F69" s="243"/>
      <c r="G69" s="243">
        <f t="shared" si="3"/>
        <v>60000</v>
      </c>
      <c r="H69" s="258" t="s">
        <v>75</v>
      </c>
      <c r="I69" s="258" t="s">
        <v>19</v>
      </c>
      <c r="J69" s="377" t="s">
        <v>296</v>
      </c>
      <c r="K69" s="308" t="s">
        <v>78</v>
      </c>
      <c r="L69" s="258" t="s">
        <v>47</v>
      </c>
      <c r="M69" s="258"/>
      <c r="N69" s="260" t="s">
        <v>297</v>
      </c>
    </row>
    <row r="70" spans="1:14" ht="15" customHeight="1" x14ac:dyDescent="0.25">
      <c r="A70" s="266">
        <v>44090</v>
      </c>
      <c r="B70" s="258" t="s">
        <v>72</v>
      </c>
      <c r="C70" s="258" t="s">
        <v>70</v>
      </c>
      <c r="D70" s="258" t="s">
        <v>99</v>
      </c>
      <c r="E70" s="271">
        <v>8000</v>
      </c>
      <c r="F70" s="271"/>
      <c r="G70" s="243">
        <f t="shared" si="3"/>
        <v>52000</v>
      </c>
      <c r="H70" s="258" t="s">
        <v>75</v>
      </c>
      <c r="I70" s="258" t="s">
        <v>19</v>
      </c>
      <c r="J70" s="377" t="s">
        <v>296</v>
      </c>
      <c r="K70" s="308" t="s">
        <v>78</v>
      </c>
      <c r="L70" s="258" t="s">
        <v>47</v>
      </c>
      <c r="M70" s="258"/>
      <c r="N70" s="260" t="s">
        <v>298</v>
      </c>
    </row>
    <row r="71" spans="1:14" x14ac:dyDescent="0.25">
      <c r="A71" s="266">
        <v>44090</v>
      </c>
      <c r="B71" s="258" t="s">
        <v>72</v>
      </c>
      <c r="C71" s="258" t="s">
        <v>70</v>
      </c>
      <c r="D71" s="258" t="s">
        <v>99</v>
      </c>
      <c r="E71" s="270">
        <v>9000</v>
      </c>
      <c r="F71" s="243"/>
      <c r="G71" s="243">
        <f t="shared" si="3"/>
        <v>43000</v>
      </c>
      <c r="H71" s="258" t="s">
        <v>75</v>
      </c>
      <c r="I71" s="258" t="s">
        <v>19</v>
      </c>
      <c r="J71" s="377" t="s">
        <v>296</v>
      </c>
      <c r="K71" s="308" t="s">
        <v>78</v>
      </c>
      <c r="L71" s="258" t="s">
        <v>47</v>
      </c>
      <c r="M71" s="258"/>
      <c r="N71" s="260" t="s">
        <v>299</v>
      </c>
    </row>
    <row r="72" spans="1:14" x14ac:dyDescent="0.25">
      <c r="A72" s="266">
        <v>44090</v>
      </c>
      <c r="B72" s="258" t="s">
        <v>72</v>
      </c>
      <c r="C72" s="258" t="s">
        <v>70</v>
      </c>
      <c r="D72" s="258" t="s">
        <v>99</v>
      </c>
      <c r="E72" s="270">
        <v>9000</v>
      </c>
      <c r="F72" s="243"/>
      <c r="G72" s="243">
        <f t="shared" si="3"/>
        <v>34000</v>
      </c>
      <c r="H72" s="258" t="s">
        <v>75</v>
      </c>
      <c r="I72" s="258" t="s">
        <v>19</v>
      </c>
      <c r="J72" s="377" t="s">
        <v>296</v>
      </c>
      <c r="K72" s="308" t="s">
        <v>78</v>
      </c>
      <c r="L72" s="258" t="s">
        <v>47</v>
      </c>
      <c r="M72" s="258"/>
      <c r="N72" s="260" t="s">
        <v>300</v>
      </c>
    </row>
    <row r="73" spans="1:14" x14ac:dyDescent="0.25">
      <c r="A73" s="266">
        <v>44090</v>
      </c>
      <c r="B73" s="258" t="s">
        <v>72</v>
      </c>
      <c r="C73" s="258" t="s">
        <v>70</v>
      </c>
      <c r="D73" s="258" t="s">
        <v>99</v>
      </c>
      <c r="E73" s="243">
        <v>9000</v>
      </c>
      <c r="F73" s="243"/>
      <c r="G73" s="243">
        <f t="shared" si="3"/>
        <v>25000</v>
      </c>
      <c r="H73" s="258" t="s">
        <v>75</v>
      </c>
      <c r="I73" s="258" t="s">
        <v>19</v>
      </c>
      <c r="J73" s="377" t="s">
        <v>296</v>
      </c>
      <c r="K73" s="308" t="s">
        <v>78</v>
      </c>
      <c r="L73" s="258" t="s">
        <v>47</v>
      </c>
      <c r="M73" s="258"/>
      <c r="N73" s="260" t="s">
        <v>301</v>
      </c>
    </row>
    <row r="74" spans="1:14" x14ac:dyDescent="0.25">
      <c r="A74" s="266">
        <v>44090</v>
      </c>
      <c r="B74" s="258" t="s">
        <v>191</v>
      </c>
      <c r="C74" s="258" t="s">
        <v>191</v>
      </c>
      <c r="D74" s="258" t="s">
        <v>99</v>
      </c>
      <c r="E74" s="243">
        <v>3000</v>
      </c>
      <c r="F74" s="243"/>
      <c r="G74" s="243">
        <f t="shared" si="3"/>
        <v>22000</v>
      </c>
      <c r="H74" s="258" t="s">
        <v>75</v>
      </c>
      <c r="I74" s="258" t="s">
        <v>19</v>
      </c>
      <c r="J74" s="377" t="s">
        <v>296</v>
      </c>
      <c r="K74" s="308" t="s">
        <v>78</v>
      </c>
      <c r="L74" s="258" t="s">
        <v>47</v>
      </c>
      <c r="M74" s="258"/>
      <c r="N74" s="260"/>
    </row>
    <row r="75" spans="1:14" x14ac:dyDescent="0.25">
      <c r="A75" s="266">
        <v>44090</v>
      </c>
      <c r="B75" s="258" t="s">
        <v>191</v>
      </c>
      <c r="C75" s="258" t="s">
        <v>191</v>
      </c>
      <c r="D75" s="258" t="s">
        <v>99</v>
      </c>
      <c r="E75" s="243">
        <v>4000</v>
      </c>
      <c r="F75" s="243"/>
      <c r="G75" s="243">
        <f t="shared" si="3"/>
        <v>18000</v>
      </c>
      <c r="H75" s="258" t="s">
        <v>75</v>
      </c>
      <c r="I75" s="258" t="s">
        <v>19</v>
      </c>
      <c r="J75" s="377" t="s">
        <v>296</v>
      </c>
      <c r="K75" s="308" t="s">
        <v>78</v>
      </c>
      <c r="L75" s="258" t="s">
        <v>47</v>
      </c>
      <c r="M75" s="258"/>
      <c r="N75" s="260"/>
    </row>
    <row r="76" spans="1:14" x14ac:dyDescent="0.25">
      <c r="A76" s="266">
        <v>44090</v>
      </c>
      <c r="B76" s="258" t="s">
        <v>191</v>
      </c>
      <c r="C76" s="258" t="s">
        <v>191</v>
      </c>
      <c r="D76" s="258" t="s">
        <v>99</v>
      </c>
      <c r="E76" s="243">
        <v>2000</v>
      </c>
      <c r="F76" s="243"/>
      <c r="G76" s="243">
        <f t="shared" si="3"/>
        <v>16000</v>
      </c>
      <c r="H76" s="258" t="s">
        <v>75</v>
      </c>
      <c r="I76" s="258" t="s">
        <v>19</v>
      </c>
      <c r="J76" s="377" t="s">
        <v>296</v>
      </c>
      <c r="K76" s="308" t="s">
        <v>78</v>
      </c>
      <c r="L76" s="258" t="s">
        <v>47</v>
      </c>
      <c r="M76" s="258"/>
      <c r="N76" s="260"/>
    </row>
    <row r="77" spans="1:14" x14ac:dyDescent="0.25">
      <c r="A77" s="266">
        <v>44090</v>
      </c>
      <c r="B77" s="258" t="s">
        <v>191</v>
      </c>
      <c r="C77" s="258" t="s">
        <v>191</v>
      </c>
      <c r="D77" s="258" t="s">
        <v>99</v>
      </c>
      <c r="E77" s="243">
        <v>1000</v>
      </c>
      <c r="F77" s="243"/>
      <c r="G77" s="243">
        <f t="shared" si="3"/>
        <v>15000</v>
      </c>
      <c r="H77" s="258" t="s">
        <v>75</v>
      </c>
      <c r="I77" s="258" t="s">
        <v>19</v>
      </c>
      <c r="J77" s="377" t="s">
        <v>296</v>
      </c>
      <c r="K77" s="308" t="s">
        <v>78</v>
      </c>
      <c r="L77" s="258" t="s">
        <v>47</v>
      </c>
      <c r="M77" s="258"/>
      <c r="N77" s="260"/>
    </row>
    <row r="78" spans="1:14" x14ac:dyDescent="0.25">
      <c r="A78" s="266">
        <v>44091</v>
      </c>
      <c r="B78" s="258" t="s">
        <v>72</v>
      </c>
      <c r="C78" s="258" t="s">
        <v>70</v>
      </c>
      <c r="D78" s="258" t="s">
        <v>99</v>
      </c>
      <c r="E78" s="281">
        <v>11000</v>
      </c>
      <c r="F78" s="243"/>
      <c r="G78" s="243">
        <f t="shared" si="3"/>
        <v>4000</v>
      </c>
      <c r="H78" s="258" t="s">
        <v>75</v>
      </c>
      <c r="I78" s="258" t="s">
        <v>19</v>
      </c>
      <c r="J78" s="377" t="s">
        <v>296</v>
      </c>
      <c r="K78" s="308" t="s">
        <v>78</v>
      </c>
      <c r="L78" s="258" t="s">
        <v>47</v>
      </c>
      <c r="M78" s="258"/>
      <c r="N78" s="260" t="s">
        <v>100</v>
      </c>
    </row>
    <row r="79" spans="1:14" x14ac:dyDescent="0.25">
      <c r="A79" s="266">
        <v>44091</v>
      </c>
      <c r="B79" s="258" t="s">
        <v>206</v>
      </c>
      <c r="C79" s="258" t="s">
        <v>53</v>
      </c>
      <c r="D79" s="258" t="s">
        <v>99</v>
      </c>
      <c r="E79" s="680"/>
      <c r="F79" s="243">
        <v>-4000</v>
      </c>
      <c r="G79" s="243">
        <f t="shared" si="3"/>
        <v>0</v>
      </c>
      <c r="H79" s="258" t="s">
        <v>75</v>
      </c>
      <c r="I79" s="258" t="s">
        <v>19</v>
      </c>
      <c r="J79" s="377" t="s">
        <v>296</v>
      </c>
      <c r="K79" s="308" t="s">
        <v>78</v>
      </c>
      <c r="L79" s="258" t="s">
        <v>47</v>
      </c>
      <c r="M79" s="258"/>
      <c r="N79" s="260"/>
    </row>
    <row r="80" spans="1:14" x14ac:dyDescent="0.25">
      <c r="A80" s="830">
        <v>44091</v>
      </c>
      <c r="B80" s="346" t="s">
        <v>207</v>
      </c>
      <c r="C80" s="346" t="s">
        <v>53</v>
      </c>
      <c r="D80" s="346" t="s">
        <v>55</v>
      </c>
      <c r="E80" s="827"/>
      <c r="F80" s="350">
        <v>75000</v>
      </c>
      <c r="G80" s="350">
        <f t="shared" si="3"/>
        <v>75000</v>
      </c>
      <c r="H80" s="347" t="s">
        <v>75</v>
      </c>
      <c r="I80" s="347" t="s">
        <v>19</v>
      </c>
      <c r="J80" s="812" t="s">
        <v>330</v>
      </c>
      <c r="K80" s="821" t="s">
        <v>78</v>
      </c>
      <c r="L80" s="347" t="s">
        <v>47</v>
      </c>
      <c r="M80" s="347"/>
      <c r="N80" s="346"/>
    </row>
    <row r="81" spans="1:14" x14ac:dyDescent="0.25">
      <c r="A81" s="314">
        <v>44091</v>
      </c>
      <c r="B81" s="260" t="s">
        <v>72</v>
      </c>
      <c r="C81" s="260" t="s">
        <v>70</v>
      </c>
      <c r="D81" s="260" t="s">
        <v>99</v>
      </c>
      <c r="E81" s="243">
        <v>13000</v>
      </c>
      <c r="F81" s="243"/>
      <c r="G81" s="243">
        <f t="shared" si="3"/>
        <v>62000</v>
      </c>
      <c r="H81" s="258" t="s">
        <v>75</v>
      </c>
      <c r="I81" s="258" t="s">
        <v>19</v>
      </c>
      <c r="J81" s="377" t="s">
        <v>330</v>
      </c>
      <c r="K81" s="308" t="s">
        <v>78</v>
      </c>
      <c r="L81" s="258" t="s">
        <v>47</v>
      </c>
      <c r="M81" s="258"/>
      <c r="N81" s="260" t="s">
        <v>210</v>
      </c>
    </row>
    <row r="82" spans="1:14" x14ac:dyDescent="0.25">
      <c r="A82" s="314">
        <v>44091</v>
      </c>
      <c r="B82" s="260" t="s">
        <v>72</v>
      </c>
      <c r="C82" s="260" t="s">
        <v>70</v>
      </c>
      <c r="D82" s="260" t="s">
        <v>99</v>
      </c>
      <c r="E82" s="300">
        <v>10000</v>
      </c>
      <c r="F82" s="273"/>
      <c r="G82" s="243">
        <f t="shared" si="3"/>
        <v>52000</v>
      </c>
      <c r="H82" s="258" t="s">
        <v>75</v>
      </c>
      <c r="I82" s="258" t="s">
        <v>19</v>
      </c>
      <c r="J82" s="377" t="s">
        <v>330</v>
      </c>
      <c r="K82" s="308" t="s">
        <v>78</v>
      </c>
      <c r="L82" s="258" t="s">
        <v>47</v>
      </c>
      <c r="M82" s="258"/>
      <c r="N82" s="260" t="s">
        <v>331</v>
      </c>
    </row>
    <row r="83" spans="1:14" x14ac:dyDescent="0.25">
      <c r="A83" s="314">
        <v>44091</v>
      </c>
      <c r="B83" s="260" t="s">
        <v>72</v>
      </c>
      <c r="C83" s="260" t="s">
        <v>70</v>
      </c>
      <c r="D83" s="260" t="s">
        <v>99</v>
      </c>
      <c r="E83" s="243">
        <v>10000</v>
      </c>
      <c r="F83" s="243"/>
      <c r="G83" s="243">
        <f t="shared" si="3"/>
        <v>42000</v>
      </c>
      <c r="H83" s="282" t="s">
        <v>75</v>
      </c>
      <c r="I83" s="258" t="s">
        <v>19</v>
      </c>
      <c r="J83" s="377" t="s">
        <v>330</v>
      </c>
      <c r="K83" s="308" t="s">
        <v>78</v>
      </c>
      <c r="L83" s="258" t="s">
        <v>47</v>
      </c>
      <c r="M83" s="258"/>
      <c r="N83" s="260" t="s">
        <v>332</v>
      </c>
    </row>
    <row r="84" spans="1:14" x14ac:dyDescent="0.25">
      <c r="A84" s="314">
        <v>44091</v>
      </c>
      <c r="B84" s="260" t="s">
        <v>72</v>
      </c>
      <c r="C84" s="260" t="s">
        <v>70</v>
      </c>
      <c r="D84" s="260" t="s">
        <v>99</v>
      </c>
      <c r="E84" s="281">
        <v>12000</v>
      </c>
      <c r="F84" s="281"/>
      <c r="G84" s="243">
        <f t="shared" si="3"/>
        <v>30000</v>
      </c>
      <c r="H84" s="258" t="s">
        <v>75</v>
      </c>
      <c r="I84" s="258" t="s">
        <v>19</v>
      </c>
      <c r="J84" s="377" t="s">
        <v>330</v>
      </c>
      <c r="K84" s="308" t="s">
        <v>78</v>
      </c>
      <c r="L84" s="258" t="s">
        <v>47</v>
      </c>
      <c r="M84" s="258"/>
      <c r="N84" s="260" t="s">
        <v>333</v>
      </c>
    </row>
    <row r="85" spans="1:14" x14ac:dyDescent="0.25">
      <c r="A85" s="314">
        <v>44091</v>
      </c>
      <c r="B85" s="260" t="s">
        <v>72</v>
      </c>
      <c r="C85" s="260" t="s">
        <v>70</v>
      </c>
      <c r="D85" s="371" t="s">
        <v>99</v>
      </c>
      <c r="E85" s="243">
        <v>8000</v>
      </c>
      <c r="F85" s="243"/>
      <c r="G85" s="243">
        <f t="shared" si="3"/>
        <v>22000</v>
      </c>
      <c r="H85" s="258" t="s">
        <v>75</v>
      </c>
      <c r="I85" s="258" t="s">
        <v>19</v>
      </c>
      <c r="J85" s="377" t="s">
        <v>330</v>
      </c>
      <c r="K85" s="308" t="s">
        <v>78</v>
      </c>
      <c r="L85" s="258" t="s">
        <v>47</v>
      </c>
      <c r="M85" s="258"/>
      <c r="N85" s="260" t="s">
        <v>334</v>
      </c>
    </row>
    <row r="86" spans="1:14" x14ac:dyDescent="0.25">
      <c r="A86" s="314">
        <v>44091</v>
      </c>
      <c r="B86" s="260" t="s">
        <v>191</v>
      </c>
      <c r="C86" s="260" t="s">
        <v>191</v>
      </c>
      <c r="D86" s="371" t="s">
        <v>99</v>
      </c>
      <c r="E86" s="243">
        <v>7000</v>
      </c>
      <c r="F86" s="243"/>
      <c r="G86" s="243">
        <f t="shared" si="3"/>
        <v>15000</v>
      </c>
      <c r="H86" s="258" t="s">
        <v>75</v>
      </c>
      <c r="I86" s="258" t="s">
        <v>19</v>
      </c>
      <c r="J86" s="377" t="s">
        <v>330</v>
      </c>
      <c r="K86" s="308" t="s">
        <v>78</v>
      </c>
      <c r="L86" s="258" t="s">
        <v>47</v>
      </c>
      <c r="M86" s="258"/>
      <c r="N86" s="260"/>
    </row>
    <row r="87" spans="1:14" x14ac:dyDescent="0.25">
      <c r="A87" s="314">
        <v>44091</v>
      </c>
      <c r="B87" s="260" t="s">
        <v>191</v>
      </c>
      <c r="C87" s="260" t="s">
        <v>191</v>
      </c>
      <c r="D87" s="371" t="s">
        <v>99</v>
      </c>
      <c r="E87" s="287">
        <v>3000</v>
      </c>
      <c r="F87" s="243"/>
      <c r="G87" s="243">
        <f t="shared" si="3"/>
        <v>12000</v>
      </c>
      <c r="H87" s="258" t="s">
        <v>75</v>
      </c>
      <c r="I87" s="258" t="s">
        <v>19</v>
      </c>
      <c r="J87" s="377" t="s">
        <v>330</v>
      </c>
      <c r="K87" s="308" t="s">
        <v>78</v>
      </c>
      <c r="L87" s="258" t="s">
        <v>47</v>
      </c>
      <c r="M87" s="258"/>
      <c r="N87" s="260"/>
    </row>
    <row r="88" spans="1:14" x14ac:dyDescent="0.25">
      <c r="A88" s="314">
        <v>44092</v>
      </c>
      <c r="B88" s="260" t="s">
        <v>72</v>
      </c>
      <c r="C88" s="260" t="s">
        <v>70</v>
      </c>
      <c r="D88" s="260" t="s">
        <v>99</v>
      </c>
      <c r="E88" s="243">
        <v>10000</v>
      </c>
      <c r="F88" s="243"/>
      <c r="G88" s="243">
        <f t="shared" si="3"/>
        <v>2000</v>
      </c>
      <c r="H88" s="258" t="s">
        <v>75</v>
      </c>
      <c r="I88" s="258" t="s">
        <v>19</v>
      </c>
      <c r="J88" s="377" t="s">
        <v>330</v>
      </c>
      <c r="K88" s="308" t="s">
        <v>78</v>
      </c>
      <c r="L88" s="258" t="s">
        <v>47</v>
      </c>
      <c r="M88" s="258"/>
      <c r="N88" s="260" t="s">
        <v>100</v>
      </c>
    </row>
    <row r="89" spans="1:14" ht="18" customHeight="1" x14ac:dyDescent="0.25">
      <c r="A89" s="314">
        <v>44092</v>
      </c>
      <c r="B89" s="315" t="s">
        <v>206</v>
      </c>
      <c r="C89" s="315" t="s">
        <v>53</v>
      </c>
      <c r="D89" s="315" t="s">
        <v>99</v>
      </c>
      <c r="E89" s="271"/>
      <c r="F89" s="271">
        <v>-2000</v>
      </c>
      <c r="G89" s="271">
        <f t="shared" si="3"/>
        <v>0</v>
      </c>
      <c r="H89" s="378" t="s">
        <v>75</v>
      </c>
      <c r="I89" s="378" t="s">
        <v>19</v>
      </c>
      <c r="J89" s="377" t="s">
        <v>330</v>
      </c>
      <c r="K89" s="308" t="s">
        <v>78</v>
      </c>
      <c r="L89" s="258" t="s">
        <v>47</v>
      </c>
      <c r="M89" s="258"/>
      <c r="N89" s="260"/>
    </row>
    <row r="90" spans="1:14" x14ac:dyDescent="0.25">
      <c r="A90" s="830">
        <v>44092</v>
      </c>
      <c r="B90" s="346" t="s">
        <v>207</v>
      </c>
      <c r="C90" s="346" t="s">
        <v>53</v>
      </c>
      <c r="D90" s="825" t="s">
        <v>99</v>
      </c>
      <c r="E90" s="827"/>
      <c r="F90" s="820">
        <v>58000</v>
      </c>
      <c r="G90" s="820">
        <f t="shared" si="3"/>
        <v>58000</v>
      </c>
      <c r="H90" s="347" t="s">
        <v>75</v>
      </c>
      <c r="I90" s="347" t="s">
        <v>19</v>
      </c>
      <c r="J90" s="812" t="s">
        <v>336</v>
      </c>
      <c r="K90" s="821" t="s">
        <v>78</v>
      </c>
      <c r="L90" s="347" t="s">
        <v>47</v>
      </c>
      <c r="M90" s="347"/>
      <c r="N90" s="346"/>
    </row>
    <row r="91" spans="1:14" x14ac:dyDescent="0.25">
      <c r="A91" s="314">
        <v>44092</v>
      </c>
      <c r="B91" s="260" t="s">
        <v>72</v>
      </c>
      <c r="C91" s="260" t="s">
        <v>70</v>
      </c>
      <c r="D91" s="260" t="s">
        <v>99</v>
      </c>
      <c r="E91" s="243">
        <v>12000</v>
      </c>
      <c r="F91" s="243"/>
      <c r="G91" s="243">
        <f>G90-E91+F91</f>
        <v>46000</v>
      </c>
      <c r="H91" s="282" t="s">
        <v>75</v>
      </c>
      <c r="I91" s="258" t="s">
        <v>19</v>
      </c>
      <c r="J91" s="427" t="s">
        <v>336</v>
      </c>
      <c r="K91" s="308" t="s">
        <v>78</v>
      </c>
      <c r="L91" s="258" t="s">
        <v>47</v>
      </c>
      <c r="M91" s="258"/>
      <c r="N91" s="260" t="s">
        <v>353</v>
      </c>
    </row>
    <row r="92" spans="1:14" x14ac:dyDescent="0.25">
      <c r="A92" s="314">
        <v>44092</v>
      </c>
      <c r="B92" s="260" t="s">
        <v>72</v>
      </c>
      <c r="C92" s="260" t="s">
        <v>70</v>
      </c>
      <c r="D92" s="260" t="s">
        <v>99</v>
      </c>
      <c r="E92" s="281">
        <v>13000</v>
      </c>
      <c r="F92" s="281"/>
      <c r="G92" s="243">
        <f t="shared" ref="G92:G104" si="4">G91-E92+F92</f>
        <v>33000</v>
      </c>
      <c r="H92" s="258" t="s">
        <v>75</v>
      </c>
      <c r="I92" s="258" t="s">
        <v>19</v>
      </c>
      <c r="J92" s="427" t="s">
        <v>336</v>
      </c>
      <c r="K92" s="308" t="s">
        <v>78</v>
      </c>
      <c r="L92" s="258" t="s">
        <v>47</v>
      </c>
      <c r="M92" s="258"/>
      <c r="N92" s="260" t="s">
        <v>354</v>
      </c>
    </row>
    <row r="93" spans="1:14" x14ac:dyDescent="0.25">
      <c r="A93" s="314">
        <v>44092</v>
      </c>
      <c r="B93" s="260" t="s">
        <v>72</v>
      </c>
      <c r="C93" s="260" t="s">
        <v>70</v>
      </c>
      <c r="D93" s="260" t="s">
        <v>99</v>
      </c>
      <c r="E93" s="281">
        <v>11000</v>
      </c>
      <c r="F93" s="243"/>
      <c r="G93" s="243">
        <f t="shared" si="4"/>
        <v>22000</v>
      </c>
      <c r="H93" s="258" t="s">
        <v>75</v>
      </c>
      <c r="I93" s="258" t="s">
        <v>19</v>
      </c>
      <c r="J93" s="427" t="s">
        <v>336</v>
      </c>
      <c r="K93" s="308" t="s">
        <v>78</v>
      </c>
      <c r="L93" s="258" t="s">
        <v>47</v>
      </c>
      <c r="M93" s="258"/>
      <c r="N93" s="260" t="s">
        <v>355</v>
      </c>
    </row>
    <row r="94" spans="1:14" x14ac:dyDescent="0.25">
      <c r="A94" s="314">
        <v>44092</v>
      </c>
      <c r="B94" s="260" t="s">
        <v>72</v>
      </c>
      <c r="C94" s="260" t="s">
        <v>70</v>
      </c>
      <c r="D94" s="260" t="s">
        <v>99</v>
      </c>
      <c r="E94" s="243">
        <v>12000</v>
      </c>
      <c r="F94" s="243"/>
      <c r="G94" s="243">
        <f t="shared" si="4"/>
        <v>10000</v>
      </c>
      <c r="H94" s="258" t="s">
        <v>75</v>
      </c>
      <c r="I94" s="258" t="s">
        <v>19</v>
      </c>
      <c r="J94" s="427" t="s">
        <v>336</v>
      </c>
      <c r="K94" s="308" t="s">
        <v>78</v>
      </c>
      <c r="L94" s="258" t="s">
        <v>47</v>
      </c>
      <c r="M94" s="258"/>
      <c r="N94" s="260" t="s">
        <v>356</v>
      </c>
    </row>
    <row r="95" spans="1:14" x14ac:dyDescent="0.25">
      <c r="A95" s="314">
        <v>44092</v>
      </c>
      <c r="B95" s="258" t="s">
        <v>191</v>
      </c>
      <c r="C95" s="258" t="s">
        <v>191</v>
      </c>
      <c r="D95" s="258" t="s">
        <v>99</v>
      </c>
      <c r="E95" s="287">
        <v>5000</v>
      </c>
      <c r="F95" s="243"/>
      <c r="G95" s="243">
        <f t="shared" si="4"/>
        <v>5000</v>
      </c>
      <c r="H95" s="258" t="s">
        <v>75</v>
      </c>
      <c r="I95" s="258" t="s">
        <v>19</v>
      </c>
      <c r="J95" s="427" t="s">
        <v>336</v>
      </c>
      <c r="K95" s="308" t="s">
        <v>78</v>
      </c>
      <c r="L95" s="258" t="s">
        <v>47</v>
      </c>
      <c r="M95" s="258"/>
      <c r="N95" s="260"/>
    </row>
    <row r="96" spans="1:14" x14ac:dyDescent="0.25">
      <c r="A96" s="314">
        <v>44092</v>
      </c>
      <c r="B96" s="258" t="s">
        <v>191</v>
      </c>
      <c r="C96" s="258" t="s">
        <v>191</v>
      </c>
      <c r="D96" s="258" t="s">
        <v>99</v>
      </c>
      <c r="E96" s="243">
        <v>2000</v>
      </c>
      <c r="F96" s="243"/>
      <c r="G96" s="243">
        <f t="shared" si="4"/>
        <v>3000</v>
      </c>
      <c r="H96" s="258" t="s">
        <v>75</v>
      </c>
      <c r="I96" s="258" t="s">
        <v>19</v>
      </c>
      <c r="J96" s="427" t="s">
        <v>336</v>
      </c>
      <c r="K96" s="308" t="s">
        <v>78</v>
      </c>
      <c r="L96" s="258" t="s">
        <v>47</v>
      </c>
      <c r="M96" s="258"/>
      <c r="N96" s="260"/>
    </row>
    <row r="97" spans="1:14" x14ac:dyDescent="0.25">
      <c r="A97" s="314">
        <v>44092</v>
      </c>
      <c r="B97" s="258" t="s">
        <v>191</v>
      </c>
      <c r="C97" s="258" t="s">
        <v>191</v>
      </c>
      <c r="D97" s="258" t="s">
        <v>99</v>
      </c>
      <c r="E97" s="243">
        <v>3000</v>
      </c>
      <c r="F97" s="243"/>
      <c r="G97" s="243">
        <f t="shared" si="4"/>
        <v>0</v>
      </c>
      <c r="H97" s="258" t="s">
        <v>75</v>
      </c>
      <c r="I97" s="258" t="s">
        <v>19</v>
      </c>
      <c r="J97" s="427" t="s">
        <v>336</v>
      </c>
      <c r="K97" s="308" t="s">
        <v>78</v>
      </c>
      <c r="L97" s="258" t="s">
        <v>47</v>
      </c>
      <c r="M97" s="258"/>
      <c r="N97" s="260"/>
    </row>
    <row r="98" spans="1:14" x14ac:dyDescent="0.25">
      <c r="A98" s="830">
        <v>44095</v>
      </c>
      <c r="B98" s="346" t="s">
        <v>207</v>
      </c>
      <c r="C98" s="346" t="s">
        <v>53</v>
      </c>
      <c r="D98" s="813" t="s">
        <v>99</v>
      </c>
      <c r="E98" s="831"/>
      <c r="F98" s="350">
        <v>57000</v>
      </c>
      <c r="G98" s="350">
        <f t="shared" si="4"/>
        <v>57000</v>
      </c>
      <c r="H98" s="347" t="s">
        <v>75</v>
      </c>
      <c r="I98" s="347" t="s">
        <v>19</v>
      </c>
      <c r="J98" s="812" t="s">
        <v>365</v>
      </c>
      <c r="K98" s="821" t="s">
        <v>78</v>
      </c>
      <c r="L98" s="347" t="s">
        <v>47</v>
      </c>
      <c r="M98" s="347"/>
      <c r="N98" s="346"/>
    </row>
    <row r="99" spans="1:14" x14ac:dyDescent="0.25">
      <c r="A99" s="259">
        <v>44095</v>
      </c>
      <c r="B99" s="258" t="s">
        <v>72</v>
      </c>
      <c r="C99" s="258" t="s">
        <v>70</v>
      </c>
      <c r="D99" s="258" t="s">
        <v>99</v>
      </c>
      <c r="E99" s="243">
        <v>11000</v>
      </c>
      <c r="F99" s="243"/>
      <c r="G99" s="243">
        <f t="shared" si="4"/>
        <v>46000</v>
      </c>
      <c r="H99" s="258" t="s">
        <v>75</v>
      </c>
      <c r="I99" s="258" t="s">
        <v>19</v>
      </c>
      <c r="J99" s="427" t="s">
        <v>365</v>
      </c>
      <c r="K99" s="308" t="s">
        <v>78</v>
      </c>
      <c r="L99" s="258" t="s">
        <v>47</v>
      </c>
      <c r="M99" s="258"/>
      <c r="N99" s="260" t="s">
        <v>361</v>
      </c>
    </row>
    <row r="100" spans="1:14" x14ac:dyDescent="0.25">
      <c r="A100" s="259">
        <v>44095</v>
      </c>
      <c r="B100" s="258" t="s">
        <v>72</v>
      </c>
      <c r="C100" s="258" t="s">
        <v>70</v>
      </c>
      <c r="D100" s="258" t="s">
        <v>99</v>
      </c>
      <c r="E100" s="243">
        <v>12000</v>
      </c>
      <c r="F100" s="243"/>
      <c r="G100" s="243">
        <f t="shared" si="4"/>
        <v>34000</v>
      </c>
      <c r="H100" s="258" t="s">
        <v>75</v>
      </c>
      <c r="I100" s="258" t="s">
        <v>19</v>
      </c>
      <c r="J100" s="427" t="s">
        <v>365</v>
      </c>
      <c r="K100" s="308" t="s">
        <v>78</v>
      </c>
      <c r="L100" s="258" t="s">
        <v>47</v>
      </c>
      <c r="M100" s="258"/>
      <c r="N100" s="260" t="s">
        <v>362</v>
      </c>
    </row>
    <row r="101" spans="1:14" x14ac:dyDescent="0.25">
      <c r="A101" s="259">
        <v>44095</v>
      </c>
      <c r="B101" s="258" t="s">
        <v>72</v>
      </c>
      <c r="C101" s="258" t="s">
        <v>70</v>
      </c>
      <c r="D101" s="258" t="s">
        <v>99</v>
      </c>
      <c r="E101" s="287">
        <v>12000</v>
      </c>
      <c r="F101" s="243"/>
      <c r="G101" s="243">
        <f t="shared" si="4"/>
        <v>22000</v>
      </c>
      <c r="H101" s="258" t="s">
        <v>75</v>
      </c>
      <c r="I101" s="258" t="s">
        <v>19</v>
      </c>
      <c r="J101" s="427" t="s">
        <v>365</v>
      </c>
      <c r="K101" s="308" t="s">
        <v>78</v>
      </c>
      <c r="L101" s="258" t="s">
        <v>47</v>
      </c>
      <c r="M101" s="258"/>
      <c r="N101" s="260" t="s">
        <v>363</v>
      </c>
    </row>
    <row r="102" spans="1:14" x14ac:dyDescent="0.25">
      <c r="A102" s="259">
        <v>44095</v>
      </c>
      <c r="B102" s="258" t="s">
        <v>72</v>
      </c>
      <c r="C102" s="258" t="s">
        <v>70</v>
      </c>
      <c r="D102" s="258" t="s">
        <v>99</v>
      </c>
      <c r="E102" s="243">
        <v>10000</v>
      </c>
      <c r="F102" s="243"/>
      <c r="G102" s="243">
        <f t="shared" si="4"/>
        <v>12000</v>
      </c>
      <c r="H102" s="258" t="s">
        <v>75</v>
      </c>
      <c r="I102" s="258" t="s">
        <v>19</v>
      </c>
      <c r="J102" s="427" t="s">
        <v>365</v>
      </c>
      <c r="K102" s="308" t="s">
        <v>78</v>
      </c>
      <c r="L102" s="258" t="s">
        <v>47</v>
      </c>
      <c r="M102" s="258"/>
      <c r="N102" s="260" t="s">
        <v>364</v>
      </c>
    </row>
    <row r="103" spans="1:14" ht="13.5" customHeight="1" x14ac:dyDescent="0.25">
      <c r="A103" s="259">
        <v>44095</v>
      </c>
      <c r="B103" s="260" t="s">
        <v>191</v>
      </c>
      <c r="C103" s="260" t="s">
        <v>191</v>
      </c>
      <c r="D103" s="371" t="s">
        <v>99</v>
      </c>
      <c r="E103" s="273">
        <v>7000</v>
      </c>
      <c r="F103" s="270"/>
      <c r="G103" s="243">
        <f t="shared" si="4"/>
        <v>5000</v>
      </c>
      <c r="H103" s="258" t="s">
        <v>75</v>
      </c>
      <c r="I103" s="258" t="s">
        <v>19</v>
      </c>
      <c r="J103" s="427" t="s">
        <v>365</v>
      </c>
      <c r="K103" s="308" t="s">
        <v>78</v>
      </c>
      <c r="L103" s="258" t="s">
        <v>47</v>
      </c>
      <c r="M103" s="378"/>
      <c r="N103" s="315"/>
    </row>
    <row r="104" spans="1:14" x14ac:dyDescent="0.25">
      <c r="A104" s="259">
        <v>44095</v>
      </c>
      <c r="B104" s="260" t="s">
        <v>191</v>
      </c>
      <c r="C104" s="260" t="s">
        <v>191</v>
      </c>
      <c r="D104" s="371" t="s">
        <v>99</v>
      </c>
      <c r="E104" s="287">
        <v>3000</v>
      </c>
      <c r="F104" s="287"/>
      <c r="G104" s="243">
        <f t="shared" si="4"/>
        <v>2000</v>
      </c>
      <c r="H104" s="282" t="s">
        <v>75</v>
      </c>
      <c r="I104" s="258" t="s">
        <v>19</v>
      </c>
      <c r="J104" s="427" t="s">
        <v>365</v>
      </c>
      <c r="K104" s="308" t="s">
        <v>78</v>
      </c>
      <c r="L104" s="258" t="s">
        <v>47</v>
      </c>
      <c r="M104" s="258"/>
      <c r="N104" s="260"/>
    </row>
    <row r="105" spans="1:14" x14ac:dyDescent="0.25">
      <c r="A105" s="259">
        <v>44095</v>
      </c>
      <c r="B105" s="258" t="s">
        <v>206</v>
      </c>
      <c r="C105" s="258" t="s">
        <v>53</v>
      </c>
      <c r="D105" s="280" t="s">
        <v>99</v>
      </c>
      <c r="E105" s="281"/>
      <c r="F105" s="281">
        <v>-2000</v>
      </c>
      <c r="G105" s="243">
        <f>G104-E105+F105</f>
        <v>0</v>
      </c>
      <c r="H105" s="258" t="s">
        <v>75</v>
      </c>
      <c r="I105" s="258" t="s">
        <v>19</v>
      </c>
      <c r="J105" s="427" t="s">
        <v>365</v>
      </c>
      <c r="K105" s="308" t="s">
        <v>78</v>
      </c>
      <c r="L105" s="258" t="s">
        <v>47</v>
      </c>
      <c r="M105" s="258"/>
      <c r="N105" s="260"/>
    </row>
    <row r="106" spans="1:14" x14ac:dyDescent="0.25">
      <c r="A106" s="345">
        <v>44096</v>
      </c>
      <c r="B106" s="346" t="s">
        <v>207</v>
      </c>
      <c r="C106" s="346" t="s">
        <v>53</v>
      </c>
      <c r="D106" s="346" t="s">
        <v>99</v>
      </c>
      <c r="E106" s="810"/>
      <c r="F106" s="350">
        <v>59000</v>
      </c>
      <c r="G106" s="350">
        <f t="shared" ref="G106:G142" si="5">G105-E106+F106</f>
        <v>59000</v>
      </c>
      <c r="H106" s="347" t="s">
        <v>75</v>
      </c>
      <c r="I106" s="347" t="s">
        <v>19</v>
      </c>
      <c r="J106" s="812" t="s">
        <v>379</v>
      </c>
      <c r="K106" s="821" t="s">
        <v>78</v>
      </c>
      <c r="L106" s="347" t="s">
        <v>47</v>
      </c>
      <c r="M106" s="347"/>
      <c r="N106" s="346"/>
    </row>
    <row r="107" spans="1:14" x14ac:dyDescent="0.25">
      <c r="A107" s="266">
        <v>44096</v>
      </c>
      <c r="B107" s="258" t="s">
        <v>72</v>
      </c>
      <c r="C107" s="258" t="s">
        <v>70</v>
      </c>
      <c r="D107" s="280" t="s">
        <v>99</v>
      </c>
      <c r="E107" s="287">
        <v>15000</v>
      </c>
      <c r="F107" s="243"/>
      <c r="G107" s="243">
        <f t="shared" si="5"/>
        <v>44000</v>
      </c>
      <c r="H107" s="258" t="s">
        <v>75</v>
      </c>
      <c r="I107" s="258" t="s">
        <v>19</v>
      </c>
      <c r="J107" s="427" t="s">
        <v>379</v>
      </c>
      <c r="K107" s="308" t="s">
        <v>78</v>
      </c>
      <c r="L107" s="258" t="s">
        <v>47</v>
      </c>
      <c r="M107" s="258"/>
      <c r="N107" s="260" t="s">
        <v>210</v>
      </c>
    </row>
    <row r="108" spans="1:14" x14ac:dyDescent="0.25">
      <c r="A108" s="266">
        <v>44096</v>
      </c>
      <c r="B108" s="258" t="s">
        <v>72</v>
      </c>
      <c r="C108" s="258" t="s">
        <v>70</v>
      </c>
      <c r="D108" s="280" t="s">
        <v>99</v>
      </c>
      <c r="E108" s="243">
        <v>10000</v>
      </c>
      <c r="F108" s="243"/>
      <c r="G108" s="243">
        <f t="shared" si="5"/>
        <v>34000</v>
      </c>
      <c r="H108" s="258" t="s">
        <v>75</v>
      </c>
      <c r="I108" s="258" t="s">
        <v>19</v>
      </c>
      <c r="J108" s="427" t="s">
        <v>379</v>
      </c>
      <c r="K108" s="308" t="s">
        <v>78</v>
      </c>
      <c r="L108" s="258" t="s">
        <v>47</v>
      </c>
      <c r="M108" s="258"/>
      <c r="N108" s="260" t="s">
        <v>386</v>
      </c>
    </row>
    <row r="109" spans="1:14" x14ac:dyDescent="0.25">
      <c r="A109" s="266">
        <v>44096</v>
      </c>
      <c r="B109" s="258" t="s">
        <v>72</v>
      </c>
      <c r="C109" s="258" t="s">
        <v>70</v>
      </c>
      <c r="D109" s="280" t="s">
        <v>99</v>
      </c>
      <c r="E109" s="243">
        <v>12000</v>
      </c>
      <c r="F109" s="243"/>
      <c r="G109" s="243">
        <f t="shared" si="5"/>
        <v>22000</v>
      </c>
      <c r="H109" s="258" t="s">
        <v>75</v>
      </c>
      <c r="I109" s="258" t="s">
        <v>19</v>
      </c>
      <c r="J109" s="427" t="s">
        <v>379</v>
      </c>
      <c r="K109" s="308" t="s">
        <v>78</v>
      </c>
      <c r="L109" s="258" t="s">
        <v>47</v>
      </c>
      <c r="M109" s="258"/>
      <c r="N109" s="260" t="s">
        <v>387</v>
      </c>
    </row>
    <row r="110" spans="1:14" x14ac:dyDescent="0.25">
      <c r="A110" s="266">
        <v>44096</v>
      </c>
      <c r="B110" s="258" t="s">
        <v>72</v>
      </c>
      <c r="C110" s="258" t="s">
        <v>70</v>
      </c>
      <c r="D110" s="280" t="s">
        <v>99</v>
      </c>
      <c r="E110" s="243">
        <v>12000</v>
      </c>
      <c r="F110" s="243"/>
      <c r="G110" s="243">
        <f t="shared" si="5"/>
        <v>10000</v>
      </c>
      <c r="H110" s="258" t="s">
        <v>75</v>
      </c>
      <c r="I110" s="258" t="s">
        <v>19</v>
      </c>
      <c r="J110" s="427" t="s">
        <v>379</v>
      </c>
      <c r="K110" s="308" t="s">
        <v>78</v>
      </c>
      <c r="L110" s="258" t="s">
        <v>47</v>
      </c>
      <c r="M110" s="258"/>
      <c r="N110" s="260" t="s">
        <v>388</v>
      </c>
    </row>
    <row r="111" spans="1:14" ht="16.5" customHeight="1" x14ac:dyDescent="0.25">
      <c r="A111" s="266">
        <v>44096</v>
      </c>
      <c r="B111" s="260" t="s">
        <v>191</v>
      </c>
      <c r="C111" s="260" t="s">
        <v>191</v>
      </c>
      <c r="D111" s="260" t="s">
        <v>99</v>
      </c>
      <c r="E111" s="271">
        <v>4000</v>
      </c>
      <c r="F111" s="271"/>
      <c r="G111" s="243">
        <f t="shared" si="5"/>
        <v>6000</v>
      </c>
      <c r="H111" s="258" t="s">
        <v>75</v>
      </c>
      <c r="I111" s="258" t="s">
        <v>19</v>
      </c>
      <c r="J111" s="427" t="s">
        <v>379</v>
      </c>
      <c r="K111" s="308" t="s">
        <v>78</v>
      </c>
      <c r="L111" s="258" t="s">
        <v>47</v>
      </c>
      <c r="M111" s="378"/>
      <c r="N111" s="315"/>
    </row>
    <row r="112" spans="1:14" ht="15" customHeight="1" x14ac:dyDescent="0.25">
      <c r="A112" s="266">
        <v>44096</v>
      </c>
      <c r="B112" s="260" t="s">
        <v>191</v>
      </c>
      <c r="C112" s="260" t="s">
        <v>191</v>
      </c>
      <c r="D112" s="260" t="s">
        <v>99</v>
      </c>
      <c r="E112" s="644">
        <v>4000</v>
      </c>
      <c r="F112" s="270"/>
      <c r="G112" s="243">
        <f t="shared" si="5"/>
        <v>2000</v>
      </c>
      <c r="H112" s="258" t="s">
        <v>75</v>
      </c>
      <c r="I112" s="258" t="s">
        <v>19</v>
      </c>
      <c r="J112" s="427" t="s">
        <v>379</v>
      </c>
      <c r="K112" s="308" t="s">
        <v>78</v>
      </c>
      <c r="L112" s="258" t="s">
        <v>47</v>
      </c>
      <c r="M112" s="378"/>
      <c r="N112" s="315"/>
    </row>
    <row r="113" spans="1:14" x14ac:dyDescent="0.25">
      <c r="A113" s="266">
        <v>44096</v>
      </c>
      <c r="B113" s="260" t="s">
        <v>191</v>
      </c>
      <c r="C113" s="260" t="s">
        <v>191</v>
      </c>
      <c r="D113" s="260" t="s">
        <v>99</v>
      </c>
      <c r="E113" s="243">
        <v>2000</v>
      </c>
      <c r="F113" s="271"/>
      <c r="G113" s="243">
        <f t="shared" si="5"/>
        <v>0</v>
      </c>
      <c r="H113" s="258" t="s">
        <v>75</v>
      </c>
      <c r="I113" s="258" t="s">
        <v>19</v>
      </c>
      <c r="J113" s="427" t="s">
        <v>379</v>
      </c>
      <c r="K113" s="308" t="s">
        <v>78</v>
      </c>
      <c r="L113" s="258" t="s">
        <v>47</v>
      </c>
      <c r="M113" s="258"/>
      <c r="N113" s="260"/>
    </row>
    <row r="114" spans="1:14" ht="17.25" customHeight="1" x14ac:dyDescent="0.25">
      <c r="A114" s="830">
        <v>44097</v>
      </c>
      <c r="B114" s="346" t="s">
        <v>207</v>
      </c>
      <c r="C114" s="346" t="s">
        <v>53</v>
      </c>
      <c r="D114" s="346" t="s">
        <v>99</v>
      </c>
      <c r="E114" s="827"/>
      <c r="F114" s="840">
        <v>57000</v>
      </c>
      <c r="G114" s="350">
        <f t="shared" si="5"/>
        <v>57000</v>
      </c>
      <c r="H114" s="347" t="s">
        <v>75</v>
      </c>
      <c r="I114" s="347" t="s">
        <v>19</v>
      </c>
      <c r="J114" s="812" t="s">
        <v>394</v>
      </c>
      <c r="K114" s="821" t="s">
        <v>78</v>
      </c>
      <c r="L114" s="347" t="s">
        <v>47</v>
      </c>
      <c r="M114" s="347"/>
      <c r="N114" s="346"/>
    </row>
    <row r="115" spans="1:14" x14ac:dyDescent="0.25">
      <c r="A115" s="314">
        <v>44097</v>
      </c>
      <c r="B115" s="315" t="s">
        <v>72</v>
      </c>
      <c r="C115" s="315" t="s">
        <v>70</v>
      </c>
      <c r="D115" s="440" t="s">
        <v>99</v>
      </c>
      <c r="E115" s="273">
        <v>9000</v>
      </c>
      <c r="F115" s="273"/>
      <c r="G115" s="243">
        <f t="shared" si="5"/>
        <v>48000</v>
      </c>
      <c r="H115" s="258" t="s">
        <v>75</v>
      </c>
      <c r="I115" s="258" t="s">
        <v>19</v>
      </c>
      <c r="J115" s="377" t="s">
        <v>394</v>
      </c>
      <c r="K115" s="308" t="s">
        <v>78</v>
      </c>
      <c r="L115" s="258" t="s">
        <v>47</v>
      </c>
      <c r="M115" s="258"/>
      <c r="N115" s="260" t="s">
        <v>395</v>
      </c>
    </row>
    <row r="116" spans="1:14" x14ac:dyDescent="0.25">
      <c r="A116" s="314">
        <v>44097</v>
      </c>
      <c r="B116" s="315" t="s">
        <v>72</v>
      </c>
      <c r="C116" s="315" t="s">
        <v>70</v>
      </c>
      <c r="D116" s="440" t="s">
        <v>99</v>
      </c>
      <c r="E116" s="243">
        <v>13000</v>
      </c>
      <c r="F116" s="243"/>
      <c r="G116" s="243">
        <f t="shared" si="5"/>
        <v>35000</v>
      </c>
      <c r="H116" s="282" t="s">
        <v>75</v>
      </c>
      <c r="I116" s="258" t="s">
        <v>19</v>
      </c>
      <c r="J116" s="377" t="s">
        <v>394</v>
      </c>
      <c r="K116" s="308" t="s">
        <v>78</v>
      </c>
      <c r="L116" s="258" t="s">
        <v>47</v>
      </c>
      <c r="M116" s="258"/>
      <c r="N116" s="260" t="s">
        <v>396</v>
      </c>
    </row>
    <row r="117" spans="1:14" x14ac:dyDescent="0.25">
      <c r="A117" s="314">
        <v>44097</v>
      </c>
      <c r="B117" s="315" t="s">
        <v>72</v>
      </c>
      <c r="C117" s="315" t="s">
        <v>70</v>
      </c>
      <c r="D117" s="440" t="s">
        <v>99</v>
      </c>
      <c r="E117" s="281">
        <v>12000</v>
      </c>
      <c r="F117" s="281"/>
      <c r="G117" s="243">
        <f t="shared" si="5"/>
        <v>23000</v>
      </c>
      <c r="H117" s="258" t="s">
        <v>75</v>
      </c>
      <c r="I117" s="258" t="s">
        <v>19</v>
      </c>
      <c r="J117" s="377" t="s">
        <v>394</v>
      </c>
      <c r="K117" s="308" t="s">
        <v>78</v>
      </c>
      <c r="L117" s="258" t="s">
        <v>47</v>
      </c>
      <c r="M117" s="258"/>
      <c r="N117" s="260" t="s">
        <v>397</v>
      </c>
    </row>
    <row r="118" spans="1:14" x14ac:dyDescent="0.25">
      <c r="A118" s="314">
        <v>44097</v>
      </c>
      <c r="B118" s="315" t="s">
        <v>72</v>
      </c>
      <c r="C118" s="315" t="s">
        <v>70</v>
      </c>
      <c r="D118" s="440" t="s">
        <v>99</v>
      </c>
      <c r="E118" s="243">
        <v>10000</v>
      </c>
      <c r="F118" s="243"/>
      <c r="G118" s="243">
        <f t="shared" si="5"/>
        <v>13000</v>
      </c>
      <c r="H118" s="258" t="s">
        <v>75</v>
      </c>
      <c r="I118" s="258" t="s">
        <v>19</v>
      </c>
      <c r="J118" s="377" t="s">
        <v>394</v>
      </c>
      <c r="K118" s="308" t="s">
        <v>78</v>
      </c>
      <c r="L118" s="258" t="s">
        <v>47</v>
      </c>
      <c r="M118" s="258"/>
      <c r="N118" s="260" t="s">
        <v>398</v>
      </c>
    </row>
    <row r="119" spans="1:14" ht="15.75" customHeight="1" x14ac:dyDescent="0.25">
      <c r="A119" s="314">
        <v>44097</v>
      </c>
      <c r="B119" s="315" t="s">
        <v>191</v>
      </c>
      <c r="C119" s="315" t="s">
        <v>191</v>
      </c>
      <c r="D119" s="440" t="s">
        <v>99</v>
      </c>
      <c r="E119" s="271">
        <v>4000</v>
      </c>
      <c r="F119" s="271"/>
      <c r="G119" s="243">
        <f t="shared" si="5"/>
        <v>9000</v>
      </c>
      <c r="H119" s="378" t="s">
        <v>75</v>
      </c>
      <c r="I119" s="378" t="s">
        <v>19</v>
      </c>
      <c r="J119" s="377" t="s">
        <v>394</v>
      </c>
      <c r="K119" s="308" t="s">
        <v>78</v>
      </c>
      <c r="L119" s="258" t="s">
        <v>47</v>
      </c>
      <c r="M119" s="378"/>
      <c r="N119" s="315"/>
    </row>
    <row r="120" spans="1:14" x14ac:dyDescent="0.25">
      <c r="A120" s="314">
        <v>44097</v>
      </c>
      <c r="B120" s="315" t="s">
        <v>191</v>
      </c>
      <c r="C120" s="315" t="s">
        <v>191</v>
      </c>
      <c r="D120" s="440" t="s">
        <v>99</v>
      </c>
      <c r="E120" s="287">
        <v>3000</v>
      </c>
      <c r="F120" s="243"/>
      <c r="G120" s="243">
        <f t="shared" si="5"/>
        <v>6000</v>
      </c>
      <c r="H120" s="258" t="s">
        <v>75</v>
      </c>
      <c r="I120" s="258" t="s">
        <v>19</v>
      </c>
      <c r="J120" s="377" t="s">
        <v>394</v>
      </c>
      <c r="K120" s="308" t="s">
        <v>78</v>
      </c>
      <c r="L120" s="258" t="s">
        <v>47</v>
      </c>
      <c r="M120" s="258"/>
      <c r="N120" s="260"/>
    </row>
    <row r="121" spans="1:14" x14ac:dyDescent="0.25">
      <c r="A121" s="314">
        <v>44097</v>
      </c>
      <c r="B121" s="315" t="s">
        <v>191</v>
      </c>
      <c r="C121" s="315" t="s">
        <v>191</v>
      </c>
      <c r="D121" s="440" t="s">
        <v>99</v>
      </c>
      <c r="E121" s="243">
        <v>3000</v>
      </c>
      <c r="F121" s="243"/>
      <c r="G121" s="243">
        <f t="shared" si="5"/>
        <v>3000</v>
      </c>
      <c r="H121" s="258" t="s">
        <v>75</v>
      </c>
      <c r="I121" s="258" t="s">
        <v>19</v>
      </c>
      <c r="J121" s="377" t="s">
        <v>394</v>
      </c>
      <c r="K121" s="308" t="s">
        <v>78</v>
      </c>
      <c r="L121" s="258" t="s">
        <v>47</v>
      </c>
      <c r="M121" s="258"/>
      <c r="N121" s="260"/>
    </row>
    <row r="122" spans="1:14" ht="15" customHeight="1" x14ac:dyDescent="0.25">
      <c r="A122" s="314">
        <v>44098</v>
      </c>
      <c r="B122" s="315" t="s">
        <v>206</v>
      </c>
      <c r="C122" s="315" t="s">
        <v>53</v>
      </c>
      <c r="D122" s="315" t="s">
        <v>99</v>
      </c>
      <c r="E122" s="271"/>
      <c r="F122" s="271">
        <v>-3000</v>
      </c>
      <c r="G122" s="243">
        <f t="shared" si="5"/>
        <v>0</v>
      </c>
      <c r="H122" s="378" t="s">
        <v>75</v>
      </c>
      <c r="I122" s="378" t="s">
        <v>19</v>
      </c>
      <c r="J122" s="377" t="s">
        <v>394</v>
      </c>
      <c r="K122" s="308" t="s">
        <v>78</v>
      </c>
      <c r="L122" s="258" t="s">
        <v>47</v>
      </c>
      <c r="M122" s="378"/>
      <c r="N122" s="315"/>
    </row>
    <row r="123" spans="1:14" x14ac:dyDescent="0.25">
      <c r="A123" s="830">
        <v>44098</v>
      </c>
      <c r="B123" s="346" t="s">
        <v>207</v>
      </c>
      <c r="C123" s="346" t="s">
        <v>53</v>
      </c>
      <c r="D123" s="346" t="s">
        <v>99</v>
      </c>
      <c r="E123" s="827"/>
      <c r="F123" s="820">
        <v>60000</v>
      </c>
      <c r="G123" s="350">
        <f t="shared" si="5"/>
        <v>60000</v>
      </c>
      <c r="H123" s="347" t="s">
        <v>75</v>
      </c>
      <c r="I123" s="347" t="s">
        <v>19</v>
      </c>
      <c r="J123" s="812" t="s">
        <v>404</v>
      </c>
      <c r="K123" s="821" t="s">
        <v>78</v>
      </c>
      <c r="L123" s="347" t="s">
        <v>47</v>
      </c>
      <c r="M123" s="347"/>
      <c r="N123" s="346"/>
    </row>
    <row r="124" spans="1:14" x14ac:dyDescent="0.25">
      <c r="A124" s="266">
        <v>44098</v>
      </c>
      <c r="B124" s="258" t="s">
        <v>72</v>
      </c>
      <c r="C124" s="258" t="s">
        <v>70</v>
      </c>
      <c r="D124" s="280" t="s">
        <v>99</v>
      </c>
      <c r="E124" s="243">
        <v>9000</v>
      </c>
      <c r="F124" s="243"/>
      <c r="G124" s="243">
        <f t="shared" si="5"/>
        <v>51000</v>
      </c>
      <c r="H124" s="282" t="s">
        <v>75</v>
      </c>
      <c r="I124" s="258" t="s">
        <v>19</v>
      </c>
      <c r="J124" s="377" t="s">
        <v>404</v>
      </c>
      <c r="K124" s="308" t="s">
        <v>78</v>
      </c>
      <c r="L124" s="258" t="s">
        <v>47</v>
      </c>
      <c r="M124" s="258"/>
      <c r="N124" s="260" t="s">
        <v>405</v>
      </c>
    </row>
    <row r="125" spans="1:14" x14ac:dyDescent="0.25">
      <c r="A125" s="266">
        <v>44098</v>
      </c>
      <c r="B125" s="258" t="s">
        <v>72</v>
      </c>
      <c r="C125" s="258" t="s">
        <v>70</v>
      </c>
      <c r="D125" s="280" t="s">
        <v>99</v>
      </c>
      <c r="E125" s="281">
        <v>11000</v>
      </c>
      <c r="F125" s="281"/>
      <c r="G125" s="243">
        <f t="shared" si="5"/>
        <v>40000</v>
      </c>
      <c r="H125" s="282" t="s">
        <v>75</v>
      </c>
      <c r="I125" s="258" t="s">
        <v>19</v>
      </c>
      <c r="J125" s="377" t="s">
        <v>404</v>
      </c>
      <c r="K125" s="308" t="s">
        <v>78</v>
      </c>
      <c r="L125" s="258" t="s">
        <v>47</v>
      </c>
      <c r="M125" s="258"/>
      <c r="N125" s="260" t="s">
        <v>406</v>
      </c>
    </row>
    <row r="126" spans="1:14" x14ac:dyDescent="0.25">
      <c r="A126" s="266">
        <v>44098</v>
      </c>
      <c r="B126" s="258" t="s">
        <v>72</v>
      </c>
      <c r="C126" s="258" t="s">
        <v>70</v>
      </c>
      <c r="D126" s="280" t="s">
        <v>99</v>
      </c>
      <c r="E126" s="243">
        <v>15000</v>
      </c>
      <c r="F126" s="243"/>
      <c r="G126" s="243">
        <f t="shared" si="5"/>
        <v>25000</v>
      </c>
      <c r="H126" s="282" t="s">
        <v>75</v>
      </c>
      <c r="I126" s="258" t="s">
        <v>19</v>
      </c>
      <c r="J126" s="377" t="s">
        <v>404</v>
      </c>
      <c r="K126" s="308" t="s">
        <v>78</v>
      </c>
      <c r="L126" s="258" t="s">
        <v>47</v>
      </c>
      <c r="M126" s="258"/>
      <c r="N126" s="260" t="s">
        <v>407</v>
      </c>
    </row>
    <row r="127" spans="1:14" x14ac:dyDescent="0.25">
      <c r="A127" s="266">
        <v>44098</v>
      </c>
      <c r="B127" s="258" t="s">
        <v>72</v>
      </c>
      <c r="C127" s="258" t="s">
        <v>70</v>
      </c>
      <c r="D127" s="280" t="s">
        <v>99</v>
      </c>
      <c r="E127" s="243">
        <v>12000</v>
      </c>
      <c r="F127" s="243"/>
      <c r="G127" s="243">
        <f t="shared" si="5"/>
        <v>13000</v>
      </c>
      <c r="H127" s="282" t="s">
        <v>75</v>
      </c>
      <c r="I127" s="258" t="s">
        <v>19</v>
      </c>
      <c r="J127" s="377" t="s">
        <v>404</v>
      </c>
      <c r="K127" s="308" t="s">
        <v>78</v>
      </c>
      <c r="L127" s="258" t="s">
        <v>47</v>
      </c>
      <c r="M127" s="258"/>
      <c r="N127" s="260" t="s">
        <v>408</v>
      </c>
    </row>
    <row r="128" spans="1:14" ht="15" customHeight="1" x14ac:dyDescent="0.25">
      <c r="A128" s="266">
        <v>44098</v>
      </c>
      <c r="B128" s="258" t="s">
        <v>191</v>
      </c>
      <c r="C128" s="258" t="s">
        <v>191</v>
      </c>
      <c r="D128" s="258" t="s">
        <v>99</v>
      </c>
      <c r="E128" s="271">
        <v>3000</v>
      </c>
      <c r="F128" s="271"/>
      <c r="G128" s="243">
        <f t="shared" si="5"/>
        <v>10000</v>
      </c>
      <c r="H128" s="282" t="s">
        <v>75</v>
      </c>
      <c r="I128" s="258" t="s">
        <v>19</v>
      </c>
      <c r="J128" s="377" t="s">
        <v>404</v>
      </c>
      <c r="K128" s="308" t="s">
        <v>78</v>
      </c>
      <c r="L128" s="258" t="s">
        <v>47</v>
      </c>
      <c r="M128" s="378"/>
      <c r="N128" s="315"/>
    </row>
    <row r="129" spans="1:14" x14ac:dyDescent="0.25">
      <c r="A129" s="266">
        <v>44098</v>
      </c>
      <c r="B129" s="258" t="s">
        <v>191</v>
      </c>
      <c r="C129" s="258" t="s">
        <v>191</v>
      </c>
      <c r="D129" s="258" t="s">
        <v>99</v>
      </c>
      <c r="E129" s="287">
        <v>5000</v>
      </c>
      <c r="F129" s="243"/>
      <c r="G129" s="243">
        <f t="shared" si="5"/>
        <v>5000</v>
      </c>
      <c r="H129" s="282" t="s">
        <v>75</v>
      </c>
      <c r="I129" s="258" t="s">
        <v>19</v>
      </c>
      <c r="J129" s="377" t="s">
        <v>404</v>
      </c>
      <c r="K129" s="308" t="s">
        <v>78</v>
      </c>
      <c r="L129" s="258" t="s">
        <v>47</v>
      </c>
      <c r="M129" s="258"/>
      <c r="N129" s="260"/>
    </row>
    <row r="130" spans="1:14" x14ac:dyDescent="0.25">
      <c r="A130" s="266">
        <v>44098</v>
      </c>
      <c r="B130" s="258" t="s">
        <v>191</v>
      </c>
      <c r="C130" s="258" t="s">
        <v>191</v>
      </c>
      <c r="D130" s="258" t="s">
        <v>99</v>
      </c>
      <c r="E130" s="243">
        <v>2000</v>
      </c>
      <c r="F130" s="243"/>
      <c r="G130" s="243">
        <f t="shared" si="5"/>
        <v>3000</v>
      </c>
      <c r="H130" s="282" t="s">
        <v>75</v>
      </c>
      <c r="I130" s="258" t="s">
        <v>19</v>
      </c>
      <c r="J130" s="377" t="s">
        <v>404</v>
      </c>
      <c r="K130" s="308" t="s">
        <v>78</v>
      </c>
      <c r="L130" s="258" t="s">
        <v>47</v>
      </c>
      <c r="M130" s="258"/>
      <c r="N130" s="260"/>
    </row>
    <row r="131" spans="1:14" ht="15.75" customHeight="1" x14ac:dyDescent="0.25">
      <c r="A131" s="259">
        <v>44099</v>
      </c>
      <c r="B131" s="260" t="s">
        <v>206</v>
      </c>
      <c r="C131" s="260" t="s">
        <v>53</v>
      </c>
      <c r="D131" s="260" t="s">
        <v>99</v>
      </c>
      <c r="E131" s="243"/>
      <c r="F131" s="243">
        <v>-3000</v>
      </c>
      <c r="G131" s="243">
        <f t="shared" si="5"/>
        <v>0</v>
      </c>
      <c r="H131" s="282" t="s">
        <v>75</v>
      </c>
      <c r="I131" s="258" t="s">
        <v>19</v>
      </c>
      <c r="J131" s="377" t="s">
        <v>404</v>
      </c>
      <c r="K131" s="308" t="s">
        <v>78</v>
      </c>
      <c r="L131" s="258" t="s">
        <v>47</v>
      </c>
      <c r="M131" s="258"/>
      <c r="N131" s="260"/>
    </row>
    <row r="132" spans="1:14" x14ac:dyDescent="0.25">
      <c r="A132" s="830">
        <v>44099</v>
      </c>
      <c r="B132" s="346" t="s">
        <v>207</v>
      </c>
      <c r="C132" s="346" t="s">
        <v>53</v>
      </c>
      <c r="D132" s="813" t="s">
        <v>99</v>
      </c>
      <c r="E132" s="820"/>
      <c r="F132" s="350">
        <v>53000</v>
      </c>
      <c r="G132" s="350">
        <f t="shared" si="5"/>
        <v>53000</v>
      </c>
      <c r="H132" s="347" t="s">
        <v>75</v>
      </c>
      <c r="I132" s="347" t="s">
        <v>19</v>
      </c>
      <c r="J132" s="812" t="s">
        <v>422</v>
      </c>
      <c r="K132" s="821" t="s">
        <v>78</v>
      </c>
      <c r="L132" s="347" t="s">
        <v>47</v>
      </c>
      <c r="M132" s="347"/>
      <c r="N132" s="850"/>
    </row>
    <row r="133" spans="1:14" x14ac:dyDescent="0.25">
      <c r="A133" s="259">
        <v>44099</v>
      </c>
      <c r="B133" s="260" t="s">
        <v>72</v>
      </c>
      <c r="C133" s="260" t="s">
        <v>70</v>
      </c>
      <c r="D133" s="371" t="s">
        <v>99</v>
      </c>
      <c r="E133" s="281">
        <v>12000</v>
      </c>
      <c r="F133" s="281"/>
      <c r="G133" s="243">
        <f t="shared" si="5"/>
        <v>41000</v>
      </c>
      <c r="H133" s="869" t="s">
        <v>75</v>
      </c>
      <c r="I133" s="258" t="s">
        <v>19</v>
      </c>
      <c r="J133" s="377" t="s">
        <v>422</v>
      </c>
      <c r="K133" s="258" t="s">
        <v>78</v>
      </c>
      <c r="L133" s="258" t="s">
        <v>47</v>
      </c>
      <c r="M133" s="258"/>
      <c r="N133" s="260" t="s">
        <v>361</v>
      </c>
    </row>
    <row r="134" spans="1:14" x14ac:dyDescent="0.25">
      <c r="A134" s="259">
        <v>44099</v>
      </c>
      <c r="B134" s="260" t="s">
        <v>72</v>
      </c>
      <c r="C134" s="260" t="s">
        <v>70</v>
      </c>
      <c r="D134" s="371" t="s">
        <v>99</v>
      </c>
      <c r="E134" s="243">
        <v>12000</v>
      </c>
      <c r="F134" s="243"/>
      <c r="G134" s="243">
        <f t="shared" si="5"/>
        <v>29000</v>
      </c>
      <c r="H134" s="869" t="s">
        <v>75</v>
      </c>
      <c r="I134" s="258" t="s">
        <v>19</v>
      </c>
      <c r="J134" s="377" t="s">
        <v>422</v>
      </c>
      <c r="K134" s="258" t="s">
        <v>78</v>
      </c>
      <c r="L134" s="258" t="s">
        <v>47</v>
      </c>
      <c r="M134" s="258"/>
      <c r="N134" s="260" t="s">
        <v>423</v>
      </c>
    </row>
    <row r="135" spans="1:14" x14ac:dyDescent="0.25">
      <c r="A135" s="259">
        <v>44099</v>
      </c>
      <c r="B135" s="260" t="s">
        <v>72</v>
      </c>
      <c r="C135" s="260" t="s">
        <v>70</v>
      </c>
      <c r="D135" s="371" t="s">
        <v>99</v>
      </c>
      <c r="E135" s="287">
        <v>10000</v>
      </c>
      <c r="F135" s="243"/>
      <c r="G135" s="243">
        <f t="shared" si="5"/>
        <v>19000</v>
      </c>
      <c r="H135" s="869" t="s">
        <v>75</v>
      </c>
      <c r="I135" s="258" t="s">
        <v>19</v>
      </c>
      <c r="J135" s="377" t="s">
        <v>422</v>
      </c>
      <c r="K135" s="258" t="s">
        <v>78</v>
      </c>
      <c r="L135" s="258" t="s">
        <v>47</v>
      </c>
      <c r="M135" s="258"/>
      <c r="N135" s="260" t="s">
        <v>424</v>
      </c>
    </row>
    <row r="136" spans="1:14" x14ac:dyDescent="0.25">
      <c r="A136" s="259">
        <v>44099</v>
      </c>
      <c r="B136" s="260" t="s">
        <v>72</v>
      </c>
      <c r="C136" s="260" t="s">
        <v>70</v>
      </c>
      <c r="D136" s="371" t="s">
        <v>99</v>
      </c>
      <c r="E136" s="243">
        <v>8000</v>
      </c>
      <c r="F136" s="243"/>
      <c r="G136" s="243">
        <f t="shared" si="5"/>
        <v>11000</v>
      </c>
      <c r="H136" s="869" t="s">
        <v>75</v>
      </c>
      <c r="I136" s="258" t="s">
        <v>19</v>
      </c>
      <c r="J136" s="377" t="s">
        <v>422</v>
      </c>
      <c r="K136" s="258" t="s">
        <v>78</v>
      </c>
      <c r="L136" s="258" t="s">
        <v>47</v>
      </c>
      <c r="M136" s="258"/>
      <c r="N136" s="260" t="s">
        <v>425</v>
      </c>
    </row>
    <row r="137" spans="1:14" x14ac:dyDescent="0.25">
      <c r="A137" s="259">
        <v>44099</v>
      </c>
      <c r="B137" s="260" t="s">
        <v>191</v>
      </c>
      <c r="C137" s="260" t="s">
        <v>191</v>
      </c>
      <c r="D137" s="260" t="s">
        <v>99</v>
      </c>
      <c r="E137" s="668">
        <v>5000</v>
      </c>
      <c r="F137" s="273"/>
      <c r="G137" s="243">
        <f t="shared" si="5"/>
        <v>6000</v>
      </c>
      <c r="H137" s="869" t="s">
        <v>75</v>
      </c>
      <c r="I137" s="258" t="s">
        <v>19</v>
      </c>
      <c r="J137" s="377" t="s">
        <v>422</v>
      </c>
      <c r="K137" s="258" t="s">
        <v>78</v>
      </c>
      <c r="L137" s="258" t="s">
        <v>47</v>
      </c>
      <c r="M137" s="258"/>
      <c r="N137" s="260"/>
    </row>
    <row r="138" spans="1:14" x14ac:dyDescent="0.25">
      <c r="A138" s="259">
        <v>44099</v>
      </c>
      <c r="B138" s="260" t="s">
        <v>191</v>
      </c>
      <c r="C138" s="260" t="s">
        <v>191</v>
      </c>
      <c r="D138" s="260" t="s">
        <v>99</v>
      </c>
      <c r="E138" s="243">
        <v>1000</v>
      </c>
      <c r="F138" s="243"/>
      <c r="G138" s="243">
        <f t="shared" si="5"/>
        <v>5000</v>
      </c>
      <c r="H138" s="869" t="s">
        <v>75</v>
      </c>
      <c r="I138" s="258" t="s">
        <v>19</v>
      </c>
      <c r="J138" s="377" t="s">
        <v>422</v>
      </c>
      <c r="K138" s="258" t="s">
        <v>78</v>
      </c>
      <c r="L138" s="258" t="s">
        <v>47</v>
      </c>
      <c r="M138" s="258"/>
      <c r="N138" s="260"/>
    </row>
    <row r="139" spans="1:14" x14ac:dyDescent="0.25">
      <c r="A139" s="259">
        <v>44099</v>
      </c>
      <c r="B139" s="260" t="s">
        <v>191</v>
      </c>
      <c r="C139" s="260" t="s">
        <v>191</v>
      </c>
      <c r="D139" s="260" t="s">
        <v>99</v>
      </c>
      <c r="E139" s="300">
        <v>2500</v>
      </c>
      <c r="F139" s="300"/>
      <c r="G139" s="243">
        <f t="shared" si="5"/>
        <v>2500</v>
      </c>
      <c r="H139" s="869" t="s">
        <v>75</v>
      </c>
      <c r="I139" s="258" t="s">
        <v>19</v>
      </c>
      <c r="J139" s="377" t="s">
        <v>422</v>
      </c>
      <c r="K139" s="258" t="s">
        <v>78</v>
      </c>
      <c r="L139" s="258" t="s">
        <v>47</v>
      </c>
      <c r="M139" s="258"/>
      <c r="N139" s="260"/>
    </row>
    <row r="140" spans="1:14" x14ac:dyDescent="0.25">
      <c r="A140" s="259">
        <v>44099</v>
      </c>
      <c r="B140" s="260" t="s">
        <v>191</v>
      </c>
      <c r="C140" s="260" t="s">
        <v>191</v>
      </c>
      <c r="D140" s="260" t="s">
        <v>99</v>
      </c>
      <c r="E140" s="668">
        <v>1500</v>
      </c>
      <c r="F140" s="668"/>
      <c r="G140" s="243">
        <f t="shared" si="5"/>
        <v>1000</v>
      </c>
      <c r="H140" s="869" t="s">
        <v>75</v>
      </c>
      <c r="I140" s="258" t="s">
        <v>19</v>
      </c>
      <c r="J140" s="377" t="s">
        <v>422</v>
      </c>
      <c r="K140" s="258" t="s">
        <v>78</v>
      </c>
      <c r="L140" s="258" t="s">
        <v>47</v>
      </c>
      <c r="M140" s="258"/>
      <c r="N140" s="260"/>
    </row>
    <row r="141" spans="1:14" x14ac:dyDescent="0.25">
      <c r="A141" s="259">
        <v>44100</v>
      </c>
      <c r="B141" s="258" t="s">
        <v>206</v>
      </c>
      <c r="C141" s="258" t="s">
        <v>53</v>
      </c>
      <c r="D141" s="280" t="s">
        <v>99</v>
      </c>
      <c r="E141" s="243"/>
      <c r="F141" s="243">
        <v>-1000</v>
      </c>
      <c r="G141" s="243">
        <f t="shared" si="5"/>
        <v>0</v>
      </c>
      <c r="H141" s="869" t="s">
        <v>75</v>
      </c>
      <c r="I141" s="258" t="s">
        <v>19</v>
      </c>
      <c r="J141" s="377" t="s">
        <v>422</v>
      </c>
      <c r="K141" s="258" t="s">
        <v>78</v>
      </c>
      <c r="L141" s="258" t="s">
        <v>47</v>
      </c>
      <c r="M141" s="258"/>
      <c r="N141" s="260"/>
    </row>
    <row r="142" spans="1:14" x14ac:dyDescent="0.25">
      <c r="A142" s="830">
        <v>44100</v>
      </c>
      <c r="B142" s="822" t="s">
        <v>207</v>
      </c>
      <c r="C142" s="346" t="s">
        <v>53</v>
      </c>
      <c r="D142" s="813" t="s">
        <v>99</v>
      </c>
      <c r="E142" s="827"/>
      <c r="F142" s="871">
        <v>12000</v>
      </c>
      <c r="G142" s="820">
        <f t="shared" si="5"/>
        <v>12000</v>
      </c>
      <c r="H142" s="347" t="s">
        <v>75</v>
      </c>
      <c r="I142" s="347" t="s">
        <v>19</v>
      </c>
      <c r="J142" s="812" t="s">
        <v>444</v>
      </c>
      <c r="K142" s="821" t="s">
        <v>78</v>
      </c>
      <c r="L142" s="347" t="s">
        <v>47</v>
      </c>
      <c r="M142" s="347"/>
      <c r="N142" s="346"/>
    </row>
    <row r="143" spans="1:14" x14ac:dyDescent="0.25">
      <c r="A143" s="259">
        <v>44100</v>
      </c>
      <c r="B143" s="258" t="s">
        <v>72</v>
      </c>
      <c r="C143" s="258" t="s">
        <v>70</v>
      </c>
      <c r="D143" s="280" t="s">
        <v>99</v>
      </c>
      <c r="E143" s="243">
        <v>5000</v>
      </c>
      <c r="F143" s="243"/>
      <c r="G143" s="243">
        <f>G142-E143+F143</f>
        <v>7000</v>
      </c>
      <c r="H143" s="282" t="s">
        <v>75</v>
      </c>
      <c r="I143" s="258" t="s">
        <v>19</v>
      </c>
      <c r="J143" s="377" t="s">
        <v>444</v>
      </c>
      <c r="K143" s="308" t="s">
        <v>78</v>
      </c>
      <c r="L143" s="258" t="s">
        <v>47</v>
      </c>
      <c r="M143" s="258"/>
      <c r="N143" s="260" t="s">
        <v>442</v>
      </c>
    </row>
    <row r="144" spans="1:14" x14ac:dyDescent="0.25">
      <c r="A144" s="259">
        <v>44100</v>
      </c>
      <c r="B144" s="258" t="s">
        <v>72</v>
      </c>
      <c r="C144" s="258" t="s">
        <v>70</v>
      </c>
      <c r="D144" s="280" t="s">
        <v>99</v>
      </c>
      <c r="E144" s="872">
        <v>2000</v>
      </c>
      <c r="F144" s="281"/>
      <c r="G144" s="243">
        <f t="shared" ref="G144:G171" si="6">G143-E144+F144</f>
        <v>5000</v>
      </c>
      <c r="H144" s="258" t="s">
        <v>75</v>
      </c>
      <c r="I144" s="258" t="s">
        <v>19</v>
      </c>
      <c r="J144" s="377" t="s">
        <v>444</v>
      </c>
      <c r="K144" s="308" t="s">
        <v>78</v>
      </c>
      <c r="L144" s="258" t="s">
        <v>47</v>
      </c>
      <c r="M144" s="258"/>
      <c r="N144" s="260" t="s">
        <v>443</v>
      </c>
    </row>
    <row r="145" spans="1:14" x14ac:dyDescent="0.25">
      <c r="A145" s="259">
        <v>44100</v>
      </c>
      <c r="B145" s="258" t="s">
        <v>191</v>
      </c>
      <c r="C145" s="258" t="s">
        <v>191</v>
      </c>
      <c r="D145" s="258" t="s">
        <v>99</v>
      </c>
      <c r="E145" s="243">
        <v>3000</v>
      </c>
      <c r="F145" s="243"/>
      <c r="G145" s="243">
        <f t="shared" si="6"/>
        <v>2000</v>
      </c>
      <c r="H145" s="258" t="s">
        <v>75</v>
      </c>
      <c r="I145" s="258" t="s">
        <v>19</v>
      </c>
      <c r="J145" s="377" t="s">
        <v>444</v>
      </c>
      <c r="K145" s="308" t="s">
        <v>78</v>
      </c>
      <c r="L145" s="258" t="s">
        <v>47</v>
      </c>
      <c r="M145" s="258"/>
      <c r="N145" s="260"/>
    </row>
    <row r="146" spans="1:14" x14ac:dyDescent="0.25">
      <c r="A146" s="259">
        <v>44102</v>
      </c>
      <c r="B146" s="258" t="s">
        <v>206</v>
      </c>
      <c r="C146" s="258" t="s">
        <v>53</v>
      </c>
      <c r="D146" s="258" t="s">
        <v>99</v>
      </c>
      <c r="E146" s="243"/>
      <c r="F146" s="243">
        <v>-2000</v>
      </c>
      <c r="G146" s="243">
        <f t="shared" si="6"/>
        <v>0</v>
      </c>
      <c r="H146" s="258" t="s">
        <v>75</v>
      </c>
      <c r="I146" s="258" t="s">
        <v>19</v>
      </c>
      <c r="J146" s="377" t="s">
        <v>444</v>
      </c>
      <c r="K146" s="308" t="s">
        <v>78</v>
      </c>
      <c r="L146" s="258" t="s">
        <v>47</v>
      </c>
      <c r="M146" s="258"/>
      <c r="N146" s="260"/>
    </row>
    <row r="147" spans="1:14" x14ac:dyDescent="0.25">
      <c r="A147" s="345">
        <v>44102</v>
      </c>
      <c r="B147" s="347" t="s">
        <v>207</v>
      </c>
      <c r="C147" s="347" t="s">
        <v>53</v>
      </c>
      <c r="D147" s="347" t="s">
        <v>99</v>
      </c>
      <c r="E147" s="350"/>
      <c r="F147" s="350">
        <v>59000</v>
      </c>
      <c r="G147" s="350">
        <f t="shared" si="6"/>
        <v>59000</v>
      </c>
      <c r="H147" s="347" t="s">
        <v>75</v>
      </c>
      <c r="I147" s="347" t="s">
        <v>19</v>
      </c>
      <c r="J147" s="812" t="s">
        <v>469</v>
      </c>
      <c r="K147" s="821" t="s">
        <v>78</v>
      </c>
      <c r="L147" s="347" t="s">
        <v>47</v>
      </c>
      <c r="M147" s="347"/>
      <c r="N147" s="346"/>
    </row>
    <row r="148" spans="1:14" x14ac:dyDescent="0.25">
      <c r="A148" s="259">
        <v>44102</v>
      </c>
      <c r="B148" s="258" t="s">
        <v>72</v>
      </c>
      <c r="C148" s="258" t="s">
        <v>70</v>
      </c>
      <c r="D148" s="258" t="s">
        <v>99</v>
      </c>
      <c r="E148" s="243">
        <v>12000</v>
      </c>
      <c r="F148" s="243"/>
      <c r="G148" s="243">
        <f t="shared" si="6"/>
        <v>47000</v>
      </c>
      <c r="H148" s="258" t="s">
        <v>75</v>
      </c>
      <c r="I148" s="258" t="s">
        <v>19</v>
      </c>
      <c r="J148" s="377" t="s">
        <v>469</v>
      </c>
      <c r="K148" s="308" t="s">
        <v>78</v>
      </c>
      <c r="L148" s="258" t="s">
        <v>47</v>
      </c>
      <c r="M148" s="258"/>
      <c r="N148" s="260"/>
    </row>
    <row r="149" spans="1:14" x14ac:dyDescent="0.25">
      <c r="A149" s="259">
        <v>44102</v>
      </c>
      <c r="B149" s="258" t="s">
        <v>72</v>
      </c>
      <c r="C149" s="258" t="s">
        <v>70</v>
      </c>
      <c r="D149" s="258" t="s">
        <v>99</v>
      </c>
      <c r="E149" s="243">
        <v>7000</v>
      </c>
      <c r="F149" s="243"/>
      <c r="G149" s="243">
        <f t="shared" si="6"/>
        <v>40000</v>
      </c>
      <c r="H149" s="258" t="s">
        <v>75</v>
      </c>
      <c r="I149" s="258" t="s">
        <v>19</v>
      </c>
      <c r="J149" s="377" t="s">
        <v>469</v>
      </c>
      <c r="K149" s="308" t="s">
        <v>78</v>
      </c>
      <c r="L149" s="258" t="s">
        <v>47</v>
      </c>
      <c r="M149" s="258"/>
      <c r="N149" s="260"/>
    </row>
    <row r="150" spans="1:14" x14ac:dyDescent="0.25">
      <c r="A150" s="259">
        <v>44102</v>
      </c>
      <c r="B150" s="258" t="s">
        <v>72</v>
      </c>
      <c r="C150" s="258" t="s">
        <v>70</v>
      </c>
      <c r="D150" s="258" t="s">
        <v>99</v>
      </c>
      <c r="E150" s="243">
        <v>17000</v>
      </c>
      <c r="F150" s="243"/>
      <c r="G150" s="243">
        <f t="shared" si="6"/>
        <v>23000</v>
      </c>
      <c r="H150" s="258" t="s">
        <v>75</v>
      </c>
      <c r="I150" s="258" t="s">
        <v>19</v>
      </c>
      <c r="J150" s="377" t="s">
        <v>469</v>
      </c>
      <c r="K150" s="308" t="s">
        <v>78</v>
      </c>
      <c r="L150" s="258" t="s">
        <v>47</v>
      </c>
      <c r="M150" s="258"/>
      <c r="N150" s="260"/>
    </row>
    <row r="151" spans="1:14" x14ac:dyDescent="0.25">
      <c r="A151" s="259">
        <v>44102</v>
      </c>
      <c r="B151" s="258" t="s">
        <v>72</v>
      </c>
      <c r="C151" s="258" t="s">
        <v>70</v>
      </c>
      <c r="D151" s="258" t="s">
        <v>99</v>
      </c>
      <c r="E151" s="287">
        <v>13000</v>
      </c>
      <c r="F151" s="243"/>
      <c r="G151" s="243">
        <f t="shared" si="6"/>
        <v>10000</v>
      </c>
      <c r="H151" s="258" t="s">
        <v>75</v>
      </c>
      <c r="I151" s="258" t="s">
        <v>19</v>
      </c>
      <c r="J151" s="377" t="s">
        <v>469</v>
      </c>
      <c r="K151" s="308" t="s">
        <v>78</v>
      </c>
      <c r="L151" s="258" t="s">
        <v>47</v>
      </c>
      <c r="M151" s="258"/>
      <c r="N151" s="260"/>
    </row>
    <row r="152" spans="1:14" x14ac:dyDescent="0.25">
      <c r="A152" s="259">
        <v>44102</v>
      </c>
      <c r="B152" s="258" t="s">
        <v>191</v>
      </c>
      <c r="C152" s="258" t="s">
        <v>191</v>
      </c>
      <c r="D152" s="258" t="s">
        <v>99</v>
      </c>
      <c r="E152" s="243">
        <v>4000</v>
      </c>
      <c r="F152" s="243"/>
      <c r="G152" s="243">
        <f t="shared" si="6"/>
        <v>6000</v>
      </c>
      <c r="H152" s="258" t="s">
        <v>75</v>
      </c>
      <c r="I152" s="258" t="s">
        <v>19</v>
      </c>
      <c r="J152" s="377" t="s">
        <v>469</v>
      </c>
      <c r="K152" s="308" t="s">
        <v>78</v>
      </c>
      <c r="L152" s="258" t="s">
        <v>47</v>
      </c>
      <c r="M152" s="258"/>
      <c r="N152" s="260"/>
    </row>
    <row r="153" spans="1:14" x14ac:dyDescent="0.25">
      <c r="A153" s="259">
        <v>44102</v>
      </c>
      <c r="B153" s="258" t="s">
        <v>191</v>
      </c>
      <c r="C153" s="258" t="s">
        <v>191</v>
      </c>
      <c r="D153" s="258" t="s">
        <v>99</v>
      </c>
      <c r="E153" s="243">
        <v>6000</v>
      </c>
      <c r="F153" s="243"/>
      <c r="G153" s="243">
        <f t="shared" si="6"/>
        <v>0</v>
      </c>
      <c r="H153" s="258" t="s">
        <v>75</v>
      </c>
      <c r="I153" s="258" t="s">
        <v>19</v>
      </c>
      <c r="J153" s="377" t="s">
        <v>469</v>
      </c>
      <c r="K153" s="308" t="s">
        <v>78</v>
      </c>
      <c r="L153" s="258" t="s">
        <v>47</v>
      </c>
      <c r="M153" s="258"/>
      <c r="N153" s="260"/>
    </row>
    <row r="154" spans="1:14" x14ac:dyDescent="0.25">
      <c r="A154" s="345">
        <v>44103</v>
      </c>
      <c r="B154" s="346" t="s">
        <v>207</v>
      </c>
      <c r="C154" s="346" t="s">
        <v>53</v>
      </c>
      <c r="D154" s="346" t="s">
        <v>99</v>
      </c>
      <c r="E154" s="880"/>
      <c r="F154" s="350">
        <v>51000</v>
      </c>
      <c r="G154" s="350">
        <f t="shared" si="6"/>
        <v>51000</v>
      </c>
      <c r="H154" s="347" t="s">
        <v>75</v>
      </c>
      <c r="I154" s="347" t="s">
        <v>19</v>
      </c>
      <c r="J154" s="812" t="s">
        <v>477</v>
      </c>
      <c r="K154" s="821" t="s">
        <v>78</v>
      </c>
      <c r="L154" s="347" t="s">
        <v>47</v>
      </c>
      <c r="M154" s="347"/>
      <c r="N154" s="346"/>
    </row>
    <row r="155" spans="1:14" x14ac:dyDescent="0.25">
      <c r="A155" s="266">
        <v>44103</v>
      </c>
      <c r="B155" s="258" t="s">
        <v>72</v>
      </c>
      <c r="C155" s="258" t="s">
        <v>70</v>
      </c>
      <c r="D155" s="258" t="s">
        <v>99</v>
      </c>
      <c r="E155" s="243">
        <v>10000</v>
      </c>
      <c r="F155" s="243"/>
      <c r="G155" s="243">
        <f t="shared" si="6"/>
        <v>41000</v>
      </c>
      <c r="H155" s="258" t="s">
        <v>75</v>
      </c>
      <c r="I155" s="258" t="s">
        <v>19</v>
      </c>
      <c r="J155" s="377" t="s">
        <v>477</v>
      </c>
      <c r="K155" s="308" t="s">
        <v>78</v>
      </c>
      <c r="L155" s="258" t="s">
        <v>47</v>
      </c>
      <c r="M155" s="258"/>
      <c r="N155" s="260" t="s">
        <v>478</v>
      </c>
    </row>
    <row r="156" spans="1:14" x14ac:dyDescent="0.25">
      <c r="A156" s="266">
        <v>44103</v>
      </c>
      <c r="B156" s="258" t="s">
        <v>72</v>
      </c>
      <c r="C156" s="258" t="s">
        <v>70</v>
      </c>
      <c r="D156" s="258" t="s">
        <v>99</v>
      </c>
      <c r="E156" s="243">
        <v>11000</v>
      </c>
      <c r="F156" s="243"/>
      <c r="G156" s="243">
        <f t="shared" si="6"/>
        <v>30000</v>
      </c>
      <c r="H156" s="258" t="s">
        <v>75</v>
      </c>
      <c r="I156" s="258" t="s">
        <v>19</v>
      </c>
      <c r="J156" s="377" t="s">
        <v>477</v>
      </c>
      <c r="K156" s="308" t="s">
        <v>78</v>
      </c>
      <c r="L156" s="258" t="s">
        <v>47</v>
      </c>
      <c r="M156" s="258"/>
      <c r="N156" s="260" t="s">
        <v>479</v>
      </c>
    </row>
    <row r="157" spans="1:14" x14ac:dyDescent="0.25">
      <c r="A157" s="266">
        <v>44103</v>
      </c>
      <c r="B157" s="258" t="s">
        <v>72</v>
      </c>
      <c r="C157" s="258" t="s">
        <v>70</v>
      </c>
      <c r="D157" s="258" t="s">
        <v>99</v>
      </c>
      <c r="E157" s="243">
        <v>9000</v>
      </c>
      <c r="F157" s="243"/>
      <c r="G157" s="243">
        <f t="shared" si="6"/>
        <v>21000</v>
      </c>
      <c r="H157" s="258" t="s">
        <v>75</v>
      </c>
      <c r="I157" s="258" t="s">
        <v>19</v>
      </c>
      <c r="J157" s="377" t="s">
        <v>477</v>
      </c>
      <c r="K157" s="308" t="s">
        <v>78</v>
      </c>
      <c r="L157" s="258" t="s">
        <v>47</v>
      </c>
      <c r="M157" s="258"/>
      <c r="N157" s="260" t="s">
        <v>480</v>
      </c>
    </row>
    <row r="158" spans="1:14" x14ac:dyDescent="0.25">
      <c r="A158" s="266">
        <v>44103</v>
      </c>
      <c r="B158" s="258" t="s">
        <v>72</v>
      </c>
      <c r="C158" s="258" t="s">
        <v>70</v>
      </c>
      <c r="D158" s="258" t="s">
        <v>99</v>
      </c>
      <c r="E158" s="273">
        <v>9000</v>
      </c>
      <c r="F158" s="273"/>
      <c r="G158" s="243">
        <f t="shared" si="6"/>
        <v>12000</v>
      </c>
      <c r="H158" s="258" t="s">
        <v>75</v>
      </c>
      <c r="I158" s="258" t="s">
        <v>19</v>
      </c>
      <c r="J158" s="377" t="s">
        <v>477</v>
      </c>
      <c r="K158" s="308" t="s">
        <v>78</v>
      </c>
      <c r="L158" s="258" t="s">
        <v>47</v>
      </c>
      <c r="M158" s="258"/>
      <c r="N158" s="260" t="s">
        <v>481</v>
      </c>
    </row>
    <row r="159" spans="1:14" x14ac:dyDescent="0.25">
      <c r="A159" s="266">
        <v>44103</v>
      </c>
      <c r="B159" s="258" t="s">
        <v>191</v>
      </c>
      <c r="C159" s="258" t="s">
        <v>191</v>
      </c>
      <c r="D159" s="258" t="s">
        <v>99</v>
      </c>
      <c r="E159" s="243">
        <v>4000</v>
      </c>
      <c r="F159" s="243"/>
      <c r="G159" s="243">
        <f t="shared" si="6"/>
        <v>8000</v>
      </c>
      <c r="H159" s="258" t="s">
        <v>75</v>
      </c>
      <c r="I159" s="258" t="s">
        <v>19</v>
      </c>
      <c r="J159" s="377" t="s">
        <v>477</v>
      </c>
      <c r="K159" s="308" t="s">
        <v>78</v>
      </c>
      <c r="L159" s="258" t="s">
        <v>47</v>
      </c>
      <c r="M159" s="258"/>
      <c r="N159" s="260"/>
    </row>
    <row r="160" spans="1:14" x14ac:dyDescent="0.25">
      <c r="A160" s="266">
        <v>44103</v>
      </c>
      <c r="B160" s="258" t="s">
        <v>191</v>
      </c>
      <c r="C160" s="258" t="s">
        <v>191</v>
      </c>
      <c r="D160" s="258" t="s">
        <v>99</v>
      </c>
      <c r="E160" s="281">
        <v>2000</v>
      </c>
      <c r="F160" s="281"/>
      <c r="G160" s="243">
        <f t="shared" si="6"/>
        <v>6000</v>
      </c>
      <c r="H160" s="258" t="s">
        <v>75</v>
      </c>
      <c r="I160" s="258" t="s">
        <v>19</v>
      </c>
      <c r="J160" s="377" t="s">
        <v>477</v>
      </c>
      <c r="K160" s="308" t="s">
        <v>78</v>
      </c>
      <c r="L160" s="258" t="s">
        <v>47</v>
      </c>
      <c r="M160" s="258"/>
      <c r="N160" s="260"/>
    </row>
    <row r="161" spans="1:14" x14ac:dyDescent="0.25">
      <c r="A161" s="266">
        <v>44103</v>
      </c>
      <c r="B161" s="258" t="s">
        <v>191</v>
      </c>
      <c r="C161" s="258" t="s">
        <v>191</v>
      </c>
      <c r="D161" s="258" t="s">
        <v>99</v>
      </c>
      <c r="E161" s="243">
        <v>4000</v>
      </c>
      <c r="F161" s="243"/>
      <c r="G161" s="243">
        <f t="shared" si="6"/>
        <v>2000</v>
      </c>
      <c r="H161" s="258" t="s">
        <v>75</v>
      </c>
      <c r="I161" s="258" t="s">
        <v>19</v>
      </c>
      <c r="J161" s="377" t="s">
        <v>477</v>
      </c>
      <c r="K161" s="308" t="s">
        <v>78</v>
      </c>
      <c r="L161" s="258" t="s">
        <v>47</v>
      </c>
      <c r="M161" s="258"/>
      <c r="N161" s="260"/>
    </row>
    <row r="162" spans="1:14" x14ac:dyDescent="0.25">
      <c r="A162" s="266">
        <v>44104</v>
      </c>
      <c r="B162" s="258" t="s">
        <v>206</v>
      </c>
      <c r="C162" s="258" t="s">
        <v>53</v>
      </c>
      <c r="D162" s="258" t="s">
        <v>99</v>
      </c>
      <c r="E162" s="273"/>
      <c r="F162" s="273">
        <v>-2000</v>
      </c>
      <c r="G162" s="243">
        <f t="shared" si="6"/>
        <v>0</v>
      </c>
      <c r="H162" s="258" t="s">
        <v>75</v>
      </c>
      <c r="I162" s="258" t="s">
        <v>19</v>
      </c>
      <c r="J162" s="377" t="s">
        <v>477</v>
      </c>
      <c r="K162" s="308" t="s">
        <v>78</v>
      </c>
      <c r="L162" s="258" t="s">
        <v>47</v>
      </c>
      <c r="M162" s="258"/>
      <c r="N162" s="260"/>
    </row>
    <row r="163" spans="1:14" x14ac:dyDescent="0.25">
      <c r="A163" s="345">
        <v>44104</v>
      </c>
      <c r="B163" s="347" t="s">
        <v>207</v>
      </c>
      <c r="C163" s="347" t="s">
        <v>53</v>
      </c>
      <c r="D163" s="879" t="s">
        <v>99</v>
      </c>
      <c r="E163" s="864"/>
      <c r="F163" s="864">
        <v>56000</v>
      </c>
      <c r="G163" s="350">
        <f t="shared" si="6"/>
        <v>56000</v>
      </c>
      <c r="H163" s="838" t="s">
        <v>75</v>
      </c>
      <c r="I163" s="347" t="s">
        <v>19</v>
      </c>
      <c r="J163" s="812" t="s">
        <v>548</v>
      </c>
      <c r="K163" s="821" t="s">
        <v>78</v>
      </c>
      <c r="L163" s="347" t="s">
        <v>47</v>
      </c>
      <c r="M163" s="347"/>
      <c r="N163" s="346"/>
    </row>
    <row r="164" spans="1:14" x14ac:dyDescent="0.25">
      <c r="A164" s="266">
        <v>44104</v>
      </c>
      <c r="B164" s="260" t="s">
        <v>72</v>
      </c>
      <c r="C164" s="260" t="s">
        <v>70</v>
      </c>
      <c r="D164" s="260" t="s">
        <v>99</v>
      </c>
      <c r="E164" s="872">
        <v>10000</v>
      </c>
      <c r="F164" s="281"/>
      <c r="G164" s="243">
        <f t="shared" si="6"/>
        <v>46000</v>
      </c>
      <c r="H164" s="258" t="s">
        <v>75</v>
      </c>
      <c r="I164" s="258" t="s">
        <v>19</v>
      </c>
      <c r="J164" s="377" t="s">
        <v>548</v>
      </c>
      <c r="K164" s="308" t="s">
        <v>78</v>
      </c>
      <c r="L164" s="258" t="s">
        <v>47</v>
      </c>
      <c r="M164" s="258"/>
      <c r="N164" s="260" t="s">
        <v>549</v>
      </c>
    </row>
    <row r="165" spans="1:14" x14ac:dyDescent="0.25">
      <c r="A165" s="266">
        <v>44104</v>
      </c>
      <c r="B165" s="260" t="s">
        <v>72</v>
      </c>
      <c r="C165" s="260" t="s">
        <v>70</v>
      </c>
      <c r="D165" s="260" t="s">
        <v>99</v>
      </c>
      <c r="E165" s="673">
        <v>12000</v>
      </c>
      <c r="F165" s="273"/>
      <c r="G165" s="243">
        <f t="shared" si="6"/>
        <v>34000</v>
      </c>
      <c r="H165" s="258" t="s">
        <v>75</v>
      </c>
      <c r="I165" s="258" t="s">
        <v>19</v>
      </c>
      <c r="J165" s="377" t="s">
        <v>548</v>
      </c>
      <c r="K165" s="308" t="s">
        <v>78</v>
      </c>
      <c r="L165" s="258" t="s">
        <v>47</v>
      </c>
      <c r="M165" s="258"/>
      <c r="N165" s="260" t="s">
        <v>550</v>
      </c>
    </row>
    <row r="166" spans="1:14" x14ac:dyDescent="0.25">
      <c r="A166" s="266">
        <v>44104</v>
      </c>
      <c r="B166" s="260" t="s">
        <v>72</v>
      </c>
      <c r="C166" s="260" t="s">
        <v>70</v>
      </c>
      <c r="D166" s="260" t="s">
        <v>99</v>
      </c>
      <c r="E166" s="243">
        <v>10000</v>
      </c>
      <c r="F166" s="243"/>
      <c r="G166" s="243">
        <f t="shared" si="6"/>
        <v>24000</v>
      </c>
      <c r="H166" s="258" t="s">
        <v>75</v>
      </c>
      <c r="I166" s="258" t="s">
        <v>19</v>
      </c>
      <c r="J166" s="377" t="s">
        <v>548</v>
      </c>
      <c r="K166" s="308" t="s">
        <v>78</v>
      </c>
      <c r="L166" s="258" t="s">
        <v>47</v>
      </c>
      <c r="M166" s="258"/>
      <c r="N166" s="260" t="s">
        <v>551</v>
      </c>
    </row>
    <row r="167" spans="1:14" x14ac:dyDescent="0.25">
      <c r="A167" s="266">
        <v>44104</v>
      </c>
      <c r="B167" s="260" t="s">
        <v>72</v>
      </c>
      <c r="C167" s="260" t="s">
        <v>70</v>
      </c>
      <c r="D167" s="260" t="s">
        <v>99</v>
      </c>
      <c r="E167" s="281">
        <v>12000</v>
      </c>
      <c r="F167" s="281"/>
      <c r="G167" s="243">
        <f t="shared" si="6"/>
        <v>12000</v>
      </c>
      <c r="H167" s="258" t="s">
        <v>75</v>
      </c>
      <c r="I167" s="258" t="s">
        <v>19</v>
      </c>
      <c r="J167" s="377" t="s">
        <v>548</v>
      </c>
      <c r="K167" s="308" t="s">
        <v>78</v>
      </c>
      <c r="L167" s="258" t="s">
        <v>47</v>
      </c>
      <c r="M167" s="258"/>
      <c r="N167" s="260" t="s">
        <v>552</v>
      </c>
    </row>
    <row r="168" spans="1:14" x14ac:dyDescent="0.25">
      <c r="A168" s="266">
        <v>44104</v>
      </c>
      <c r="B168" s="268" t="s">
        <v>191</v>
      </c>
      <c r="C168" s="268" t="s">
        <v>191</v>
      </c>
      <c r="D168" s="796" t="s">
        <v>99</v>
      </c>
      <c r="E168" s="243">
        <v>6000</v>
      </c>
      <c r="F168" s="243"/>
      <c r="G168" s="243">
        <f t="shared" si="6"/>
        <v>6000</v>
      </c>
      <c r="H168" s="258" t="s">
        <v>75</v>
      </c>
      <c r="I168" s="258" t="s">
        <v>19</v>
      </c>
      <c r="J168" s="377" t="s">
        <v>548</v>
      </c>
      <c r="K168" s="308" t="s">
        <v>78</v>
      </c>
      <c r="L168" s="258" t="s">
        <v>47</v>
      </c>
      <c r="M168" s="258"/>
      <c r="N168" s="260"/>
    </row>
    <row r="169" spans="1:14" x14ac:dyDescent="0.25">
      <c r="A169" s="266">
        <v>44104</v>
      </c>
      <c r="B169" s="268" t="s">
        <v>191</v>
      </c>
      <c r="C169" s="268" t="s">
        <v>191</v>
      </c>
      <c r="D169" s="796" t="s">
        <v>99</v>
      </c>
      <c r="E169" s="243">
        <v>1000</v>
      </c>
      <c r="F169" s="243"/>
      <c r="G169" s="243">
        <f t="shared" si="6"/>
        <v>5000</v>
      </c>
      <c r="H169" s="258" t="s">
        <v>75</v>
      </c>
      <c r="I169" s="258" t="s">
        <v>19</v>
      </c>
      <c r="J169" s="377" t="s">
        <v>548</v>
      </c>
      <c r="K169" s="308" t="s">
        <v>78</v>
      </c>
      <c r="L169" s="258" t="s">
        <v>47</v>
      </c>
      <c r="M169" s="258"/>
      <c r="N169" s="260"/>
    </row>
    <row r="170" spans="1:14" x14ac:dyDescent="0.25">
      <c r="A170" s="266">
        <v>44104</v>
      </c>
      <c r="B170" s="268" t="s">
        <v>191</v>
      </c>
      <c r="C170" s="268" t="s">
        <v>191</v>
      </c>
      <c r="D170" s="796" t="s">
        <v>99</v>
      </c>
      <c r="E170" s="243">
        <v>3000</v>
      </c>
      <c r="F170" s="273"/>
      <c r="G170" s="243">
        <f t="shared" si="6"/>
        <v>2000</v>
      </c>
      <c r="H170" s="258" t="s">
        <v>75</v>
      </c>
      <c r="I170" s="258" t="s">
        <v>19</v>
      </c>
      <c r="J170" s="377" t="s">
        <v>548</v>
      </c>
      <c r="K170" s="308" t="s">
        <v>78</v>
      </c>
      <c r="L170" s="258" t="s">
        <v>47</v>
      </c>
      <c r="M170" s="258"/>
      <c r="N170" s="260"/>
    </row>
    <row r="171" spans="1:14" ht="17.25" customHeight="1" thickBot="1" x14ac:dyDescent="0.3">
      <c r="A171" s="67">
        <v>44104</v>
      </c>
      <c r="B171" s="238" t="s">
        <v>488</v>
      </c>
      <c r="C171" s="238" t="s">
        <v>121</v>
      </c>
      <c r="D171" s="238" t="s">
        <v>99</v>
      </c>
      <c r="E171" s="883">
        <v>310700</v>
      </c>
      <c r="F171" s="270">
        <v>310700</v>
      </c>
      <c r="G171" s="273">
        <f t="shared" si="6"/>
        <v>2000</v>
      </c>
      <c r="H171" s="587" t="s">
        <v>75</v>
      </c>
      <c r="I171" s="258" t="s">
        <v>19</v>
      </c>
      <c r="J171" s="308" t="s">
        <v>554</v>
      </c>
      <c r="K171" s="308" t="s">
        <v>78</v>
      </c>
      <c r="L171" s="258" t="s">
        <v>47</v>
      </c>
      <c r="M171" s="258"/>
      <c r="N171" s="260"/>
    </row>
    <row r="172" spans="1:14" ht="15.75" thickBot="1" x14ac:dyDescent="0.3">
      <c r="A172" s="795"/>
      <c r="B172" s="315"/>
      <c r="C172" s="315"/>
      <c r="D172" s="440"/>
      <c r="E172" s="597">
        <f>SUM(E4:E171)</f>
        <v>1476700</v>
      </c>
      <c r="F172" s="597">
        <f>SUM(F4:F171)+G4</f>
        <v>1478700</v>
      </c>
      <c r="G172" s="613">
        <f>F172-E172</f>
        <v>2000</v>
      </c>
      <c r="H172" s="282"/>
      <c r="I172" s="258"/>
      <c r="J172" s="376"/>
      <c r="K172" s="376"/>
      <c r="L172" s="258"/>
      <c r="M172" s="258"/>
      <c r="N172" s="260"/>
    </row>
    <row r="173" spans="1:14" x14ac:dyDescent="0.25">
      <c r="A173" s="795"/>
      <c r="B173" s="315"/>
      <c r="C173" s="315"/>
      <c r="D173" s="315"/>
      <c r="E173" s="680"/>
      <c r="F173" s="281"/>
      <c r="G173" s="281"/>
      <c r="H173" s="258"/>
      <c r="I173" s="258"/>
      <c r="J173" s="376"/>
      <c r="K173" s="376"/>
      <c r="L173" s="258"/>
      <c r="M173" s="258"/>
      <c r="N173" s="260"/>
    </row>
    <row r="174" spans="1:14" x14ac:dyDescent="0.25">
      <c r="A174" s="795"/>
      <c r="B174" s="315"/>
      <c r="C174" s="315"/>
      <c r="D174" s="315"/>
      <c r="E174" s="243"/>
      <c r="F174" s="243"/>
      <c r="G174" s="243"/>
      <c r="H174" s="258"/>
      <c r="I174" s="258"/>
      <c r="J174" s="376"/>
      <c r="K174" s="376"/>
      <c r="L174" s="258"/>
      <c r="M174" s="258"/>
      <c r="N174" s="260"/>
    </row>
    <row r="175" spans="1:14" x14ac:dyDescent="0.25">
      <c r="A175" s="266"/>
      <c r="B175" s="258"/>
      <c r="C175" s="258"/>
      <c r="D175" s="258"/>
      <c r="E175" s="243"/>
      <c r="F175" s="243"/>
      <c r="G175" s="243"/>
      <c r="H175" s="258"/>
      <c r="I175" s="258"/>
      <c r="J175" s="376"/>
      <c r="K175" s="258"/>
      <c r="L175" s="258"/>
      <c r="M175" s="258"/>
      <c r="N175" s="260"/>
    </row>
    <row r="176" spans="1:14" x14ac:dyDescent="0.25">
      <c r="A176" s="266"/>
      <c r="B176" s="258"/>
      <c r="C176" s="258"/>
      <c r="D176" s="258"/>
      <c r="E176" s="243"/>
      <c r="F176" s="243"/>
      <c r="G176" s="243"/>
      <c r="H176" s="258"/>
      <c r="I176" s="258"/>
      <c r="J176" s="376"/>
      <c r="K176" s="258"/>
      <c r="L176" s="258"/>
      <c r="M176" s="258"/>
      <c r="N176" s="260"/>
    </row>
    <row r="177" spans="1:14" x14ac:dyDescent="0.25">
      <c r="A177" s="266"/>
      <c r="B177" s="258"/>
      <c r="C177" s="258"/>
      <c r="D177" s="258"/>
      <c r="E177" s="243"/>
      <c r="F177" s="243"/>
      <c r="G177" s="243"/>
      <c r="H177" s="258"/>
      <c r="I177" s="258"/>
      <c r="J177" s="376"/>
      <c r="K177" s="258"/>
      <c r="L177" s="258"/>
      <c r="M177" s="258"/>
      <c r="N177" s="260"/>
    </row>
    <row r="178" spans="1:14" x14ac:dyDescent="0.25">
      <c r="A178" s="266"/>
      <c r="B178" s="258"/>
      <c r="C178" s="258"/>
      <c r="D178" s="258"/>
      <c r="E178" s="243"/>
      <c r="F178" s="273"/>
      <c r="G178" s="243"/>
      <c r="H178" s="258"/>
      <c r="I178" s="258"/>
      <c r="J178" s="376"/>
      <c r="K178" s="258"/>
      <c r="L178" s="258"/>
      <c r="M178" s="258"/>
      <c r="N178" s="260"/>
    </row>
    <row r="179" spans="1:14" x14ac:dyDescent="0.25">
      <c r="A179" s="266"/>
      <c r="B179" s="258"/>
      <c r="C179" s="258"/>
      <c r="D179" s="258"/>
      <c r="E179" s="273"/>
      <c r="F179" s="243"/>
      <c r="G179" s="243"/>
      <c r="H179" s="282"/>
      <c r="I179" s="258"/>
      <c r="J179" s="376"/>
      <c r="K179" s="258"/>
      <c r="L179" s="258"/>
      <c r="M179" s="258"/>
      <c r="N179" s="260"/>
    </row>
    <row r="180" spans="1:14" x14ac:dyDescent="0.25">
      <c r="A180" s="266"/>
      <c r="B180" s="258"/>
      <c r="C180" s="258"/>
      <c r="D180" s="280"/>
      <c r="E180" s="243"/>
      <c r="F180" s="281"/>
      <c r="G180" s="243"/>
      <c r="H180" s="258"/>
      <c r="I180" s="258"/>
      <c r="J180" s="376"/>
      <c r="K180" s="258"/>
      <c r="L180" s="258"/>
      <c r="M180" s="258"/>
      <c r="N180" s="260"/>
    </row>
    <row r="181" spans="1:14" x14ac:dyDescent="0.25">
      <c r="A181" s="259"/>
      <c r="B181" s="260"/>
      <c r="C181" s="260"/>
      <c r="D181" s="260"/>
      <c r="E181" s="287"/>
      <c r="F181" s="243"/>
      <c r="G181" s="243"/>
      <c r="H181" s="258"/>
      <c r="I181" s="258"/>
      <c r="J181" s="376"/>
      <c r="K181" s="258"/>
      <c r="L181" s="258"/>
      <c r="M181" s="258"/>
      <c r="N181" s="260"/>
    </row>
    <row r="182" spans="1:14" ht="15.75" customHeight="1" x14ac:dyDescent="0.25">
      <c r="A182" s="266"/>
      <c r="B182" s="258"/>
      <c r="C182" s="258"/>
      <c r="D182" s="258"/>
      <c r="E182" s="243"/>
      <c r="F182" s="271"/>
      <c r="G182" s="243"/>
      <c r="H182" s="378"/>
      <c r="I182" s="378"/>
      <c r="J182" s="376"/>
      <c r="K182" s="258"/>
      <c r="L182" s="258"/>
      <c r="M182" s="258"/>
      <c r="N182" s="260"/>
    </row>
    <row r="183" spans="1:14" x14ac:dyDescent="0.25">
      <c r="A183" s="266"/>
      <c r="B183" s="258"/>
      <c r="C183" s="258"/>
      <c r="D183" s="258"/>
      <c r="E183" s="271"/>
      <c r="F183" s="243"/>
      <c r="G183" s="243"/>
      <c r="H183" s="258"/>
      <c r="I183" s="258"/>
      <c r="J183" s="376"/>
      <c r="K183" s="258"/>
      <c r="L183" s="258"/>
      <c r="M183" s="258"/>
      <c r="N183" s="260"/>
    </row>
    <row r="184" spans="1:14" x14ac:dyDescent="0.25">
      <c r="A184" s="266"/>
      <c r="B184" s="258"/>
      <c r="C184" s="258"/>
      <c r="D184" s="258"/>
      <c r="E184" s="243"/>
      <c r="F184" s="243"/>
      <c r="G184" s="243"/>
      <c r="H184" s="258"/>
      <c r="I184" s="258"/>
      <c r="J184" s="376"/>
      <c r="K184" s="258"/>
      <c r="L184" s="258"/>
      <c r="M184" s="258"/>
      <c r="N184" s="260"/>
    </row>
    <row r="185" spans="1:14" x14ac:dyDescent="0.25">
      <c r="A185" s="266"/>
      <c r="B185" s="258"/>
      <c r="C185" s="258"/>
      <c r="D185" s="258"/>
      <c r="E185" s="243"/>
      <c r="F185" s="243"/>
      <c r="G185" s="243"/>
      <c r="H185" s="258"/>
      <c r="I185" s="258"/>
      <c r="J185" s="376"/>
      <c r="K185" s="258"/>
      <c r="L185" s="258"/>
      <c r="M185" s="258"/>
      <c r="N185" s="260"/>
    </row>
    <row r="186" spans="1:14" x14ac:dyDescent="0.25">
      <c r="A186" s="266"/>
      <c r="B186" s="258"/>
      <c r="C186" s="258"/>
      <c r="D186" s="258"/>
      <c r="E186" s="243"/>
      <c r="F186" s="243"/>
      <c r="G186" s="243"/>
      <c r="H186" s="258"/>
      <c r="I186" s="258"/>
      <c r="J186" s="376"/>
      <c r="K186" s="258"/>
      <c r="L186" s="258"/>
      <c r="M186" s="258"/>
      <c r="N186" s="260"/>
    </row>
    <row r="187" spans="1:14" x14ac:dyDescent="0.25">
      <c r="A187" s="266"/>
      <c r="B187" s="258"/>
      <c r="C187" s="258"/>
      <c r="D187" s="258"/>
      <c r="E187" s="243"/>
      <c r="F187" s="243"/>
      <c r="G187" s="243"/>
      <c r="H187" s="258"/>
      <c r="I187" s="258"/>
      <c r="J187" s="376"/>
      <c r="K187" s="258"/>
      <c r="L187" s="258"/>
      <c r="M187" s="258"/>
      <c r="N187" s="260"/>
    </row>
    <row r="188" spans="1:14" x14ac:dyDescent="0.25">
      <c r="A188" s="266"/>
      <c r="B188" s="258"/>
      <c r="C188" s="258"/>
      <c r="D188" s="258"/>
      <c r="E188" s="243"/>
      <c r="F188" s="243"/>
      <c r="G188" s="243"/>
      <c r="H188" s="258"/>
      <c r="I188" s="258"/>
      <c r="J188" s="376"/>
      <c r="K188" s="258"/>
      <c r="L188" s="258"/>
      <c r="M188" s="258"/>
      <c r="N188" s="260"/>
    </row>
    <row r="189" spans="1:14" x14ac:dyDescent="0.25">
      <c r="A189" s="266"/>
      <c r="B189" s="258"/>
      <c r="C189" s="258"/>
      <c r="D189" s="258"/>
      <c r="E189" s="243"/>
      <c r="F189" s="243"/>
      <c r="G189" s="243"/>
      <c r="H189" s="258"/>
      <c r="I189" s="258"/>
      <c r="J189" s="376"/>
      <c r="K189" s="258"/>
      <c r="L189" s="258"/>
      <c r="M189" s="258"/>
      <c r="N189" s="260"/>
    </row>
    <row r="190" spans="1:14" x14ac:dyDescent="0.25">
      <c r="A190" s="266"/>
      <c r="B190" s="258"/>
      <c r="C190" s="258"/>
      <c r="D190" s="258"/>
      <c r="E190" s="243"/>
      <c r="F190" s="243"/>
      <c r="G190" s="243"/>
      <c r="H190" s="258"/>
      <c r="I190" s="258"/>
      <c r="J190" s="376"/>
      <c r="K190" s="258"/>
      <c r="L190" s="258"/>
      <c r="M190" s="258"/>
      <c r="N190" s="260"/>
    </row>
    <row r="191" spans="1:14" x14ac:dyDescent="0.25">
      <c r="A191" s="266"/>
      <c r="B191" s="258"/>
      <c r="C191" s="258"/>
      <c r="D191" s="258"/>
      <c r="E191" s="243"/>
      <c r="F191" s="243"/>
      <c r="G191" s="243"/>
      <c r="H191" s="258"/>
      <c r="I191" s="258"/>
      <c r="J191" s="376"/>
      <c r="K191" s="258"/>
      <c r="L191" s="258"/>
      <c r="M191" s="258"/>
      <c r="N191" s="260"/>
    </row>
    <row r="192" spans="1:14" x14ac:dyDescent="0.25">
      <c r="A192" s="259"/>
      <c r="B192" s="260"/>
      <c r="C192" s="260"/>
      <c r="D192" s="260"/>
      <c r="E192" s="585"/>
      <c r="F192" s="243"/>
      <c r="G192" s="243"/>
      <c r="H192" s="258"/>
      <c r="I192" s="258"/>
      <c r="J192" s="376"/>
      <c r="K192" s="258"/>
      <c r="L192" s="258"/>
      <c r="M192" s="258"/>
      <c r="N192" s="260"/>
    </row>
    <row r="193" spans="1:14" x14ac:dyDescent="0.25">
      <c r="A193" s="266"/>
      <c r="B193" s="258"/>
      <c r="C193" s="258"/>
      <c r="D193" s="258"/>
      <c r="E193" s="243"/>
      <c r="F193" s="243"/>
      <c r="G193" s="243"/>
      <c r="H193" s="258"/>
      <c r="I193" s="258"/>
      <c r="J193" s="376"/>
      <c r="K193" s="258"/>
      <c r="L193" s="258"/>
      <c r="M193" s="258"/>
      <c r="N193" s="260"/>
    </row>
    <row r="194" spans="1:14" x14ac:dyDescent="0.25">
      <c r="A194" s="266"/>
      <c r="B194" s="258"/>
      <c r="C194" s="258"/>
      <c r="D194" s="258"/>
      <c r="E194" s="243"/>
      <c r="F194" s="243"/>
      <c r="G194" s="243"/>
      <c r="H194" s="258"/>
      <c r="I194" s="258"/>
      <c r="J194" s="376"/>
      <c r="K194" s="258"/>
      <c r="L194" s="258"/>
      <c r="M194" s="258"/>
      <c r="N194" s="260"/>
    </row>
    <row r="195" spans="1:14" x14ac:dyDescent="0.25">
      <c r="A195" s="266"/>
      <c r="B195" s="258"/>
      <c r="C195" s="258"/>
      <c r="D195" s="258"/>
      <c r="E195" s="243"/>
      <c r="F195" s="243"/>
      <c r="G195" s="243"/>
      <c r="H195" s="258"/>
      <c r="I195" s="258"/>
      <c r="J195" s="376"/>
      <c r="K195" s="258"/>
      <c r="L195" s="258"/>
      <c r="M195" s="258"/>
      <c r="N195" s="260"/>
    </row>
    <row r="196" spans="1:14" x14ac:dyDescent="0.25">
      <c r="A196" s="266"/>
      <c r="B196" s="258"/>
      <c r="C196" s="258"/>
      <c r="D196" s="258"/>
      <c r="E196" s="243"/>
      <c r="F196" s="243"/>
      <c r="G196" s="243"/>
      <c r="H196" s="258"/>
      <c r="I196" s="258"/>
      <c r="J196" s="376"/>
      <c r="K196" s="258"/>
      <c r="L196" s="258"/>
      <c r="M196" s="258"/>
      <c r="N196" s="260"/>
    </row>
    <row r="197" spans="1:14" x14ac:dyDescent="0.25">
      <c r="A197" s="266"/>
      <c r="B197" s="258"/>
      <c r="C197" s="258"/>
      <c r="D197" s="258"/>
      <c r="E197" s="243"/>
      <c r="F197" s="243"/>
      <c r="G197" s="243"/>
      <c r="H197" s="258"/>
      <c r="I197" s="258"/>
      <c r="J197" s="376"/>
      <c r="K197" s="258"/>
      <c r="L197" s="258"/>
      <c r="M197" s="258"/>
      <c r="N197" s="260"/>
    </row>
    <row r="198" spans="1:14" x14ac:dyDescent="0.25">
      <c r="A198" s="266"/>
      <c r="B198" s="258"/>
      <c r="C198" s="258"/>
      <c r="D198" s="258"/>
      <c r="E198" s="243"/>
      <c r="F198" s="243"/>
      <c r="G198" s="243"/>
      <c r="H198" s="258"/>
      <c r="I198" s="258"/>
      <c r="J198" s="376"/>
      <c r="K198" s="258"/>
      <c r="L198" s="258"/>
      <c r="M198" s="258"/>
      <c r="N198" s="260"/>
    </row>
    <row r="199" spans="1:14" x14ac:dyDescent="0.25">
      <c r="A199" s="266"/>
      <c r="B199" s="258"/>
      <c r="C199" s="258"/>
      <c r="D199" s="258"/>
      <c r="E199" s="243"/>
      <c r="F199" s="243"/>
      <c r="G199" s="243"/>
      <c r="H199" s="258"/>
      <c r="I199" s="258"/>
      <c r="J199" s="376"/>
      <c r="K199" s="258"/>
      <c r="L199" s="258"/>
      <c r="M199" s="258"/>
      <c r="N199" s="260"/>
    </row>
    <row r="200" spans="1:14" x14ac:dyDescent="0.25">
      <c r="A200" s="266"/>
      <c r="B200" s="258"/>
      <c r="C200" s="258"/>
      <c r="D200" s="258"/>
      <c r="E200" s="243"/>
      <c r="F200" s="243"/>
      <c r="G200" s="243"/>
      <c r="H200" s="258"/>
      <c r="I200" s="258"/>
      <c r="J200" s="376"/>
      <c r="K200" s="258"/>
      <c r="L200" s="258"/>
      <c r="M200" s="258"/>
      <c r="N200" s="260"/>
    </row>
    <row r="201" spans="1:14" x14ac:dyDescent="0.25">
      <c r="A201" s="266"/>
      <c r="B201" s="258"/>
      <c r="C201" s="258"/>
      <c r="D201" s="258"/>
      <c r="E201" s="243"/>
      <c r="F201" s="243"/>
      <c r="G201" s="243"/>
      <c r="H201" s="258"/>
      <c r="I201" s="258"/>
      <c r="J201" s="376"/>
      <c r="K201" s="258"/>
      <c r="L201" s="258"/>
      <c r="M201" s="258"/>
      <c r="N201" s="260"/>
    </row>
    <row r="202" spans="1:14" x14ac:dyDescent="0.25">
      <c r="A202" s="266"/>
      <c r="B202" s="258"/>
      <c r="C202" s="258"/>
      <c r="D202" s="258"/>
      <c r="E202" s="243"/>
      <c r="F202" s="243"/>
      <c r="G202" s="243"/>
      <c r="H202" s="258"/>
      <c r="I202" s="258"/>
      <c r="J202" s="376"/>
      <c r="K202" s="258"/>
      <c r="L202" s="258"/>
      <c r="M202" s="258"/>
      <c r="N202" s="260"/>
    </row>
    <row r="203" spans="1:14" x14ac:dyDescent="0.25">
      <c r="A203" s="259"/>
      <c r="B203" s="260"/>
      <c r="C203" s="260"/>
      <c r="D203" s="260"/>
      <c r="E203" s="585"/>
      <c r="F203" s="243"/>
      <c r="G203" s="243"/>
      <c r="H203" s="258"/>
      <c r="I203" s="258"/>
      <c r="J203" s="376"/>
      <c r="K203" s="258"/>
      <c r="L203" s="258"/>
      <c r="M203" s="258"/>
      <c r="N203" s="260"/>
    </row>
    <row r="204" spans="1:14" x14ac:dyDescent="0.25">
      <c r="A204" s="266"/>
      <c r="B204" s="258"/>
      <c r="C204" s="258"/>
      <c r="D204" s="258"/>
      <c r="E204" s="243"/>
      <c r="F204" s="243"/>
      <c r="G204" s="243"/>
      <c r="H204" s="258"/>
      <c r="I204" s="258"/>
      <c r="J204" s="376"/>
      <c r="K204" s="258"/>
      <c r="L204" s="258"/>
      <c r="M204" s="258"/>
      <c r="N204" s="260"/>
    </row>
    <row r="205" spans="1:14" x14ac:dyDescent="0.25">
      <c r="A205" s="266"/>
      <c r="B205" s="258"/>
      <c r="C205" s="258"/>
      <c r="D205" s="258"/>
      <c r="E205" s="243"/>
      <c r="F205" s="243"/>
      <c r="G205" s="243"/>
      <c r="H205" s="258"/>
      <c r="I205" s="258"/>
      <c r="J205" s="376"/>
      <c r="K205" s="258"/>
      <c r="L205" s="258"/>
      <c r="M205" s="258"/>
      <c r="N205" s="260"/>
    </row>
    <row r="206" spans="1:14" x14ac:dyDescent="0.25">
      <c r="A206" s="266"/>
      <c r="B206" s="258"/>
      <c r="C206" s="258"/>
      <c r="D206" s="258"/>
      <c r="E206" s="243"/>
      <c r="F206" s="243"/>
      <c r="G206" s="243"/>
      <c r="H206" s="258"/>
      <c r="I206" s="258"/>
      <c r="J206" s="376"/>
      <c r="K206" s="258"/>
      <c r="L206" s="258"/>
      <c r="M206" s="258"/>
      <c r="N206" s="260"/>
    </row>
    <row r="207" spans="1:14" x14ac:dyDescent="0.25">
      <c r="A207" s="266"/>
      <c r="B207" s="258"/>
      <c r="C207" s="258"/>
      <c r="D207" s="258"/>
      <c r="E207" s="243"/>
      <c r="F207" s="243"/>
      <c r="G207" s="243"/>
      <c r="H207" s="258"/>
      <c r="I207" s="258"/>
      <c r="J207" s="376"/>
      <c r="K207" s="258"/>
      <c r="L207" s="258"/>
      <c r="M207" s="258"/>
      <c r="N207" s="260"/>
    </row>
    <row r="208" spans="1:14" x14ac:dyDescent="0.25">
      <c r="A208" s="266"/>
      <c r="B208" s="258"/>
      <c r="C208" s="258"/>
      <c r="D208" s="258"/>
      <c r="E208" s="243"/>
      <c r="F208" s="243"/>
      <c r="G208" s="243"/>
      <c r="H208" s="258"/>
      <c r="I208" s="258"/>
      <c r="J208" s="376"/>
      <c r="K208" s="258"/>
      <c r="L208" s="258"/>
      <c r="M208" s="258"/>
      <c r="N208" s="260"/>
    </row>
    <row r="209" spans="1:14" x14ac:dyDescent="0.25">
      <c r="A209" s="266"/>
      <c r="B209" s="258"/>
      <c r="C209" s="258"/>
      <c r="D209" s="258"/>
      <c r="E209" s="243"/>
      <c r="F209" s="243"/>
      <c r="G209" s="243"/>
      <c r="H209" s="258"/>
      <c r="I209" s="258"/>
      <c r="J209" s="376"/>
      <c r="K209" s="258"/>
      <c r="L209" s="258"/>
      <c r="M209" s="258"/>
      <c r="N209" s="260"/>
    </row>
    <row r="210" spans="1:14" x14ac:dyDescent="0.25">
      <c r="A210" s="266"/>
      <c r="B210" s="258"/>
      <c r="C210" s="258"/>
      <c r="D210" s="258"/>
      <c r="E210" s="243"/>
      <c r="F210" s="243"/>
      <c r="G210" s="243"/>
      <c r="H210" s="258"/>
      <c r="I210" s="258"/>
      <c r="J210" s="376"/>
      <c r="K210" s="258"/>
      <c r="L210" s="258"/>
      <c r="M210" s="258"/>
      <c r="N210" s="260"/>
    </row>
    <row r="211" spans="1:14" x14ac:dyDescent="0.25">
      <c r="A211" s="266"/>
      <c r="B211" s="258"/>
      <c r="C211" s="258"/>
      <c r="D211" s="258"/>
      <c r="E211" s="243"/>
      <c r="F211" s="243"/>
      <c r="G211" s="243"/>
      <c r="H211" s="258"/>
      <c r="I211" s="258"/>
      <c r="J211" s="376"/>
      <c r="K211" s="258"/>
      <c r="L211" s="258"/>
      <c r="M211" s="258"/>
      <c r="N211" s="260"/>
    </row>
    <row r="212" spans="1:14" x14ac:dyDescent="0.25">
      <c r="A212" s="266"/>
      <c r="B212" s="258"/>
      <c r="C212" s="258"/>
      <c r="D212" s="258"/>
      <c r="E212" s="243"/>
      <c r="F212" s="243"/>
      <c r="G212" s="243"/>
      <c r="H212" s="258"/>
      <c r="I212" s="258"/>
      <c r="J212" s="376"/>
      <c r="K212" s="258"/>
      <c r="L212" s="258"/>
      <c r="M212" s="258"/>
      <c r="N212" s="260"/>
    </row>
    <row r="213" spans="1:14" x14ac:dyDescent="0.25">
      <c r="A213" s="266"/>
      <c r="B213" s="258"/>
      <c r="C213" s="258"/>
      <c r="D213" s="258"/>
      <c r="E213" s="243"/>
      <c r="F213" s="797"/>
      <c r="G213" s="243"/>
      <c r="H213" s="258"/>
      <c r="I213" s="258"/>
      <c r="J213" s="376"/>
      <c r="K213" s="258"/>
      <c r="L213" s="258"/>
      <c r="M213" s="258"/>
      <c r="N213" s="260"/>
    </row>
    <row r="214" spans="1:14" x14ac:dyDescent="0.25">
      <c r="A214" s="259"/>
      <c r="B214" s="260"/>
      <c r="C214" s="260"/>
      <c r="D214" s="260"/>
      <c r="E214" s="644"/>
      <c r="F214" s="243"/>
      <c r="G214" s="243"/>
      <c r="H214" s="282"/>
      <c r="I214" s="258"/>
      <c r="J214" s="376"/>
      <c r="K214" s="258"/>
      <c r="L214" s="258"/>
      <c r="M214" s="258"/>
      <c r="N214" s="260"/>
    </row>
    <row r="215" spans="1:14" x14ac:dyDescent="0.25">
      <c r="A215" s="266"/>
      <c r="B215" s="258"/>
      <c r="C215" s="258"/>
      <c r="D215" s="280"/>
      <c r="E215" s="243"/>
      <c r="F215" s="281"/>
      <c r="G215" s="243"/>
      <c r="H215" s="258"/>
      <c r="I215" s="258"/>
      <c r="J215" s="376"/>
      <c r="K215" s="258"/>
      <c r="L215" s="258"/>
      <c r="M215" s="258"/>
      <c r="N215" s="260"/>
    </row>
    <row r="216" spans="1:14" x14ac:dyDescent="0.25">
      <c r="A216" s="266"/>
      <c r="B216" s="258"/>
      <c r="C216" s="258"/>
      <c r="D216" s="280"/>
      <c r="E216" s="281"/>
      <c r="F216" s="243"/>
      <c r="G216" s="243"/>
      <c r="H216" s="258"/>
      <c r="I216" s="258"/>
      <c r="J216" s="376"/>
      <c r="K216" s="258"/>
      <c r="L216" s="258"/>
      <c r="M216" s="258"/>
      <c r="N216" s="260"/>
    </row>
    <row r="217" spans="1:14" x14ac:dyDescent="0.25">
      <c r="A217" s="266"/>
      <c r="B217" s="258"/>
      <c r="C217" s="258"/>
      <c r="D217" s="280"/>
      <c r="E217" s="243"/>
      <c r="F217" s="243"/>
      <c r="G217" s="243"/>
      <c r="H217" s="258"/>
      <c r="I217" s="258"/>
      <c r="J217" s="376"/>
      <c r="K217" s="258"/>
      <c r="L217" s="258"/>
      <c r="M217" s="258"/>
      <c r="N217" s="260"/>
    </row>
    <row r="218" spans="1:14" x14ac:dyDescent="0.25">
      <c r="A218" s="266"/>
      <c r="B218" s="258"/>
      <c r="C218" s="258"/>
      <c r="D218" s="280"/>
      <c r="E218" s="243"/>
      <c r="F218" s="243"/>
      <c r="G218" s="243"/>
      <c r="H218" s="258"/>
      <c r="I218" s="258"/>
      <c r="J218" s="376"/>
      <c r="K218" s="258"/>
      <c r="L218" s="258"/>
      <c r="M218" s="258"/>
      <c r="N218" s="260"/>
    </row>
    <row r="219" spans="1:14" x14ac:dyDescent="0.25">
      <c r="A219" s="266"/>
      <c r="B219" s="258"/>
      <c r="C219" s="258"/>
      <c r="D219" s="280"/>
      <c r="E219" s="243"/>
      <c r="F219" s="243"/>
      <c r="G219" s="243"/>
      <c r="H219" s="258"/>
      <c r="I219" s="258"/>
      <c r="J219" s="376"/>
      <c r="K219" s="258"/>
      <c r="L219" s="258"/>
      <c r="M219" s="258"/>
      <c r="N219" s="260"/>
    </row>
    <row r="220" spans="1:14" x14ac:dyDescent="0.25">
      <c r="A220" s="266"/>
      <c r="B220" s="258"/>
      <c r="C220" s="258"/>
      <c r="D220" s="258"/>
      <c r="E220" s="243"/>
      <c r="F220" s="243"/>
      <c r="G220" s="243"/>
      <c r="H220" s="258"/>
      <c r="I220" s="258"/>
      <c r="J220" s="376"/>
      <c r="K220" s="258"/>
      <c r="L220" s="258"/>
      <c r="M220" s="258"/>
      <c r="N220" s="260"/>
    </row>
    <row r="221" spans="1:14" ht="15.75" thickBot="1" x14ac:dyDescent="0.3">
      <c r="A221" s="266"/>
      <c r="B221" s="258"/>
      <c r="C221" s="258"/>
      <c r="D221" s="258"/>
      <c r="E221" s="243"/>
      <c r="F221" s="273"/>
      <c r="G221" s="243"/>
      <c r="H221" s="258"/>
      <c r="I221" s="258"/>
      <c r="J221" s="376"/>
      <c r="K221" s="258"/>
      <c r="L221" s="258"/>
      <c r="M221" s="258"/>
      <c r="N221" s="260"/>
    </row>
    <row r="222" spans="1:14" ht="15.75" thickBot="1" x14ac:dyDescent="0.3">
      <c r="A222" s="266"/>
      <c r="B222" s="258"/>
      <c r="C222" s="258"/>
      <c r="D222" s="258"/>
      <c r="E222" s="273"/>
      <c r="F222" s="710"/>
      <c r="G222" s="243"/>
      <c r="H222" s="282"/>
      <c r="I222" s="258"/>
      <c r="J222" s="427"/>
      <c r="K222" s="258"/>
      <c r="L222" s="258"/>
      <c r="M222" s="258"/>
      <c r="N222" s="260"/>
    </row>
    <row r="223" spans="1:14" ht="15.75" thickBot="1" x14ac:dyDescent="0.3">
      <c r="A223" s="266"/>
      <c r="B223" s="258"/>
      <c r="C223" s="258"/>
      <c r="D223" s="280"/>
      <c r="E223" s="709"/>
      <c r="F223" s="281"/>
      <c r="G223" s="243"/>
      <c r="H223" s="258"/>
      <c r="I223" s="258"/>
      <c r="J223" s="427"/>
      <c r="K223" s="258"/>
      <c r="L223" s="258"/>
      <c r="M223" s="258"/>
      <c r="N223" s="260"/>
    </row>
    <row r="224" spans="1:14" x14ac:dyDescent="0.25">
      <c r="A224" s="266"/>
      <c r="B224" s="258"/>
      <c r="C224" s="258"/>
      <c r="D224" s="258"/>
      <c r="E224" s="281"/>
      <c r="F224" s="243"/>
      <c r="G224" s="243"/>
      <c r="H224" s="258"/>
      <c r="I224" s="258"/>
      <c r="J224" s="427"/>
      <c r="K224" s="258"/>
      <c r="L224" s="258"/>
      <c r="M224" s="258"/>
      <c r="N224" s="260"/>
    </row>
    <row r="225" spans="1:14" x14ac:dyDescent="0.25">
      <c r="A225" s="266"/>
      <c r="B225" s="258"/>
      <c r="C225" s="258"/>
      <c r="D225" s="258"/>
      <c r="E225" s="243"/>
      <c r="F225" s="243"/>
      <c r="G225" s="243"/>
      <c r="H225" s="258"/>
      <c r="I225" s="258"/>
      <c r="J225" s="427"/>
      <c r="K225" s="258"/>
      <c r="L225" s="258"/>
      <c r="M225" s="258"/>
      <c r="N225" s="260"/>
    </row>
    <row r="226" spans="1:14" x14ac:dyDescent="0.25">
      <c r="A226" s="266"/>
      <c r="B226" s="258"/>
      <c r="C226" s="258"/>
      <c r="D226" s="258"/>
      <c r="E226" s="243"/>
      <c r="F226" s="243"/>
      <c r="G226" s="243"/>
      <c r="H226" s="258"/>
      <c r="I226" s="258"/>
      <c r="J226" s="427"/>
      <c r="K226" s="258"/>
      <c r="L226" s="258"/>
      <c r="M226" s="258"/>
      <c r="N226" s="260"/>
    </row>
    <row r="227" spans="1:14" x14ac:dyDescent="0.25">
      <c r="A227" s="266"/>
      <c r="B227" s="258"/>
      <c r="C227" s="258"/>
      <c r="D227" s="258"/>
      <c r="E227" s="243"/>
      <c r="F227" s="243"/>
      <c r="G227" s="243"/>
      <c r="H227" s="258"/>
      <c r="I227" s="258"/>
      <c r="J227" s="427"/>
      <c r="K227" s="258"/>
      <c r="L227" s="258"/>
      <c r="M227" s="258"/>
      <c r="N227" s="260"/>
    </row>
    <row r="228" spans="1:14" x14ac:dyDescent="0.25">
      <c r="A228" s="266"/>
      <c r="B228" s="258"/>
      <c r="C228" s="258"/>
      <c r="D228" s="258"/>
      <c r="E228" s="243"/>
      <c r="F228" s="243"/>
      <c r="G228" s="243"/>
      <c r="H228" s="258"/>
      <c r="I228" s="258"/>
      <c r="J228" s="427"/>
      <c r="K228" s="258"/>
      <c r="L228" s="258"/>
      <c r="M228" s="258"/>
      <c r="N228" s="260"/>
    </row>
    <row r="229" spans="1:14" x14ac:dyDescent="0.25">
      <c r="A229" s="259"/>
      <c r="B229" s="260"/>
      <c r="C229" s="260"/>
      <c r="D229" s="260"/>
      <c r="E229" s="243"/>
      <c r="F229" s="243"/>
      <c r="G229" s="243"/>
      <c r="H229" s="258"/>
      <c r="I229" s="258"/>
      <c r="J229" s="427"/>
      <c r="K229" s="258"/>
      <c r="L229" s="258"/>
      <c r="M229" s="258"/>
      <c r="N229" s="260"/>
    </row>
    <row r="230" spans="1:14" x14ac:dyDescent="0.25">
      <c r="A230" s="266"/>
      <c r="B230" s="258"/>
      <c r="C230" s="258"/>
      <c r="D230" s="258"/>
      <c r="E230" s="243"/>
      <c r="F230" s="243"/>
      <c r="G230" s="243"/>
      <c r="H230" s="258"/>
      <c r="I230" s="258"/>
      <c r="J230" s="258"/>
      <c r="K230" s="258"/>
      <c r="L230" s="258"/>
      <c r="M230" s="258"/>
      <c r="N230" s="260"/>
    </row>
    <row r="231" spans="1:14" x14ac:dyDescent="0.25">
      <c r="A231" s="258"/>
      <c r="B231" s="258"/>
      <c r="C231" s="258"/>
      <c r="D231" s="258"/>
      <c r="E231" s="243"/>
      <c r="F231" s="258"/>
      <c r="G231" s="243"/>
      <c r="H231" s="258"/>
      <c r="I231" s="258"/>
      <c r="J231" s="258"/>
      <c r="K231" s="258"/>
      <c r="L231" s="258"/>
      <c r="M231" s="258"/>
      <c r="N231" s="260"/>
    </row>
    <row r="232" spans="1:14" x14ac:dyDescent="0.25">
      <c r="A232" s="258"/>
      <c r="B232" s="258"/>
      <c r="C232" s="258"/>
      <c r="D232" s="258"/>
      <c r="E232" s="258"/>
      <c r="F232" s="258"/>
      <c r="G232" s="243"/>
      <c r="H232" s="258"/>
      <c r="I232" s="258"/>
      <c r="J232" s="258"/>
      <c r="K232" s="258"/>
      <c r="L232" s="258"/>
      <c r="M232" s="258"/>
      <c r="N232" s="260"/>
    </row>
    <row r="233" spans="1:14" x14ac:dyDescent="0.25">
      <c r="A233" s="258"/>
      <c r="B233" s="258"/>
      <c r="C233" s="258"/>
      <c r="D233" s="258"/>
      <c r="E233" s="258"/>
      <c r="F233" s="258"/>
      <c r="G233" s="243"/>
      <c r="H233" s="258"/>
      <c r="I233" s="258"/>
      <c r="J233" s="258"/>
      <c r="K233" s="258"/>
      <c r="L233" s="258"/>
      <c r="M233" s="258"/>
      <c r="N233" s="260"/>
    </row>
    <row r="234" spans="1:14" x14ac:dyDescent="0.25">
      <c r="A234" s="258"/>
      <c r="B234" s="258"/>
      <c r="C234" s="258"/>
      <c r="D234" s="258"/>
      <c r="E234" s="258"/>
      <c r="F234" s="258"/>
      <c r="G234" s="243"/>
      <c r="H234" s="258"/>
      <c r="I234" s="258"/>
      <c r="J234" s="258"/>
      <c r="K234" s="258"/>
      <c r="L234" s="258"/>
      <c r="M234" s="258"/>
      <c r="N234" s="260"/>
    </row>
    <row r="235" spans="1:14" x14ac:dyDescent="0.25">
      <c r="A235" s="258"/>
      <c r="B235" s="258"/>
      <c r="C235" s="258"/>
      <c r="D235" s="258"/>
      <c r="E235" s="258"/>
      <c r="F235" s="258"/>
      <c r="G235" s="243"/>
      <c r="H235" s="258"/>
      <c r="I235" s="258"/>
      <c r="J235" s="258"/>
      <c r="K235" s="258"/>
      <c r="L235" s="258"/>
      <c r="M235" s="258"/>
      <c r="N235" s="260"/>
    </row>
    <row r="236" spans="1:14" x14ac:dyDescent="0.25">
      <c r="A236" s="258"/>
      <c r="B236" s="258"/>
      <c r="C236" s="258"/>
      <c r="D236" s="258"/>
      <c r="E236" s="258"/>
      <c r="F236" s="258"/>
      <c r="G236" s="243"/>
      <c r="H236" s="258"/>
      <c r="I236" s="258"/>
      <c r="J236" s="258"/>
      <c r="K236" s="258"/>
      <c r="L236" s="258"/>
      <c r="M236" s="258"/>
      <c r="N236" s="260"/>
    </row>
    <row r="237" spans="1:14" x14ac:dyDescent="0.25">
      <c r="A237" s="258"/>
      <c r="B237" s="258"/>
      <c r="C237" s="258"/>
      <c r="D237" s="258"/>
      <c r="E237" s="258"/>
      <c r="F237" s="258"/>
      <c r="G237" s="243"/>
      <c r="H237" s="258"/>
      <c r="I237" s="258"/>
      <c r="J237" s="258"/>
      <c r="K237" s="258"/>
      <c r="L237" s="258"/>
      <c r="M237" s="258"/>
      <c r="N237" s="260"/>
    </row>
    <row r="238" spans="1:14" x14ac:dyDescent="0.25">
      <c r="A238" s="258"/>
      <c r="B238" s="258"/>
      <c r="C238" s="258"/>
      <c r="D238" s="258"/>
      <c r="E238" s="258"/>
      <c r="F238" s="258"/>
      <c r="G238" s="243"/>
      <c r="H238" s="258"/>
      <c r="I238" s="258"/>
      <c r="J238" s="258"/>
      <c r="K238" s="258"/>
      <c r="L238" s="258"/>
      <c r="M238" s="258"/>
      <c r="N238" s="260"/>
    </row>
    <row r="239" spans="1:14" x14ac:dyDescent="0.25">
      <c r="A239" s="258"/>
      <c r="B239" s="258"/>
      <c r="C239" s="258"/>
      <c r="D239" s="258"/>
      <c r="E239" s="258"/>
      <c r="F239" s="258"/>
      <c r="G239" s="243"/>
      <c r="H239" s="258"/>
      <c r="I239" s="258"/>
      <c r="J239" s="258"/>
      <c r="K239" s="258"/>
      <c r="L239" s="258"/>
      <c r="M239" s="258"/>
      <c r="N239" s="260"/>
    </row>
    <row r="240" spans="1:14" x14ac:dyDescent="0.25">
      <c r="A240" s="258"/>
      <c r="B240" s="258"/>
      <c r="C240" s="258"/>
      <c r="D240" s="258"/>
      <c r="E240" s="258"/>
      <c r="F240" s="258"/>
      <c r="G240" s="243"/>
      <c r="H240" s="258"/>
      <c r="I240" s="258"/>
      <c r="J240" s="258"/>
      <c r="K240" s="258"/>
      <c r="L240" s="258"/>
      <c r="M240" s="258"/>
      <c r="N240" s="260"/>
    </row>
    <row r="241" spans="1:14" x14ac:dyDescent="0.25">
      <c r="A241" s="258"/>
      <c r="B241" s="258"/>
      <c r="C241" s="258"/>
      <c r="D241" s="258"/>
      <c r="E241" s="258"/>
      <c r="F241" s="258"/>
      <c r="G241" s="243"/>
      <c r="H241" s="258"/>
      <c r="I241" s="258"/>
      <c r="J241" s="258"/>
      <c r="K241" s="258"/>
      <c r="L241" s="258"/>
      <c r="M241" s="258"/>
      <c r="N241" s="260"/>
    </row>
    <row r="242" spans="1:14" x14ac:dyDescent="0.25">
      <c r="A242" s="258"/>
      <c r="B242" s="258"/>
      <c r="C242" s="258"/>
      <c r="D242" s="258"/>
      <c r="E242" s="258"/>
      <c r="F242" s="258"/>
      <c r="G242" s="243"/>
      <c r="H242" s="258"/>
      <c r="I242" s="258"/>
      <c r="J242" s="258"/>
      <c r="K242" s="258"/>
      <c r="L242" s="258"/>
      <c r="M242" s="258"/>
      <c r="N242" s="260"/>
    </row>
    <row r="243" spans="1:14" x14ac:dyDescent="0.25">
      <c r="A243" s="258"/>
      <c r="B243" s="258"/>
      <c r="C243" s="258"/>
      <c r="D243" s="258"/>
      <c r="E243" s="258"/>
      <c r="F243" s="258"/>
      <c r="G243" s="243"/>
      <c r="H243" s="258"/>
      <c r="I243" s="258"/>
      <c r="J243" s="258"/>
      <c r="K243" s="258"/>
      <c r="L243" s="258"/>
      <c r="M243" s="258"/>
      <c r="N243" s="260"/>
    </row>
    <row r="244" spans="1:14" x14ac:dyDescent="0.25">
      <c r="A244" s="258"/>
      <c r="B244" s="258"/>
      <c r="C244" s="258"/>
      <c r="D244" s="258"/>
      <c r="E244" s="258"/>
      <c r="F244" s="258"/>
      <c r="G244" s="243"/>
      <c r="H244" s="258"/>
      <c r="I244" s="258"/>
      <c r="J244" s="258"/>
      <c r="K244" s="258"/>
      <c r="L244" s="258"/>
      <c r="M244" s="258"/>
      <c r="N244" s="260"/>
    </row>
    <row r="245" spans="1:14" x14ac:dyDescent="0.25">
      <c r="A245" s="258"/>
      <c r="B245" s="258"/>
      <c r="C245" s="258"/>
      <c r="D245" s="258"/>
      <c r="E245" s="258"/>
      <c r="F245" s="258"/>
      <c r="G245" s="243"/>
      <c r="H245" s="258"/>
      <c r="I245" s="258"/>
      <c r="J245" s="258"/>
      <c r="K245" s="258"/>
      <c r="L245" s="258"/>
      <c r="M245" s="258"/>
      <c r="N245" s="260"/>
    </row>
    <row r="246" spans="1:14" x14ac:dyDescent="0.25">
      <c r="A246" s="258"/>
      <c r="B246" s="258"/>
      <c r="C246" s="258"/>
      <c r="D246" s="258"/>
      <c r="E246" s="258"/>
      <c r="F246" s="258"/>
      <c r="G246" s="243"/>
      <c r="H246" s="258"/>
      <c r="I246" s="258"/>
      <c r="J246" s="258"/>
      <c r="K246" s="258"/>
      <c r="L246" s="258"/>
      <c r="M246" s="258"/>
      <c r="N246" s="260"/>
    </row>
    <row r="247" spans="1:14" x14ac:dyDescent="0.25">
      <c r="A247" s="258"/>
      <c r="B247" s="258"/>
      <c r="C247" s="258"/>
      <c r="D247" s="258"/>
      <c r="E247" s="258"/>
      <c r="F247" s="258"/>
      <c r="G247" s="243"/>
      <c r="H247" s="258"/>
      <c r="I247" s="258"/>
      <c r="J247" s="258"/>
      <c r="K247" s="258"/>
      <c r="L247" s="258"/>
      <c r="M247" s="258"/>
      <c r="N247" s="260"/>
    </row>
    <row r="248" spans="1:14" x14ac:dyDescent="0.25">
      <c r="A248" s="258"/>
      <c r="B248" s="258"/>
      <c r="C248" s="258"/>
      <c r="D248" s="258"/>
      <c r="E248" s="258"/>
      <c r="F248" s="791"/>
      <c r="G248" s="243"/>
      <c r="H248" s="791"/>
      <c r="I248" s="791"/>
      <c r="J248" s="791"/>
      <c r="K248" s="791"/>
      <c r="L248" s="791"/>
      <c r="M248" s="791"/>
      <c r="N248" s="792"/>
    </row>
    <row r="249" spans="1:14" x14ac:dyDescent="0.25">
      <c r="A249" s="791"/>
      <c r="B249" s="791"/>
      <c r="C249" s="791"/>
      <c r="D249" s="791"/>
      <c r="E249" s="791"/>
      <c r="F249" s="791"/>
      <c r="G249" s="243"/>
      <c r="H249" s="791"/>
      <c r="I249" s="791"/>
      <c r="J249" s="791"/>
      <c r="K249" s="791"/>
      <c r="L249" s="791"/>
      <c r="M249" s="791"/>
      <c r="N249" s="792"/>
    </row>
    <row r="250" spans="1:14" x14ac:dyDescent="0.25">
      <c r="A250" s="791"/>
      <c r="B250" s="791"/>
      <c r="C250" s="791"/>
      <c r="D250" s="791"/>
      <c r="E250" s="791"/>
      <c r="F250" s="791"/>
      <c r="G250" s="243"/>
      <c r="H250" s="791"/>
      <c r="I250" s="791"/>
      <c r="J250" s="791"/>
      <c r="K250" s="791"/>
      <c r="L250" s="791"/>
      <c r="M250" s="791"/>
      <c r="N250" s="792"/>
    </row>
    <row r="251" spans="1:14" x14ac:dyDescent="0.25">
      <c r="A251" s="791"/>
      <c r="B251" s="791"/>
      <c r="C251" s="791"/>
      <c r="D251" s="791"/>
      <c r="E251" s="791"/>
      <c r="F251" s="791"/>
      <c r="G251" s="243"/>
      <c r="H251" s="791"/>
      <c r="I251" s="791"/>
      <c r="J251" s="791"/>
      <c r="K251" s="791"/>
      <c r="L251" s="791"/>
      <c r="M251" s="791"/>
      <c r="N251" s="792"/>
    </row>
    <row r="252" spans="1:14" x14ac:dyDescent="0.25">
      <c r="A252" s="791"/>
      <c r="B252" s="791"/>
      <c r="C252" s="791"/>
      <c r="D252" s="791"/>
      <c r="E252" s="791"/>
      <c r="F252" s="791"/>
      <c r="G252" s="243"/>
      <c r="H252" s="791"/>
      <c r="I252" s="791"/>
      <c r="J252" s="791"/>
      <c r="K252" s="791"/>
      <c r="L252" s="791"/>
      <c r="M252" s="791"/>
      <c r="N252" s="792"/>
    </row>
    <row r="253" spans="1:14" x14ac:dyDescent="0.25">
      <c r="A253" s="791"/>
      <c r="B253" s="791"/>
      <c r="C253" s="791"/>
      <c r="D253" s="791"/>
      <c r="E253" s="791"/>
      <c r="F253" s="791"/>
      <c r="G253" s="243"/>
      <c r="H253" s="791"/>
      <c r="I253" s="791"/>
      <c r="J253" s="791"/>
      <c r="K253" s="791"/>
      <c r="L253" s="791"/>
      <c r="M253" s="791"/>
      <c r="N253" s="792"/>
    </row>
    <row r="254" spans="1:14" x14ac:dyDescent="0.25">
      <c r="A254" s="791"/>
      <c r="B254" s="791"/>
      <c r="C254" s="791"/>
      <c r="D254" s="791"/>
      <c r="E254" s="791"/>
      <c r="F254" s="791"/>
      <c r="G254" s="243"/>
      <c r="H254" s="791"/>
      <c r="I254" s="791"/>
      <c r="J254" s="791"/>
      <c r="K254" s="791"/>
      <c r="L254" s="791"/>
      <c r="M254" s="791"/>
      <c r="N254" s="792"/>
    </row>
    <row r="255" spans="1:14" x14ac:dyDescent="0.25">
      <c r="A255" s="791"/>
      <c r="B255" s="791"/>
      <c r="C255" s="791"/>
      <c r="D255" s="791"/>
      <c r="E255" s="791"/>
      <c r="F255" s="791"/>
      <c r="G255" s="243"/>
      <c r="H255" s="791"/>
      <c r="I255" s="791"/>
      <c r="J255" s="791"/>
      <c r="K255" s="791"/>
      <c r="L255" s="791"/>
      <c r="M255" s="791"/>
      <c r="N255" s="792"/>
    </row>
    <row r="256" spans="1:14" x14ac:dyDescent="0.25">
      <c r="A256" s="791"/>
      <c r="B256" s="791"/>
      <c r="C256" s="791"/>
      <c r="D256" s="791"/>
      <c r="E256" s="791"/>
      <c r="F256" s="791"/>
      <c r="G256" s="243"/>
      <c r="H256" s="791"/>
      <c r="I256" s="791"/>
      <c r="J256" s="791"/>
      <c r="K256" s="791"/>
      <c r="L256" s="791"/>
      <c r="M256" s="791"/>
      <c r="N256" s="792"/>
    </row>
    <row r="257" spans="1:14" x14ac:dyDescent="0.25">
      <c r="A257" s="791"/>
      <c r="B257" s="791"/>
      <c r="C257" s="791"/>
      <c r="D257" s="791"/>
      <c r="E257" s="791"/>
      <c r="F257" s="791"/>
      <c r="G257" s="243"/>
      <c r="H257" s="791"/>
      <c r="I257" s="791"/>
      <c r="J257" s="791"/>
      <c r="K257" s="791"/>
      <c r="L257" s="791"/>
      <c r="M257" s="791"/>
      <c r="N257" s="792"/>
    </row>
    <row r="258" spans="1:14" x14ac:dyDescent="0.25">
      <c r="A258" s="791"/>
      <c r="B258" s="791"/>
      <c r="C258" s="791"/>
      <c r="D258" s="791"/>
      <c r="E258" s="791"/>
      <c r="F258" s="791"/>
      <c r="G258" s="243"/>
      <c r="H258" s="791"/>
      <c r="I258" s="791"/>
      <c r="J258" s="791"/>
      <c r="K258" s="791"/>
      <c r="L258" s="791"/>
      <c r="M258" s="791"/>
      <c r="N258" s="792"/>
    </row>
    <row r="259" spans="1:14" x14ac:dyDescent="0.25">
      <c r="A259" s="791"/>
      <c r="B259" s="791"/>
      <c r="C259" s="791"/>
      <c r="D259" s="791"/>
      <c r="E259" s="791"/>
      <c r="F259" s="791"/>
      <c r="G259" s="243"/>
      <c r="H259" s="791"/>
      <c r="I259" s="791"/>
      <c r="J259" s="791"/>
      <c r="K259" s="791"/>
      <c r="L259" s="791"/>
      <c r="M259" s="791"/>
      <c r="N259" s="792"/>
    </row>
    <row r="260" spans="1:14" x14ac:dyDescent="0.25">
      <c r="A260" s="791"/>
      <c r="B260" s="791"/>
      <c r="C260" s="791"/>
      <c r="D260" s="791"/>
      <c r="E260" s="791"/>
      <c r="F260" s="791"/>
      <c r="G260" s="243"/>
      <c r="H260" s="791"/>
      <c r="I260" s="791"/>
      <c r="J260" s="791"/>
      <c r="K260" s="791"/>
      <c r="L260" s="791"/>
      <c r="M260" s="791"/>
      <c r="N260" s="792"/>
    </row>
    <row r="261" spans="1:14" x14ac:dyDescent="0.25">
      <c r="A261" s="791"/>
      <c r="B261" s="791"/>
      <c r="C261" s="791"/>
      <c r="D261" s="791"/>
      <c r="E261" s="791"/>
      <c r="F261" s="791"/>
      <c r="G261" s="243"/>
      <c r="H261" s="791"/>
      <c r="I261" s="791"/>
      <c r="J261" s="791"/>
      <c r="K261" s="791"/>
      <c r="L261" s="791"/>
      <c r="M261" s="791"/>
      <c r="N261" s="792"/>
    </row>
    <row r="262" spans="1:14" x14ac:dyDescent="0.25">
      <c r="A262" s="791"/>
      <c r="B262" s="791"/>
      <c r="C262" s="791"/>
      <c r="D262" s="791"/>
      <c r="E262" s="791"/>
      <c r="F262" s="791"/>
      <c r="G262" s="243"/>
      <c r="H262" s="791"/>
      <c r="I262" s="791"/>
      <c r="J262" s="791"/>
      <c r="K262" s="791"/>
      <c r="L262" s="791"/>
      <c r="M262" s="791"/>
      <c r="N262" s="792"/>
    </row>
    <row r="263" spans="1:14" x14ac:dyDescent="0.25">
      <c r="A263" s="791"/>
      <c r="B263" s="791"/>
      <c r="C263" s="791"/>
      <c r="D263" s="791"/>
      <c r="E263" s="791"/>
      <c r="F263" s="791"/>
      <c r="G263" s="243"/>
      <c r="H263" s="791"/>
      <c r="I263" s="791"/>
      <c r="J263" s="791"/>
      <c r="K263" s="791"/>
      <c r="L263" s="791"/>
      <c r="M263" s="791"/>
      <c r="N263" s="792"/>
    </row>
    <row r="264" spans="1:14" x14ac:dyDescent="0.25">
      <c r="A264" s="791"/>
      <c r="B264" s="791"/>
      <c r="C264" s="791"/>
      <c r="D264" s="791"/>
      <c r="E264" s="791"/>
      <c r="F264" s="791"/>
      <c r="G264" s="243"/>
      <c r="H264" s="791"/>
      <c r="I264" s="791"/>
      <c r="J264" s="791"/>
      <c r="K264" s="791"/>
      <c r="L264" s="791"/>
      <c r="M264" s="791"/>
      <c r="N264" s="792"/>
    </row>
    <row r="265" spans="1:14" x14ac:dyDescent="0.25">
      <c r="A265" s="791"/>
      <c r="B265" s="791"/>
      <c r="C265" s="791"/>
      <c r="D265" s="791"/>
      <c r="E265" s="791"/>
      <c r="F265" s="791"/>
      <c r="G265" s="243"/>
      <c r="H265" s="791"/>
      <c r="I265" s="791"/>
      <c r="J265" s="791"/>
      <c r="K265" s="791"/>
      <c r="L265" s="791"/>
      <c r="M265" s="791"/>
      <c r="N265" s="792"/>
    </row>
    <row r="266" spans="1:14" x14ac:dyDescent="0.25">
      <c r="A266" s="791"/>
      <c r="B266" s="791"/>
      <c r="C266" s="791"/>
      <c r="D266" s="791"/>
      <c r="E266" s="791"/>
      <c r="F266" s="791"/>
      <c r="G266" s="243"/>
      <c r="H266" s="791"/>
      <c r="I266" s="791"/>
      <c r="J266" s="791"/>
      <c r="K266" s="791"/>
      <c r="L266" s="791"/>
      <c r="M266" s="791"/>
      <c r="N266" s="792"/>
    </row>
    <row r="267" spans="1:14" x14ac:dyDescent="0.25">
      <c r="A267" s="791"/>
      <c r="B267" s="791"/>
      <c r="C267" s="791"/>
      <c r="D267" s="791"/>
      <c r="E267" s="791"/>
      <c r="F267" s="791"/>
      <c r="G267" s="243"/>
      <c r="H267" s="791"/>
      <c r="I267" s="791"/>
      <c r="J267" s="791"/>
      <c r="K267" s="791"/>
      <c r="L267" s="791"/>
      <c r="M267" s="791"/>
      <c r="N267" s="792"/>
    </row>
    <row r="268" spans="1:14" x14ac:dyDescent="0.25">
      <c r="A268" s="791"/>
      <c r="B268" s="791"/>
      <c r="C268" s="791"/>
      <c r="D268" s="791"/>
      <c r="E268" s="791"/>
      <c r="F268" s="791"/>
      <c r="G268" s="243"/>
      <c r="H268" s="791"/>
      <c r="I268" s="791"/>
      <c r="J268" s="791"/>
      <c r="K268" s="791"/>
      <c r="L268" s="791"/>
      <c r="M268" s="791"/>
      <c r="N268" s="792"/>
    </row>
    <row r="269" spans="1:14" x14ac:dyDescent="0.25">
      <c r="A269" s="791"/>
      <c r="B269" s="791"/>
      <c r="C269" s="791"/>
      <c r="D269" s="791"/>
      <c r="E269" s="791"/>
      <c r="F269" s="791"/>
      <c r="G269" s="243"/>
      <c r="H269" s="791"/>
      <c r="I269" s="791"/>
      <c r="J269" s="791"/>
      <c r="K269" s="791"/>
      <c r="L269" s="791"/>
      <c r="M269" s="791"/>
      <c r="N269" s="792"/>
    </row>
    <row r="270" spans="1:14" x14ac:dyDescent="0.25">
      <c r="A270" s="791"/>
      <c r="B270" s="791"/>
      <c r="C270" s="791"/>
      <c r="D270" s="791"/>
      <c r="E270" s="791"/>
      <c r="F270" s="791"/>
      <c r="G270" s="243"/>
      <c r="H270" s="791"/>
      <c r="I270" s="791"/>
      <c r="J270" s="791"/>
      <c r="K270" s="791"/>
      <c r="L270" s="791"/>
      <c r="M270" s="791"/>
      <c r="N270" s="792"/>
    </row>
    <row r="271" spans="1:14" x14ac:dyDescent="0.25">
      <c r="A271" s="791"/>
      <c r="B271" s="791"/>
      <c r="C271" s="791"/>
      <c r="D271" s="791"/>
      <c r="E271" s="791"/>
      <c r="F271" s="791"/>
      <c r="G271" s="243"/>
      <c r="H271" s="791"/>
      <c r="I271" s="791"/>
      <c r="J271" s="791"/>
      <c r="K271" s="791"/>
      <c r="L271" s="791"/>
      <c r="M271" s="791"/>
      <c r="N271" s="792"/>
    </row>
    <row r="272" spans="1:14" x14ac:dyDescent="0.25">
      <c r="A272" s="791"/>
      <c r="B272" s="791"/>
      <c r="C272" s="791"/>
      <c r="D272" s="791"/>
      <c r="E272" s="791"/>
      <c r="F272" s="791"/>
      <c r="G272" s="243"/>
      <c r="H272" s="791"/>
      <c r="I272" s="791"/>
      <c r="J272" s="791"/>
      <c r="K272" s="791"/>
      <c r="L272" s="791"/>
      <c r="M272" s="791"/>
      <c r="N272" s="792"/>
    </row>
    <row r="273" spans="1:14" x14ac:dyDescent="0.25">
      <c r="A273" s="791"/>
      <c r="B273" s="791"/>
      <c r="C273" s="791"/>
      <c r="D273" s="791"/>
      <c r="E273" s="791"/>
      <c r="F273" s="791"/>
      <c r="G273" s="243"/>
      <c r="H273" s="791"/>
      <c r="I273" s="791"/>
      <c r="J273" s="791"/>
      <c r="K273" s="791"/>
      <c r="L273" s="791"/>
      <c r="M273" s="791"/>
      <c r="N273" s="792"/>
    </row>
    <row r="274" spans="1:14" x14ac:dyDescent="0.25">
      <c r="A274" s="791"/>
      <c r="B274" s="791"/>
      <c r="C274" s="791"/>
      <c r="D274" s="791"/>
      <c r="E274" s="791"/>
      <c r="F274" s="791"/>
      <c r="G274" s="243"/>
      <c r="H274" s="791"/>
      <c r="I274" s="791"/>
      <c r="J274" s="791"/>
      <c r="K274" s="791"/>
      <c r="L274" s="791"/>
      <c r="M274" s="791"/>
      <c r="N274" s="792"/>
    </row>
    <row r="275" spans="1:14" x14ac:dyDescent="0.25">
      <c r="A275" s="791"/>
      <c r="B275" s="791"/>
      <c r="C275" s="791"/>
      <c r="D275" s="791"/>
      <c r="E275" s="791"/>
      <c r="F275" s="791"/>
      <c r="G275" s="243"/>
      <c r="H275" s="791"/>
      <c r="I275" s="791"/>
      <c r="J275" s="791"/>
      <c r="K275" s="791"/>
      <c r="L275" s="791"/>
      <c r="M275" s="791"/>
      <c r="N275" s="792"/>
    </row>
    <row r="276" spans="1:14" x14ac:dyDescent="0.25">
      <c r="A276" s="791"/>
      <c r="B276" s="791"/>
      <c r="C276" s="791"/>
      <c r="D276" s="791"/>
      <c r="E276" s="791"/>
      <c r="F276" s="791"/>
      <c r="G276" s="243"/>
      <c r="H276" s="791"/>
      <c r="I276" s="791"/>
      <c r="J276" s="791"/>
      <c r="K276" s="791"/>
      <c r="L276" s="791"/>
      <c r="M276" s="791"/>
      <c r="N276" s="792"/>
    </row>
    <row r="277" spans="1:14" x14ac:dyDescent="0.25">
      <c r="A277" s="791"/>
      <c r="B277" s="791"/>
      <c r="C277" s="791"/>
      <c r="D277" s="791"/>
      <c r="E277" s="791"/>
      <c r="F277" s="791"/>
      <c r="G277" s="243"/>
      <c r="H277" s="791"/>
      <c r="I277" s="791"/>
      <c r="J277" s="791"/>
      <c r="K277" s="791"/>
      <c r="L277" s="791"/>
      <c r="M277" s="791"/>
      <c r="N277" s="792"/>
    </row>
    <row r="278" spans="1:14" x14ac:dyDescent="0.25">
      <c r="A278" s="791"/>
      <c r="B278" s="791"/>
      <c r="C278" s="791"/>
      <c r="D278" s="791"/>
      <c r="E278" s="791"/>
      <c r="F278" s="791"/>
      <c r="G278" s="243"/>
      <c r="H278" s="791"/>
      <c r="I278" s="791"/>
      <c r="J278" s="791"/>
      <c r="K278" s="791"/>
      <c r="L278" s="791"/>
      <c r="M278" s="791"/>
      <c r="N278" s="792"/>
    </row>
    <row r="279" spans="1:14" x14ac:dyDescent="0.25">
      <c r="A279" s="791"/>
      <c r="B279" s="791"/>
      <c r="C279" s="791"/>
      <c r="D279" s="791"/>
      <c r="E279" s="791"/>
      <c r="F279" s="791"/>
      <c r="G279" s="243"/>
      <c r="H279" s="791"/>
      <c r="I279" s="791"/>
      <c r="J279" s="791"/>
      <c r="K279" s="791"/>
      <c r="L279" s="791"/>
      <c r="M279" s="791"/>
      <c r="N279" s="792"/>
    </row>
    <row r="280" spans="1:14" x14ac:dyDescent="0.25">
      <c r="A280" s="791"/>
      <c r="B280" s="791"/>
      <c r="C280" s="791"/>
      <c r="D280" s="791"/>
      <c r="E280" s="791"/>
      <c r="F280" s="791"/>
      <c r="G280" s="243"/>
      <c r="H280" s="791"/>
      <c r="I280" s="791"/>
      <c r="J280" s="791"/>
      <c r="K280" s="791"/>
      <c r="L280" s="791"/>
      <c r="M280" s="791"/>
      <c r="N280" s="792"/>
    </row>
    <row r="281" spans="1:14" x14ac:dyDescent="0.25">
      <c r="A281" s="791"/>
      <c r="B281" s="791"/>
      <c r="C281" s="791"/>
      <c r="D281" s="791"/>
      <c r="E281" s="791"/>
      <c r="F281" s="791"/>
      <c r="G281" s="243"/>
      <c r="H281" s="791"/>
      <c r="I281" s="791"/>
      <c r="J281" s="791"/>
      <c r="K281" s="791"/>
      <c r="L281" s="791"/>
      <c r="M281" s="791"/>
      <c r="N281" s="792"/>
    </row>
    <row r="282" spans="1:14" x14ac:dyDescent="0.25">
      <c r="A282" s="791"/>
      <c r="B282" s="791"/>
      <c r="C282" s="791"/>
      <c r="D282" s="791"/>
      <c r="E282" s="791"/>
      <c r="F282" s="791"/>
      <c r="G282" s="243"/>
      <c r="H282" s="791"/>
      <c r="I282" s="791"/>
      <c r="J282" s="791"/>
      <c r="K282" s="791"/>
      <c r="L282" s="791"/>
      <c r="M282" s="791"/>
      <c r="N282" s="792"/>
    </row>
    <row r="283" spans="1:14" x14ac:dyDescent="0.25">
      <c r="A283" s="791"/>
      <c r="B283" s="791"/>
      <c r="C283" s="791"/>
      <c r="D283" s="791"/>
      <c r="E283" s="791"/>
      <c r="F283" s="791"/>
      <c r="G283" s="243"/>
      <c r="H283" s="791"/>
      <c r="I283" s="791"/>
      <c r="J283" s="791"/>
      <c r="K283" s="791"/>
      <c r="L283" s="791"/>
      <c r="M283" s="791"/>
      <c r="N283" s="792"/>
    </row>
    <row r="284" spans="1:14" x14ac:dyDescent="0.25">
      <c r="A284" s="791"/>
      <c r="B284" s="791"/>
      <c r="C284" s="791"/>
      <c r="D284" s="791"/>
      <c r="E284" s="791"/>
      <c r="F284" s="791"/>
      <c r="G284" s="243"/>
      <c r="H284" s="791"/>
      <c r="I284" s="791"/>
      <c r="J284" s="791"/>
      <c r="K284" s="791"/>
      <c r="L284" s="791"/>
      <c r="M284" s="791"/>
      <c r="N284" s="792"/>
    </row>
    <row r="285" spans="1:14" x14ac:dyDescent="0.25">
      <c r="A285" s="791"/>
      <c r="B285" s="791"/>
      <c r="C285" s="791"/>
      <c r="D285" s="791"/>
      <c r="E285" s="791"/>
      <c r="F285" s="791"/>
      <c r="G285" s="243"/>
      <c r="H285" s="791"/>
      <c r="I285" s="791"/>
      <c r="J285" s="791"/>
      <c r="K285" s="791"/>
      <c r="L285" s="791"/>
      <c r="M285" s="791"/>
      <c r="N285" s="792"/>
    </row>
    <row r="286" spans="1:14" x14ac:dyDescent="0.25">
      <c r="A286" s="791"/>
      <c r="B286" s="791"/>
      <c r="C286" s="791"/>
      <c r="D286" s="791"/>
      <c r="E286" s="791"/>
      <c r="F286" s="791"/>
      <c r="G286" s="243"/>
      <c r="H286" s="791"/>
      <c r="I286" s="791"/>
      <c r="J286" s="791"/>
      <c r="K286" s="791"/>
      <c r="L286" s="791"/>
      <c r="M286" s="791"/>
      <c r="N286" s="792"/>
    </row>
    <row r="287" spans="1:14" x14ac:dyDescent="0.25">
      <c r="A287" s="791"/>
      <c r="B287" s="791"/>
      <c r="C287" s="791"/>
      <c r="D287" s="791"/>
      <c r="E287" s="791"/>
      <c r="F287" s="791"/>
      <c r="G287" s="243"/>
      <c r="H287" s="791"/>
      <c r="I287" s="791"/>
      <c r="J287" s="791"/>
      <c r="K287" s="791"/>
      <c r="L287" s="791"/>
      <c r="M287" s="791"/>
      <c r="N287" s="792"/>
    </row>
    <row r="288" spans="1:14" x14ac:dyDescent="0.25">
      <c r="A288" s="791"/>
      <c r="B288" s="791"/>
      <c r="C288" s="791"/>
      <c r="D288" s="791"/>
      <c r="E288" s="791"/>
      <c r="F288" s="791"/>
      <c r="G288" s="243"/>
      <c r="H288" s="791"/>
      <c r="I288" s="791"/>
      <c r="J288" s="791"/>
      <c r="K288" s="791"/>
      <c r="L288" s="791"/>
      <c r="M288" s="791"/>
      <c r="N288" s="792"/>
    </row>
    <row r="289" spans="1:14" x14ac:dyDescent="0.25">
      <c r="A289" s="791"/>
      <c r="B289" s="791"/>
      <c r="C289" s="791"/>
      <c r="D289" s="791"/>
      <c r="E289" s="791"/>
      <c r="F289" s="791"/>
      <c r="G289" s="243"/>
      <c r="H289" s="791"/>
      <c r="I289" s="791"/>
      <c r="J289" s="791"/>
      <c r="K289" s="791"/>
      <c r="L289" s="791"/>
      <c r="M289" s="791"/>
      <c r="N289" s="792"/>
    </row>
    <row r="290" spans="1:14" x14ac:dyDescent="0.25">
      <c r="A290" s="791"/>
      <c r="B290" s="791"/>
      <c r="C290" s="791"/>
      <c r="D290" s="791"/>
      <c r="E290" s="791"/>
      <c r="F290" s="791"/>
      <c r="G290" s="243"/>
      <c r="H290" s="791"/>
      <c r="I290" s="791"/>
      <c r="J290" s="791"/>
      <c r="K290" s="791"/>
      <c r="L290" s="791"/>
      <c r="M290" s="791"/>
      <c r="N290" s="792"/>
    </row>
    <row r="291" spans="1:14" x14ac:dyDescent="0.25">
      <c r="A291" s="791"/>
      <c r="B291" s="791"/>
      <c r="C291" s="791"/>
      <c r="D291" s="791"/>
      <c r="E291" s="791"/>
      <c r="F291" s="791"/>
      <c r="G291" s="243"/>
      <c r="H291" s="791"/>
      <c r="I291" s="791"/>
      <c r="J291" s="791"/>
      <c r="K291" s="791"/>
      <c r="L291" s="791"/>
      <c r="M291" s="791"/>
      <c r="N291" s="792"/>
    </row>
    <row r="292" spans="1:14" x14ac:dyDescent="0.25">
      <c r="A292" s="791"/>
      <c r="B292" s="791"/>
      <c r="C292" s="791"/>
      <c r="D292" s="791"/>
      <c r="E292" s="791"/>
      <c r="F292" s="791"/>
      <c r="G292" s="243"/>
      <c r="H292" s="791"/>
      <c r="I292" s="791"/>
      <c r="J292" s="791"/>
      <c r="K292" s="791"/>
      <c r="L292" s="791"/>
      <c r="M292" s="791"/>
      <c r="N292" s="792"/>
    </row>
    <row r="293" spans="1:14" x14ac:dyDescent="0.25">
      <c r="A293" s="791"/>
      <c r="B293" s="791"/>
      <c r="C293" s="791"/>
      <c r="D293" s="791"/>
      <c r="E293" s="791"/>
      <c r="F293" s="791"/>
      <c r="G293" s="243"/>
      <c r="H293" s="791"/>
      <c r="I293" s="791"/>
      <c r="J293" s="791"/>
      <c r="K293" s="791"/>
      <c r="L293" s="791"/>
      <c r="M293" s="791"/>
      <c r="N293" s="792"/>
    </row>
    <row r="294" spans="1:14" x14ac:dyDescent="0.25">
      <c r="A294" s="791"/>
      <c r="B294" s="791"/>
      <c r="C294" s="791"/>
      <c r="D294" s="791"/>
      <c r="E294" s="791"/>
      <c r="F294" s="791"/>
      <c r="G294" s="243"/>
      <c r="H294" s="791"/>
      <c r="I294" s="791"/>
      <c r="J294" s="791"/>
      <c r="K294" s="791"/>
      <c r="L294" s="791"/>
      <c r="M294" s="791"/>
      <c r="N294" s="792"/>
    </row>
    <row r="295" spans="1:14" x14ac:dyDescent="0.25">
      <c r="A295" s="791"/>
      <c r="B295" s="791"/>
      <c r="C295" s="791"/>
      <c r="D295" s="791"/>
      <c r="E295" s="791"/>
      <c r="F295" s="791"/>
      <c r="G295" s="243"/>
      <c r="H295" s="791"/>
      <c r="I295" s="791"/>
      <c r="J295" s="791"/>
      <c r="K295" s="791"/>
      <c r="L295" s="791"/>
      <c r="M295" s="791"/>
      <c r="N295" s="792"/>
    </row>
    <row r="296" spans="1:14" x14ac:dyDescent="0.25">
      <c r="A296" s="791"/>
      <c r="B296" s="791"/>
      <c r="C296" s="791"/>
      <c r="D296" s="791"/>
      <c r="E296" s="791"/>
      <c r="F296" s="791"/>
      <c r="G296" s="243"/>
      <c r="H296" s="791"/>
      <c r="I296" s="791"/>
      <c r="J296" s="791"/>
      <c r="K296" s="791"/>
      <c r="L296" s="791"/>
      <c r="M296" s="791"/>
      <c r="N296" s="792"/>
    </row>
    <row r="297" spans="1:14" x14ac:dyDescent="0.25">
      <c r="A297" s="791"/>
      <c r="B297" s="791"/>
      <c r="C297" s="791"/>
      <c r="D297" s="791"/>
      <c r="E297" s="791"/>
      <c r="F297" s="791"/>
      <c r="G297" s="243"/>
      <c r="H297" s="791"/>
      <c r="I297" s="791"/>
      <c r="J297" s="791"/>
      <c r="K297" s="791"/>
      <c r="L297" s="791"/>
      <c r="M297" s="791"/>
      <c r="N297" s="792"/>
    </row>
    <row r="298" spans="1:14" x14ac:dyDescent="0.25">
      <c r="A298" s="791"/>
      <c r="B298" s="791"/>
      <c r="C298" s="791"/>
      <c r="D298" s="791"/>
      <c r="E298" s="791"/>
      <c r="F298" s="791"/>
      <c r="G298" s="243"/>
      <c r="H298" s="791"/>
      <c r="I298" s="791"/>
      <c r="J298" s="791"/>
      <c r="K298" s="791"/>
      <c r="L298" s="791"/>
      <c r="M298" s="791"/>
      <c r="N298" s="792"/>
    </row>
    <row r="299" spans="1:14" x14ac:dyDescent="0.25">
      <c r="A299" s="791"/>
      <c r="B299" s="791"/>
      <c r="C299" s="791"/>
      <c r="D299" s="791"/>
      <c r="E299" s="791"/>
      <c r="F299" s="791"/>
      <c r="G299" s="243"/>
      <c r="H299" s="791"/>
      <c r="I299" s="791"/>
      <c r="J299" s="791"/>
      <c r="K299" s="791"/>
      <c r="L299" s="791"/>
      <c r="M299" s="791"/>
      <c r="N299" s="792"/>
    </row>
    <row r="300" spans="1:14" x14ac:dyDescent="0.25">
      <c r="A300" s="791"/>
      <c r="B300" s="791"/>
      <c r="C300" s="791"/>
      <c r="D300" s="791"/>
      <c r="E300" s="791"/>
      <c r="F300" s="791"/>
      <c r="G300" s="243"/>
      <c r="H300" s="791"/>
      <c r="I300" s="791"/>
      <c r="J300" s="791"/>
      <c r="K300" s="791"/>
      <c r="L300" s="791"/>
      <c r="M300" s="791"/>
      <c r="N300" s="792"/>
    </row>
    <row r="301" spans="1:14" x14ac:dyDescent="0.25">
      <c r="A301" s="791"/>
      <c r="B301" s="791"/>
      <c r="C301" s="791"/>
      <c r="D301" s="791"/>
      <c r="E301" s="791"/>
      <c r="F301" s="791"/>
      <c r="G301" s="243"/>
      <c r="H301" s="791"/>
      <c r="I301" s="791"/>
      <c r="J301" s="791"/>
      <c r="K301" s="791"/>
      <c r="L301" s="791"/>
      <c r="M301" s="791"/>
      <c r="N301" s="792"/>
    </row>
    <row r="302" spans="1:14" x14ac:dyDescent="0.25">
      <c r="A302" s="791"/>
      <c r="B302" s="791"/>
      <c r="C302" s="791"/>
      <c r="D302" s="791"/>
      <c r="E302" s="791"/>
      <c r="F302" s="791"/>
      <c r="G302" s="243"/>
      <c r="H302" s="791"/>
      <c r="I302" s="791"/>
      <c r="J302" s="791"/>
      <c r="K302" s="791"/>
      <c r="L302" s="791"/>
      <c r="M302" s="791"/>
      <c r="N302" s="792"/>
    </row>
    <row r="303" spans="1:14" x14ac:dyDescent="0.25">
      <c r="A303" s="791"/>
      <c r="B303" s="791"/>
      <c r="C303" s="791"/>
      <c r="D303" s="791"/>
      <c r="E303" s="791"/>
      <c r="F303" s="791"/>
      <c r="G303" s="243"/>
      <c r="H303" s="791"/>
      <c r="I303" s="791"/>
      <c r="J303" s="791"/>
      <c r="K303" s="791"/>
      <c r="L303" s="791"/>
      <c r="M303" s="791"/>
      <c r="N303" s="792"/>
    </row>
    <row r="304" spans="1:14" x14ac:dyDescent="0.25">
      <c r="A304" s="791"/>
      <c r="B304" s="791"/>
      <c r="C304" s="791"/>
      <c r="D304" s="791"/>
      <c r="E304" s="791"/>
      <c r="F304" s="791"/>
      <c r="G304" s="243"/>
      <c r="H304" s="791"/>
      <c r="I304" s="791"/>
      <c r="J304" s="791"/>
      <c r="K304" s="791"/>
      <c r="L304" s="791"/>
      <c r="M304" s="791"/>
      <c r="N304" s="792"/>
    </row>
    <row r="305" spans="1:14" x14ac:dyDescent="0.25">
      <c r="A305" s="791"/>
      <c r="B305" s="791"/>
      <c r="C305" s="791"/>
      <c r="D305" s="791"/>
      <c r="E305" s="791"/>
      <c r="F305" s="791"/>
      <c r="G305" s="243"/>
      <c r="H305" s="791"/>
      <c r="I305" s="791"/>
      <c r="J305" s="791"/>
      <c r="K305" s="791"/>
      <c r="L305" s="791"/>
      <c r="M305" s="791"/>
      <c r="N305" s="792"/>
    </row>
    <row r="306" spans="1:14" x14ac:dyDescent="0.25">
      <c r="A306" s="791"/>
      <c r="B306" s="791"/>
      <c r="C306" s="791"/>
      <c r="D306" s="791"/>
      <c r="E306" s="791"/>
      <c r="F306" s="791"/>
      <c r="G306" s="243"/>
      <c r="H306" s="791"/>
      <c r="I306" s="791"/>
      <c r="J306" s="791"/>
      <c r="K306" s="791"/>
      <c r="L306" s="791"/>
      <c r="M306" s="791"/>
      <c r="N306" s="792"/>
    </row>
    <row r="307" spans="1:14" x14ac:dyDescent="0.25">
      <c r="A307" s="791"/>
      <c r="B307" s="791"/>
      <c r="C307" s="791"/>
      <c r="D307" s="791"/>
      <c r="E307" s="791"/>
      <c r="F307" s="791"/>
      <c r="G307" s="243"/>
      <c r="H307" s="791"/>
      <c r="I307" s="791"/>
      <c r="J307" s="791"/>
      <c r="K307" s="791"/>
      <c r="L307" s="791"/>
      <c r="M307" s="791"/>
      <c r="N307" s="792"/>
    </row>
    <row r="308" spans="1:14" x14ac:dyDescent="0.25">
      <c r="A308" s="791"/>
      <c r="B308" s="791"/>
      <c r="C308" s="791"/>
      <c r="D308" s="791"/>
      <c r="E308" s="791"/>
      <c r="F308" s="791"/>
      <c r="G308" s="243"/>
      <c r="H308" s="791"/>
      <c r="I308" s="791"/>
      <c r="J308" s="791"/>
      <c r="K308" s="791"/>
      <c r="L308" s="791"/>
      <c r="M308" s="791"/>
      <c r="N308" s="792"/>
    </row>
    <row r="309" spans="1:14" x14ac:dyDescent="0.25">
      <c r="A309" s="791"/>
      <c r="B309" s="791"/>
      <c r="C309" s="791"/>
      <c r="D309" s="791"/>
      <c r="E309" s="791"/>
      <c r="F309" s="791"/>
      <c r="G309" s="243"/>
      <c r="H309" s="791"/>
      <c r="I309" s="791"/>
      <c r="J309" s="791"/>
      <c r="K309" s="791"/>
      <c r="L309" s="791"/>
      <c r="M309" s="791"/>
      <c r="N309" s="792"/>
    </row>
    <row r="310" spans="1:14" x14ac:dyDescent="0.25">
      <c r="A310" s="791"/>
      <c r="B310" s="791"/>
      <c r="C310" s="791"/>
      <c r="D310" s="791"/>
      <c r="E310" s="791"/>
      <c r="F310" s="791"/>
      <c r="G310" s="243"/>
      <c r="H310" s="791"/>
      <c r="I310" s="791"/>
      <c r="J310" s="791"/>
      <c r="K310" s="791"/>
      <c r="L310" s="791"/>
      <c r="M310" s="791"/>
      <c r="N310" s="792"/>
    </row>
    <row r="311" spans="1:14" x14ac:dyDescent="0.25">
      <c r="A311" s="791"/>
      <c r="B311" s="791"/>
      <c r="C311" s="791"/>
      <c r="D311" s="791"/>
      <c r="E311" s="791"/>
      <c r="F311" s="791"/>
      <c r="G311" s="243"/>
      <c r="H311" s="791"/>
      <c r="I311" s="791"/>
      <c r="J311" s="791"/>
      <c r="K311" s="791"/>
      <c r="L311" s="791"/>
      <c r="M311" s="791"/>
      <c r="N311" s="792"/>
    </row>
    <row r="312" spans="1:14" x14ac:dyDescent="0.25">
      <c r="A312" s="791"/>
      <c r="B312" s="791"/>
      <c r="C312" s="791"/>
      <c r="D312" s="791"/>
      <c r="E312" s="791"/>
      <c r="F312" s="791"/>
      <c r="G312" s="243"/>
      <c r="H312" s="791"/>
      <c r="I312" s="791"/>
      <c r="J312" s="791"/>
      <c r="K312" s="791"/>
      <c r="L312" s="791"/>
      <c r="M312" s="791"/>
      <c r="N312" s="792"/>
    </row>
    <row r="313" spans="1:14" x14ac:dyDescent="0.25">
      <c r="A313" s="791"/>
      <c r="B313" s="791"/>
      <c r="C313" s="791"/>
      <c r="D313" s="791"/>
      <c r="E313" s="791"/>
      <c r="F313" s="791"/>
      <c r="G313" s="243"/>
      <c r="H313" s="791"/>
      <c r="I313" s="791"/>
      <c r="J313" s="791"/>
      <c r="K313" s="791"/>
      <c r="L313" s="791"/>
      <c r="M313" s="791"/>
      <c r="N313" s="792"/>
    </row>
    <row r="314" spans="1:14" x14ac:dyDescent="0.25">
      <c r="A314" s="791"/>
      <c r="B314" s="791"/>
      <c r="C314" s="791"/>
      <c r="D314" s="791"/>
      <c r="E314" s="791"/>
      <c r="F314" s="791"/>
      <c r="G314" s="243"/>
      <c r="H314" s="791"/>
      <c r="I314" s="791"/>
      <c r="J314" s="791"/>
      <c r="K314" s="791"/>
      <c r="L314" s="791"/>
      <c r="M314" s="791"/>
      <c r="N314" s="792"/>
    </row>
    <row r="315" spans="1:14" x14ac:dyDescent="0.25">
      <c r="A315" s="791"/>
      <c r="B315" s="791"/>
      <c r="C315" s="791"/>
      <c r="D315" s="791"/>
      <c r="E315" s="791"/>
      <c r="F315" s="791"/>
      <c r="G315" s="243"/>
      <c r="H315" s="791"/>
      <c r="I315" s="791"/>
      <c r="J315" s="791"/>
      <c r="K315" s="791"/>
      <c r="L315" s="791"/>
      <c r="M315" s="791"/>
      <c r="N315" s="792"/>
    </row>
    <row r="316" spans="1:14" x14ac:dyDescent="0.25">
      <c r="A316" s="791"/>
      <c r="B316" s="791"/>
      <c r="C316" s="791"/>
      <c r="D316" s="791"/>
      <c r="E316" s="791"/>
      <c r="F316" s="791"/>
      <c r="G316" s="243"/>
      <c r="H316" s="791"/>
      <c r="I316" s="791"/>
      <c r="J316" s="791"/>
      <c r="K316" s="791"/>
      <c r="L316" s="791"/>
      <c r="M316" s="791"/>
      <c r="N316" s="792"/>
    </row>
    <row r="317" spans="1:14" x14ac:dyDescent="0.25">
      <c r="A317" s="791"/>
      <c r="B317" s="791"/>
      <c r="C317" s="791"/>
      <c r="D317" s="791"/>
      <c r="E317" s="791"/>
      <c r="F317" s="791"/>
      <c r="G317" s="243"/>
      <c r="H317" s="791"/>
      <c r="I317" s="791"/>
      <c r="J317" s="791"/>
      <c r="K317" s="791"/>
      <c r="L317" s="791"/>
      <c r="M317" s="791"/>
      <c r="N317" s="792"/>
    </row>
    <row r="318" spans="1:14" x14ac:dyDescent="0.25">
      <c r="A318" s="791"/>
      <c r="B318" s="791"/>
      <c r="C318" s="791"/>
      <c r="D318" s="791"/>
      <c r="E318" s="791"/>
      <c r="F318" s="791"/>
      <c r="G318" s="243"/>
      <c r="H318" s="791"/>
      <c r="I318" s="791"/>
      <c r="J318" s="791"/>
      <c r="K318" s="791"/>
      <c r="L318" s="791"/>
      <c r="M318" s="791"/>
      <c r="N318" s="792"/>
    </row>
    <row r="319" spans="1:14" x14ac:dyDescent="0.25">
      <c r="A319" s="791"/>
      <c r="B319" s="791"/>
      <c r="C319" s="791"/>
      <c r="D319" s="791"/>
      <c r="E319" s="791"/>
      <c r="F319" s="791"/>
      <c r="G319" s="243"/>
      <c r="H319" s="791"/>
      <c r="I319" s="791"/>
      <c r="J319" s="791"/>
      <c r="K319" s="791"/>
      <c r="L319" s="791"/>
      <c r="M319" s="791"/>
      <c r="N319" s="792"/>
    </row>
    <row r="320" spans="1:14" x14ac:dyDescent="0.25">
      <c r="A320" s="791"/>
      <c r="B320" s="791"/>
      <c r="C320" s="791"/>
      <c r="D320" s="791"/>
      <c r="E320" s="791"/>
      <c r="F320" s="791"/>
      <c r="G320" s="243"/>
      <c r="H320" s="791"/>
      <c r="I320" s="791"/>
      <c r="J320" s="791"/>
      <c r="K320" s="791"/>
      <c r="L320" s="791"/>
      <c r="M320" s="791"/>
      <c r="N320" s="792"/>
    </row>
    <row r="321" spans="1:14" x14ac:dyDescent="0.25">
      <c r="A321" s="791"/>
      <c r="B321" s="791"/>
      <c r="C321" s="791"/>
      <c r="D321" s="791"/>
      <c r="E321" s="791"/>
      <c r="F321" s="791"/>
      <c r="G321" s="243"/>
      <c r="H321" s="791"/>
      <c r="I321" s="791"/>
      <c r="J321" s="791"/>
      <c r="K321" s="791"/>
      <c r="L321" s="791"/>
      <c r="M321" s="791"/>
      <c r="N321" s="792"/>
    </row>
    <row r="322" spans="1:14" x14ac:dyDescent="0.25">
      <c r="A322" s="791"/>
      <c r="B322" s="791"/>
      <c r="C322" s="791"/>
      <c r="D322" s="791"/>
      <c r="E322" s="791"/>
      <c r="F322" s="791"/>
      <c r="G322" s="243"/>
      <c r="H322" s="791"/>
      <c r="I322" s="791"/>
      <c r="J322" s="791"/>
      <c r="K322" s="791"/>
      <c r="L322" s="791"/>
      <c r="M322" s="791"/>
      <c r="N322" s="792"/>
    </row>
    <row r="323" spans="1:14" x14ac:dyDescent="0.25">
      <c r="A323" s="791"/>
      <c r="B323" s="791"/>
      <c r="C323" s="791"/>
      <c r="D323" s="791"/>
      <c r="E323" s="791"/>
      <c r="F323" s="791"/>
      <c r="G323" s="243"/>
      <c r="H323" s="791"/>
      <c r="I323" s="791"/>
      <c r="J323" s="791"/>
      <c r="K323" s="791"/>
      <c r="L323" s="791"/>
      <c r="M323" s="791"/>
      <c r="N323" s="792"/>
    </row>
    <row r="324" spans="1:14" x14ac:dyDescent="0.25">
      <c r="A324" s="791"/>
      <c r="B324" s="791"/>
      <c r="C324" s="791"/>
      <c r="D324" s="791"/>
      <c r="E324" s="791"/>
      <c r="F324" s="791"/>
      <c r="G324" s="243"/>
      <c r="H324" s="791"/>
      <c r="I324" s="791"/>
      <c r="J324" s="791"/>
      <c r="K324" s="791"/>
      <c r="L324" s="791"/>
      <c r="M324" s="791"/>
      <c r="N324" s="792"/>
    </row>
    <row r="325" spans="1:14" x14ac:dyDescent="0.25">
      <c r="A325" s="791"/>
      <c r="B325" s="791"/>
      <c r="C325" s="791"/>
      <c r="D325" s="791"/>
      <c r="E325" s="791"/>
      <c r="F325" s="791"/>
      <c r="G325" s="243"/>
      <c r="H325" s="791"/>
      <c r="I325" s="791"/>
      <c r="J325" s="791"/>
      <c r="K325" s="791"/>
      <c r="L325" s="791"/>
      <c r="M325" s="791"/>
      <c r="N325" s="792"/>
    </row>
    <row r="326" spans="1:14" x14ac:dyDescent="0.25">
      <c r="A326" s="791"/>
      <c r="B326" s="791"/>
      <c r="C326" s="791"/>
      <c r="D326" s="791"/>
      <c r="E326" s="791"/>
      <c r="F326" s="791"/>
      <c r="G326" s="243"/>
      <c r="H326" s="791"/>
      <c r="I326" s="791"/>
      <c r="J326" s="791"/>
      <c r="K326" s="791"/>
      <c r="L326" s="791"/>
      <c r="M326" s="791"/>
      <c r="N326" s="792"/>
    </row>
    <row r="327" spans="1:14" x14ac:dyDescent="0.25">
      <c r="A327" s="791"/>
      <c r="B327" s="791"/>
      <c r="C327" s="791"/>
      <c r="D327" s="791"/>
      <c r="E327" s="791"/>
      <c r="F327" s="791"/>
      <c r="G327" s="243"/>
      <c r="H327" s="791"/>
      <c r="I327" s="791"/>
      <c r="J327" s="791"/>
      <c r="K327" s="791"/>
      <c r="L327" s="791"/>
      <c r="M327" s="791"/>
      <c r="N327" s="792"/>
    </row>
    <row r="328" spans="1:14" x14ac:dyDescent="0.25">
      <c r="A328" s="791"/>
      <c r="B328" s="791"/>
      <c r="C328" s="791"/>
      <c r="D328" s="791"/>
      <c r="E328" s="791"/>
      <c r="F328" s="791"/>
      <c r="G328" s="243"/>
      <c r="H328" s="791"/>
      <c r="I328" s="791"/>
      <c r="J328" s="791"/>
      <c r="K328" s="791"/>
      <c r="L328" s="791"/>
      <c r="M328" s="791"/>
      <c r="N328" s="792"/>
    </row>
    <row r="329" spans="1:14" x14ac:dyDescent="0.25">
      <c r="A329" s="791"/>
      <c r="B329" s="791"/>
      <c r="C329" s="791"/>
      <c r="D329" s="791"/>
      <c r="E329" s="791"/>
      <c r="F329" s="791"/>
      <c r="G329" s="243"/>
      <c r="H329" s="791"/>
      <c r="I329" s="791"/>
      <c r="J329" s="791"/>
      <c r="K329" s="791"/>
      <c r="L329" s="791"/>
      <c r="M329" s="791"/>
      <c r="N329" s="792"/>
    </row>
    <row r="330" spans="1:14" x14ac:dyDescent="0.25">
      <c r="A330" s="791"/>
      <c r="B330" s="791"/>
      <c r="C330" s="791"/>
      <c r="D330" s="791"/>
      <c r="E330" s="791"/>
      <c r="F330" s="791"/>
      <c r="G330" s="243"/>
      <c r="H330" s="791"/>
      <c r="I330" s="791"/>
      <c r="J330" s="791"/>
      <c r="K330" s="791"/>
      <c r="L330" s="791"/>
      <c r="M330" s="791"/>
      <c r="N330" s="792"/>
    </row>
    <row r="331" spans="1:14" x14ac:dyDescent="0.25">
      <c r="A331" s="791"/>
      <c r="B331" s="791"/>
      <c r="C331" s="791"/>
      <c r="D331" s="791"/>
      <c r="E331" s="791"/>
      <c r="F331" s="791"/>
      <c r="G331" s="243"/>
      <c r="H331" s="791"/>
      <c r="I331" s="791"/>
      <c r="J331" s="791"/>
      <c r="K331" s="791"/>
      <c r="L331" s="791"/>
      <c r="M331" s="791"/>
      <c r="N331" s="792"/>
    </row>
    <row r="332" spans="1:14" x14ac:dyDescent="0.25">
      <c r="A332" s="791"/>
      <c r="B332" s="791"/>
      <c r="C332" s="791"/>
      <c r="D332" s="791"/>
      <c r="E332" s="791"/>
      <c r="F332" s="791"/>
      <c r="G332" s="243"/>
      <c r="H332" s="791"/>
      <c r="I332" s="791"/>
      <c r="J332" s="791"/>
      <c r="K332" s="791"/>
      <c r="L332" s="791"/>
      <c r="M332" s="791"/>
      <c r="N332" s="792"/>
    </row>
    <row r="333" spans="1:14" x14ac:dyDescent="0.25">
      <c r="A333" s="791"/>
      <c r="B333" s="791"/>
      <c r="C333" s="791"/>
      <c r="D333" s="791"/>
      <c r="E333" s="791"/>
      <c r="F333" s="791"/>
      <c r="G333" s="243"/>
      <c r="H333" s="791"/>
      <c r="I333" s="791"/>
      <c r="J333" s="791"/>
      <c r="K333" s="791"/>
      <c r="L333" s="791"/>
      <c r="M333" s="791"/>
      <c r="N333" s="792"/>
    </row>
    <row r="334" spans="1:14" x14ac:dyDescent="0.25">
      <c r="A334" s="791"/>
      <c r="B334" s="791"/>
      <c r="C334" s="791"/>
      <c r="D334" s="791"/>
      <c r="E334" s="791"/>
      <c r="F334" s="791"/>
      <c r="G334" s="243"/>
      <c r="H334" s="791"/>
      <c r="I334" s="791"/>
      <c r="J334" s="791"/>
      <c r="K334" s="791"/>
      <c r="L334" s="791"/>
      <c r="M334" s="791"/>
      <c r="N334" s="792"/>
    </row>
    <row r="335" spans="1:14" x14ac:dyDescent="0.25">
      <c r="A335" s="791"/>
      <c r="B335" s="791"/>
      <c r="C335" s="791"/>
      <c r="D335" s="791"/>
      <c r="E335" s="791"/>
      <c r="F335" s="791"/>
      <c r="G335" s="243"/>
      <c r="H335" s="791"/>
      <c r="I335" s="791"/>
      <c r="J335" s="791"/>
      <c r="K335" s="791"/>
      <c r="L335" s="791"/>
      <c r="M335" s="791"/>
      <c r="N335" s="792"/>
    </row>
    <row r="336" spans="1:14" x14ac:dyDescent="0.25">
      <c r="A336" s="791"/>
      <c r="B336" s="791"/>
      <c r="C336" s="791"/>
      <c r="D336" s="791"/>
      <c r="E336" s="791"/>
      <c r="F336" s="791"/>
      <c r="G336" s="243"/>
      <c r="H336" s="791"/>
      <c r="I336" s="791"/>
      <c r="J336" s="791"/>
      <c r="K336" s="791"/>
      <c r="L336" s="791"/>
      <c r="M336" s="791"/>
      <c r="N336" s="792"/>
    </row>
    <row r="337" spans="1:14" x14ac:dyDescent="0.25">
      <c r="A337" s="791"/>
      <c r="B337" s="791"/>
      <c r="C337" s="791"/>
      <c r="D337" s="791"/>
      <c r="E337" s="791"/>
      <c r="F337" s="791"/>
      <c r="G337" s="243"/>
      <c r="H337" s="791"/>
      <c r="I337" s="791"/>
      <c r="J337" s="791"/>
      <c r="K337" s="791"/>
      <c r="L337" s="791"/>
      <c r="M337" s="791"/>
      <c r="N337" s="792"/>
    </row>
    <row r="338" spans="1:14" x14ac:dyDescent="0.25">
      <c r="A338" s="791"/>
      <c r="B338" s="791"/>
      <c r="C338" s="791"/>
      <c r="D338" s="791"/>
      <c r="E338" s="791"/>
      <c r="F338" s="791"/>
      <c r="G338" s="243"/>
      <c r="H338" s="791"/>
      <c r="I338" s="791"/>
      <c r="J338" s="791"/>
      <c r="K338" s="791"/>
      <c r="L338" s="791"/>
      <c r="M338" s="791"/>
      <c r="N338" s="792"/>
    </row>
    <row r="339" spans="1:14" x14ac:dyDescent="0.25">
      <c r="A339" s="791"/>
      <c r="B339" s="791"/>
      <c r="C339" s="791"/>
      <c r="D339" s="791"/>
      <c r="E339" s="791"/>
      <c r="F339" s="791"/>
      <c r="G339" s="243"/>
      <c r="H339" s="791"/>
      <c r="I339" s="791"/>
      <c r="J339" s="791"/>
      <c r="K339" s="791"/>
      <c r="L339" s="791"/>
      <c r="M339" s="791"/>
      <c r="N339" s="792"/>
    </row>
    <row r="340" spans="1:14" x14ac:dyDescent="0.25">
      <c r="A340" s="791"/>
      <c r="B340" s="791"/>
      <c r="C340" s="791"/>
      <c r="D340" s="791"/>
      <c r="E340" s="791"/>
      <c r="F340" s="791"/>
      <c r="G340" s="243"/>
      <c r="H340" s="791"/>
      <c r="I340" s="791"/>
      <c r="J340" s="791"/>
      <c r="K340" s="791"/>
      <c r="L340" s="791"/>
      <c r="M340" s="791"/>
      <c r="N340" s="792"/>
    </row>
    <row r="341" spans="1:14" x14ac:dyDescent="0.25">
      <c r="A341" s="791"/>
      <c r="B341" s="791"/>
      <c r="C341" s="791"/>
      <c r="D341" s="791"/>
      <c r="E341" s="791"/>
      <c r="F341" s="791"/>
      <c r="G341" s="243"/>
      <c r="H341" s="791"/>
      <c r="I341" s="791"/>
      <c r="J341" s="791"/>
      <c r="K341" s="791"/>
      <c r="L341" s="791"/>
      <c r="M341" s="791"/>
      <c r="N341" s="792"/>
    </row>
    <row r="342" spans="1:14" x14ac:dyDescent="0.25">
      <c r="A342" s="791"/>
      <c r="B342" s="791"/>
      <c r="C342" s="791"/>
      <c r="D342" s="791"/>
      <c r="E342" s="791"/>
      <c r="F342" s="791"/>
      <c r="G342" s="243"/>
      <c r="H342" s="791"/>
      <c r="I342" s="791"/>
      <c r="J342" s="791"/>
      <c r="K342" s="791"/>
      <c r="L342" s="791"/>
      <c r="M342" s="791"/>
      <c r="N342" s="792"/>
    </row>
    <row r="343" spans="1:14" x14ac:dyDescent="0.25">
      <c r="A343" s="791"/>
      <c r="B343" s="791"/>
      <c r="C343" s="791"/>
      <c r="D343" s="791"/>
      <c r="E343" s="791"/>
      <c r="F343" s="791"/>
      <c r="G343" s="243"/>
      <c r="H343" s="791"/>
      <c r="I343" s="791"/>
      <c r="J343" s="791"/>
      <c r="K343" s="791"/>
      <c r="L343" s="791"/>
      <c r="M343" s="791"/>
      <c r="N343" s="792"/>
    </row>
    <row r="344" spans="1:14" x14ac:dyDescent="0.25">
      <c r="A344" s="791"/>
      <c r="B344" s="791"/>
      <c r="C344" s="791"/>
      <c r="D344" s="791"/>
      <c r="E344" s="791"/>
      <c r="F344" s="791"/>
      <c r="G344" s="243"/>
      <c r="H344" s="791"/>
      <c r="I344" s="791"/>
      <c r="J344" s="791"/>
      <c r="K344" s="791"/>
      <c r="L344" s="791"/>
      <c r="M344" s="791"/>
      <c r="N344" s="792"/>
    </row>
    <row r="345" spans="1:14" x14ac:dyDescent="0.25">
      <c r="A345" s="791"/>
      <c r="B345" s="791"/>
      <c r="C345" s="791"/>
      <c r="D345" s="791"/>
      <c r="E345" s="791"/>
      <c r="F345" s="791"/>
      <c r="G345" s="243"/>
      <c r="H345" s="791"/>
      <c r="I345" s="791"/>
      <c r="J345" s="791"/>
      <c r="K345" s="791"/>
      <c r="L345" s="791"/>
      <c r="M345" s="791"/>
      <c r="N345" s="792"/>
    </row>
    <row r="346" spans="1:14" x14ac:dyDescent="0.25">
      <c r="A346" s="791"/>
      <c r="B346" s="791"/>
      <c r="C346" s="791"/>
      <c r="D346" s="791"/>
      <c r="E346" s="791"/>
      <c r="F346" s="791"/>
      <c r="G346" s="243"/>
      <c r="H346" s="791"/>
      <c r="I346" s="791"/>
      <c r="J346" s="791"/>
      <c r="K346" s="791"/>
      <c r="L346" s="791"/>
      <c r="M346" s="791"/>
      <c r="N346" s="792"/>
    </row>
    <row r="347" spans="1:14" x14ac:dyDescent="0.25">
      <c r="A347" s="791"/>
      <c r="B347" s="791"/>
      <c r="C347" s="791"/>
      <c r="D347" s="791"/>
      <c r="E347" s="791"/>
      <c r="F347" s="791"/>
      <c r="G347" s="243"/>
      <c r="H347" s="791"/>
      <c r="I347" s="791"/>
      <c r="J347" s="791"/>
      <c r="K347" s="791"/>
      <c r="L347" s="791"/>
      <c r="M347" s="791"/>
      <c r="N347" s="792"/>
    </row>
    <row r="348" spans="1:14" x14ac:dyDescent="0.25">
      <c r="A348" s="791"/>
      <c r="B348" s="791"/>
      <c r="C348" s="791"/>
      <c r="D348" s="791"/>
      <c r="E348" s="791"/>
      <c r="F348" s="791"/>
      <c r="G348" s="243"/>
      <c r="H348" s="791"/>
      <c r="I348" s="791"/>
      <c r="J348" s="791"/>
      <c r="K348" s="791"/>
      <c r="L348" s="791"/>
      <c r="M348" s="791"/>
      <c r="N348" s="792"/>
    </row>
    <row r="349" spans="1:14" x14ac:dyDescent="0.25">
      <c r="A349" s="791"/>
      <c r="B349" s="791"/>
      <c r="C349" s="791"/>
      <c r="D349" s="791"/>
      <c r="E349" s="791"/>
      <c r="F349" s="791"/>
      <c r="G349" s="243"/>
      <c r="H349" s="791"/>
      <c r="I349" s="791"/>
      <c r="J349" s="791"/>
      <c r="K349" s="791"/>
      <c r="L349" s="791"/>
      <c r="M349" s="791"/>
      <c r="N349" s="792"/>
    </row>
    <row r="350" spans="1:14" x14ac:dyDescent="0.25">
      <c r="A350" s="791"/>
      <c r="B350" s="791"/>
      <c r="C350" s="791"/>
      <c r="D350" s="791"/>
      <c r="E350" s="791"/>
      <c r="F350" s="791"/>
      <c r="G350" s="243"/>
      <c r="H350" s="791"/>
      <c r="I350" s="791"/>
      <c r="J350" s="791"/>
      <c r="K350" s="791"/>
      <c r="L350" s="791"/>
      <c r="M350" s="791"/>
      <c r="N350" s="792"/>
    </row>
    <row r="351" spans="1:14" x14ac:dyDescent="0.25">
      <c r="A351" s="791"/>
      <c r="B351" s="791"/>
      <c r="C351" s="791"/>
      <c r="D351" s="791"/>
      <c r="E351" s="791"/>
      <c r="F351" s="791"/>
      <c r="G351" s="243"/>
      <c r="H351" s="791"/>
      <c r="I351" s="791"/>
      <c r="J351" s="791"/>
      <c r="K351" s="791"/>
      <c r="L351" s="791"/>
      <c r="M351" s="791"/>
      <c r="N351" s="792"/>
    </row>
    <row r="352" spans="1:14" x14ac:dyDescent="0.25">
      <c r="A352" s="791"/>
      <c r="B352" s="791"/>
      <c r="C352" s="791"/>
      <c r="D352" s="791"/>
      <c r="E352" s="791"/>
      <c r="F352" s="791"/>
      <c r="G352" s="243"/>
      <c r="H352" s="791"/>
      <c r="I352" s="791"/>
      <c r="J352" s="791"/>
      <c r="K352" s="791"/>
      <c r="L352" s="791"/>
      <c r="M352" s="791"/>
      <c r="N352" s="792"/>
    </row>
    <row r="353" spans="1:14" x14ac:dyDescent="0.25">
      <c r="A353" s="791"/>
      <c r="B353" s="791"/>
      <c r="C353" s="791"/>
      <c r="D353" s="791"/>
      <c r="E353" s="791"/>
      <c r="F353" s="791"/>
      <c r="G353" s="243"/>
      <c r="H353" s="791"/>
      <c r="I353" s="791"/>
      <c r="J353" s="791"/>
      <c r="K353" s="791"/>
      <c r="L353" s="791"/>
      <c r="M353" s="791"/>
      <c r="N353" s="792"/>
    </row>
    <row r="354" spans="1:14" x14ac:dyDescent="0.25">
      <c r="A354" s="791"/>
      <c r="B354" s="791"/>
      <c r="C354" s="791"/>
      <c r="D354" s="791"/>
      <c r="E354" s="791"/>
      <c r="F354" s="791"/>
      <c r="G354" s="243"/>
      <c r="H354" s="791"/>
      <c r="I354" s="791"/>
      <c r="J354" s="791"/>
      <c r="K354" s="791"/>
      <c r="L354" s="791"/>
      <c r="M354" s="791"/>
      <c r="N354" s="792"/>
    </row>
    <row r="355" spans="1:14" x14ac:dyDescent="0.25">
      <c r="A355" s="791"/>
      <c r="B355" s="791"/>
      <c r="C355" s="791"/>
      <c r="D355" s="791"/>
      <c r="E355" s="791"/>
      <c r="F355" s="791"/>
      <c r="G355" s="243"/>
      <c r="H355" s="791"/>
      <c r="I355" s="791"/>
      <c r="J355" s="791"/>
      <c r="K355" s="791"/>
      <c r="L355" s="791"/>
      <c r="M355" s="791"/>
      <c r="N355" s="792"/>
    </row>
    <row r="356" spans="1:14" x14ac:dyDescent="0.25">
      <c r="A356" s="791"/>
      <c r="B356" s="791"/>
      <c r="C356" s="791"/>
      <c r="D356" s="791"/>
      <c r="E356" s="791"/>
      <c r="F356" s="791"/>
      <c r="G356" s="243"/>
      <c r="H356" s="791"/>
      <c r="I356" s="791"/>
      <c r="J356" s="791"/>
      <c r="K356" s="791"/>
      <c r="L356" s="791"/>
      <c r="M356" s="791"/>
      <c r="N356" s="792"/>
    </row>
    <row r="357" spans="1:14" x14ac:dyDescent="0.25">
      <c r="A357" s="791"/>
      <c r="B357" s="791"/>
      <c r="C357" s="791"/>
      <c r="D357" s="791"/>
      <c r="E357" s="791"/>
      <c r="F357" s="791"/>
      <c r="G357" s="791"/>
      <c r="H357" s="791"/>
      <c r="I357" s="791"/>
      <c r="J357" s="791"/>
      <c r="K357" s="791"/>
      <c r="L357" s="791"/>
      <c r="M357" s="791"/>
      <c r="N357" s="792"/>
    </row>
    <row r="358" spans="1:14" x14ac:dyDescent="0.25">
      <c r="A358" s="791"/>
      <c r="B358" s="791"/>
      <c r="C358" s="791"/>
      <c r="D358" s="791"/>
      <c r="E358" s="791"/>
      <c r="F358" s="791"/>
      <c r="G358" s="791"/>
      <c r="H358" s="791"/>
      <c r="I358" s="791"/>
      <c r="J358" s="791"/>
      <c r="K358" s="791"/>
      <c r="L358" s="791"/>
      <c r="M358" s="791"/>
      <c r="N358" s="792"/>
    </row>
    <row r="359" spans="1:14" x14ac:dyDescent="0.25">
      <c r="A359" s="791"/>
      <c r="B359" s="791"/>
      <c r="C359" s="791"/>
      <c r="D359" s="791"/>
      <c r="E359" s="791"/>
      <c r="F359" s="791"/>
      <c r="G359" s="791"/>
      <c r="H359" s="791"/>
      <c r="I359" s="791"/>
      <c r="J359" s="791"/>
      <c r="K359" s="791"/>
      <c r="L359" s="791"/>
      <c r="M359" s="791"/>
      <c r="N359" s="792"/>
    </row>
    <row r="360" spans="1:14" x14ac:dyDescent="0.25">
      <c r="A360" s="791"/>
      <c r="B360" s="791"/>
      <c r="C360" s="791"/>
      <c r="D360" s="791"/>
      <c r="E360" s="791"/>
      <c r="F360" s="791"/>
      <c r="G360" s="791"/>
      <c r="H360" s="791"/>
      <c r="I360" s="791"/>
      <c r="J360" s="791"/>
      <c r="K360" s="791"/>
      <c r="L360" s="791"/>
      <c r="M360" s="791"/>
      <c r="N360" s="792"/>
    </row>
    <row r="361" spans="1:14" x14ac:dyDescent="0.25">
      <c r="A361" s="791"/>
      <c r="B361" s="791"/>
      <c r="C361" s="791"/>
      <c r="D361" s="791"/>
      <c r="E361" s="791"/>
      <c r="F361" s="791"/>
      <c r="G361" s="791"/>
      <c r="H361" s="791"/>
      <c r="I361" s="791"/>
      <c r="J361" s="791"/>
      <c r="K361" s="791"/>
      <c r="L361" s="791"/>
      <c r="M361" s="791"/>
      <c r="N361" s="792"/>
    </row>
    <row r="362" spans="1:14" x14ac:dyDescent="0.25">
      <c r="A362" s="791"/>
      <c r="B362" s="791"/>
      <c r="C362" s="791"/>
      <c r="D362" s="791"/>
      <c r="E362" s="791"/>
      <c r="F362" s="791"/>
      <c r="G362" s="791"/>
      <c r="H362" s="791"/>
      <c r="I362" s="791"/>
      <c r="J362" s="791"/>
      <c r="K362" s="791"/>
      <c r="L362" s="791"/>
      <c r="M362" s="791"/>
      <c r="N362" s="792"/>
    </row>
    <row r="363" spans="1:14" x14ac:dyDescent="0.25">
      <c r="A363" s="791"/>
      <c r="B363" s="791"/>
      <c r="C363" s="791"/>
      <c r="D363" s="791"/>
      <c r="E363" s="791"/>
      <c r="F363" s="791"/>
      <c r="G363" s="791"/>
      <c r="H363" s="791"/>
      <c r="I363" s="791"/>
      <c r="J363" s="791"/>
      <c r="K363" s="791"/>
      <c r="L363" s="791"/>
      <c r="M363" s="791"/>
      <c r="N363" s="792"/>
    </row>
    <row r="364" spans="1:14" x14ac:dyDescent="0.25">
      <c r="A364" s="791"/>
      <c r="B364" s="791"/>
      <c r="C364" s="791"/>
      <c r="D364" s="791"/>
      <c r="E364" s="791"/>
      <c r="F364" s="791"/>
      <c r="G364" s="791"/>
      <c r="H364" s="791"/>
      <c r="I364" s="791"/>
      <c r="J364" s="791"/>
      <c r="K364" s="791"/>
      <c r="L364" s="791"/>
      <c r="M364" s="791"/>
      <c r="N364" s="792"/>
    </row>
    <row r="365" spans="1:14" x14ac:dyDescent="0.25">
      <c r="A365" s="791"/>
      <c r="B365" s="791"/>
      <c r="C365" s="791"/>
      <c r="D365" s="791"/>
      <c r="E365" s="791"/>
      <c r="F365" s="791"/>
      <c r="G365" s="791"/>
      <c r="H365" s="791"/>
      <c r="I365" s="791"/>
      <c r="J365" s="791"/>
      <c r="K365" s="791"/>
      <c r="L365" s="791"/>
      <c r="M365" s="791"/>
      <c r="N365" s="792"/>
    </row>
    <row r="366" spans="1:14" x14ac:dyDescent="0.25">
      <c r="A366" s="791"/>
      <c r="B366" s="791"/>
      <c r="C366" s="791"/>
      <c r="D366" s="791"/>
      <c r="E366" s="791"/>
      <c r="F366" s="791"/>
      <c r="G366" s="791"/>
      <c r="H366" s="791"/>
      <c r="I366" s="791"/>
      <c r="J366" s="791"/>
      <c r="K366" s="791"/>
      <c r="L366" s="791"/>
      <c r="M366" s="791"/>
      <c r="N366" s="792"/>
    </row>
    <row r="367" spans="1:14" x14ac:dyDescent="0.25">
      <c r="A367" s="791"/>
      <c r="B367" s="791"/>
      <c r="C367" s="791"/>
      <c r="D367" s="791"/>
      <c r="E367" s="791"/>
      <c r="F367" s="791"/>
      <c r="G367" s="791"/>
      <c r="H367" s="791"/>
      <c r="I367" s="791"/>
      <c r="J367" s="791"/>
      <c r="K367" s="791"/>
      <c r="L367" s="791"/>
      <c r="M367" s="791"/>
      <c r="N367" s="792"/>
    </row>
    <row r="368" spans="1:14" x14ac:dyDescent="0.25">
      <c r="A368" s="791"/>
      <c r="B368" s="791"/>
      <c r="C368" s="791"/>
      <c r="D368" s="791"/>
      <c r="E368" s="791"/>
      <c r="F368" s="791"/>
      <c r="G368" s="791"/>
      <c r="H368" s="791"/>
      <c r="I368" s="791"/>
      <c r="J368" s="791"/>
      <c r="K368" s="791"/>
      <c r="L368" s="791"/>
      <c r="M368" s="791"/>
      <c r="N368" s="792"/>
    </row>
    <row r="369" spans="1:14" x14ac:dyDescent="0.25">
      <c r="A369" s="791"/>
      <c r="B369" s="791"/>
      <c r="C369" s="791"/>
      <c r="D369" s="791"/>
      <c r="E369" s="791"/>
      <c r="F369" s="791"/>
      <c r="G369" s="791"/>
      <c r="H369" s="791"/>
      <c r="I369" s="791"/>
      <c r="J369" s="791"/>
      <c r="K369" s="791"/>
      <c r="L369" s="791"/>
      <c r="M369" s="791"/>
      <c r="N369" s="792"/>
    </row>
    <row r="370" spans="1:14" x14ac:dyDescent="0.25">
      <c r="A370" s="791"/>
      <c r="B370" s="791"/>
      <c r="C370" s="791"/>
      <c r="D370" s="791"/>
      <c r="E370" s="791"/>
      <c r="F370" s="791"/>
      <c r="G370" s="791"/>
      <c r="H370" s="791"/>
      <c r="I370" s="791"/>
      <c r="J370" s="791"/>
      <c r="K370" s="791"/>
      <c r="L370" s="791"/>
      <c r="M370" s="791"/>
      <c r="N370" s="792"/>
    </row>
    <row r="371" spans="1:14" x14ac:dyDescent="0.25">
      <c r="A371" s="791"/>
      <c r="B371" s="791"/>
      <c r="C371" s="791"/>
      <c r="D371" s="791"/>
      <c r="E371" s="791"/>
      <c r="F371" s="791"/>
      <c r="G371" s="791"/>
      <c r="H371" s="791"/>
      <c r="I371" s="791"/>
      <c r="J371" s="791"/>
      <c r="K371" s="791"/>
      <c r="L371" s="791"/>
      <c r="M371" s="791"/>
      <c r="N371" s="792"/>
    </row>
    <row r="372" spans="1:14" x14ac:dyDescent="0.25">
      <c r="A372" s="791"/>
      <c r="B372" s="791"/>
      <c r="C372" s="791"/>
      <c r="D372" s="791"/>
      <c r="E372" s="791"/>
      <c r="I372" s="146"/>
      <c r="J372" s="146"/>
      <c r="K372" s="146"/>
      <c r="L372" s="146"/>
    </row>
    <row r="373" spans="1:14" x14ac:dyDescent="0.25">
      <c r="I373" s="146"/>
      <c r="J373" s="146"/>
      <c r="K373" s="146"/>
      <c r="L373" s="146"/>
    </row>
    <row r="374" spans="1:14" x14ac:dyDescent="0.25">
      <c r="I374" s="146"/>
      <c r="J374" s="146"/>
      <c r="K374" s="146"/>
      <c r="L374" s="146"/>
    </row>
    <row r="375" spans="1:14" x14ac:dyDescent="0.25">
      <c r="I375" s="146"/>
      <c r="J375" s="146"/>
      <c r="K375" s="146"/>
      <c r="L375" s="146"/>
    </row>
    <row r="376" spans="1:14" x14ac:dyDescent="0.25">
      <c r="I376" s="146"/>
      <c r="J376" s="146"/>
      <c r="K376" s="146"/>
      <c r="L376" s="146"/>
    </row>
    <row r="377" spans="1:14" x14ac:dyDescent="0.25">
      <c r="I377" s="146"/>
      <c r="J377" s="146"/>
      <c r="K377" s="146"/>
      <c r="L377" s="146"/>
    </row>
    <row r="378" spans="1:14" x14ac:dyDescent="0.25">
      <c r="I378" s="146"/>
      <c r="J378" s="146"/>
      <c r="K378" s="146"/>
      <c r="L378" s="146"/>
    </row>
    <row r="379" spans="1:14" x14ac:dyDescent="0.25">
      <c r="I379" s="146"/>
      <c r="J379" s="146"/>
      <c r="K379" s="146"/>
      <c r="L379" s="146"/>
    </row>
    <row r="380" spans="1:14" x14ac:dyDescent="0.25">
      <c r="I380" s="146"/>
      <c r="J380" s="146"/>
      <c r="K380" s="146"/>
      <c r="L380" s="146"/>
    </row>
    <row r="381" spans="1:14" x14ac:dyDescent="0.25">
      <c r="I381" s="146"/>
      <c r="J381" s="146"/>
      <c r="K381" s="146"/>
      <c r="L381" s="146"/>
    </row>
    <row r="382" spans="1:14" x14ac:dyDescent="0.25">
      <c r="I382" s="146"/>
      <c r="J382" s="146"/>
      <c r="K382" s="146"/>
      <c r="L382" s="146"/>
    </row>
    <row r="383" spans="1:14" x14ac:dyDescent="0.25">
      <c r="I383" s="146"/>
      <c r="J383" s="146"/>
      <c r="K383" s="146"/>
      <c r="L383" s="146"/>
    </row>
    <row r="384" spans="1:14" x14ac:dyDescent="0.25">
      <c r="I384" s="146"/>
      <c r="J384" s="146"/>
      <c r="K384" s="146"/>
      <c r="L384" s="146"/>
    </row>
    <row r="385" spans="9:12" x14ac:dyDescent="0.25">
      <c r="I385" s="146"/>
      <c r="J385" s="146"/>
      <c r="K385" s="146"/>
      <c r="L385" s="146"/>
    </row>
    <row r="386" spans="9:12" x14ac:dyDescent="0.25">
      <c r="I386" s="146"/>
      <c r="J386" s="146"/>
      <c r="K386" s="146"/>
      <c r="L386" s="146"/>
    </row>
    <row r="387" spans="9:12" x14ac:dyDescent="0.25">
      <c r="I387" s="146"/>
      <c r="J387" s="146"/>
      <c r="K387" s="146"/>
      <c r="L387" s="146"/>
    </row>
    <row r="388" spans="9:12" x14ac:dyDescent="0.25">
      <c r="I388" s="146"/>
      <c r="J388" s="146"/>
      <c r="K388" s="146"/>
      <c r="L388" s="146"/>
    </row>
    <row r="389" spans="9:12" x14ac:dyDescent="0.25">
      <c r="I389" s="146"/>
      <c r="J389" s="146"/>
      <c r="K389" s="146"/>
      <c r="L389" s="146"/>
    </row>
    <row r="390" spans="9:12" x14ac:dyDescent="0.25">
      <c r="I390" s="146"/>
      <c r="J390" s="146"/>
      <c r="K390" s="146"/>
      <c r="L390" s="146"/>
    </row>
    <row r="391" spans="9:12" x14ac:dyDescent="0.25">
      <c r="I391" s="146"/>
      <c r="J391" s="146"/>
      <c r="K391" s="146"/>
      <c r="L391" s="146"/>
    </row>
    <row r="392" spans="9:12" x14ac:dyDescent="0.25">
      <c r="I392" s="146"/>
      <c r="J392" s="146"/>
      <c r="K392" s="146"/>
      <c r="L392" s="146"/>
    </row>
    <row r="393" spans="9:12" x14ac:dyDescent="0.25">
      <c r="I393" s="146"/>
      <c r="J393" s="146"/>
      <c r="K393" s="146"/>
      <c r="L393" s="146"/>
    </row>
    <row r="394" spans="9:12" x14ac:dyDescent="0.25">
      <c r="I394" s="146"/>
      <c r="J394" s="146"/>
      <c r="K394" s="146"/>
      <c r="L394" s="146"/>
    </row>
    <row r="395" spans="9:12" x14ac:dyDescent="0.25">
      <c r="I395" s="146"/>
      <c r="J395" s="146"/>
      <c r="K395" s="146"/>
      <c r="L395" s="146"/>
    </row>
    <row r="396" spans="9:12" x14ac:dyDescent="0.25">
      <c r="I396" s="146"/>
      <c r="J396" s="146"/>
      <c r="K396" s="146"/>
      <c r="L396" s="146"/>
    </row>
    <row r="397" spans="9:12" x14ac:dyDescent="0.25">
      <c r="I397" s="146"/>
      <c r="J397" s="146"/>
      <c r="K397" s="146"/>
      <c r="L397" s="146"/>
    </row>
    <row r="398" spans="9:12" x14ac:dyDescent="0.25">
      <c r="I398" s="146"/>
      <c r="J398" s="146"/>
      <c r="K398" s="146"/>
      <c r="L398" s="146"/>
    </row>
    <row r="399" spans="9:12" x14ac:dyDescent="0.25">
      <c r="I399" s="146"/>
      <c r="J399" s="146"/>
      <c r="K399" s="146"/>
      <c r="L399" s="146"/>
    </row>
    <row r="400" spans="9:12" x14ac:dyDescent="0.25">
      <c r="I400" s="146"/>
      <c r="J400" s="146"/>
      <c r="K400" s="146"/>
      <c r="L400" s="146"/>
    </row>
    <row r="401" spans="9:12" x14ac:dyDescent="0.25">
      <c r="I401" s="146"/>
      <c r="J401" s="146"/>
      <c r="K401" s="146"/>
      <c r="L401" s="146"/>
    </row>
    <row r="402" spans="9:12" x14ac:dyDescent="0.25">
      <c r="I402" s="146"/>
      <c r="J402" s="146"/>
      <c r="K402" s="146"/>
      <c r="L402" s="146"/>
    </row>
    <row r="403" spans="9:12" x14ac:dyDescent="0.25">
      <c r="I403" s="146"/>
      <c r="J403" s="146"/>
      <c r="K403" s="146"/>
      <c r="L403" s="146"/>
    </row>
    <row r="404" spans="9:12" x14ac:dyDescent="0.25">
      <c r="I404" s="146"/>
      <c r="J404" s="146"/>
      <c r="K404" s="146"/>
      <c r="L404" s="146"/>
    </row>
    <row r="405" spans="9:12" x14ac:dyDescent="0.25">
      <c r="I405" s="146"/>
      <c r="J405" s="146"/>
      <c r="K405" s="146"/>
      <c r="L405" s="146"/>
    </row>
    <row r="406" spans="9:12" x14ac:dyDescent="0.25">
      <c r="I406" s="146"/>
      <c r="J406" s="146"/>
      <c r="K406" s="146"/>
      <c r="L406" s="146"/>
    </row>
    <row r="407" spans="9:12" x14ac:dyDescent="0.25">
      <c r="I407" s="146"/>
      <c r="J407" s="146"/>
      <c r="K407" s="146"/>
      <c r="L407" s="146"/>
    </row>
    <row r="408" spans="9:12" x14ac:dyDescent="0.25">
      <c r="I408" s="146"/>
      <c r="J408" s="146"/>
      <c r="K408" s="146"/>
      <c r="L408" s="146"/>
    </row>
    <row r="409" spans="9:12" x14ac:dyDescent="0.25">
      <c r="I409" s="146"/>
      <c r="J409" s="146"/>
      <c r="K409" s="146"/>
      <c r="L409" s="146"/>
    </row>
    <row r="410" spans="9:12" x14ac:dyDescent="0.25">
      <c r="I410" s="146"/>
      <c r="J410" s="146"/>
      <c r="K410" s="146"/>
      <c r="L410" s="146"/>
    </row>
    <row r="411" spans="9:12" x14ac:dyDescent="0.25">
      <c r="I411" s="146"/>
      <c r="J411" s="146"/>
      <c r="K411" s="146"/>
      <c r="L411" s="146"/>
    </row>
    <row r="412" spans="9:12" x14ac:dyDescent="0.25">
      <c r="I412" s="146"/>
      <c r="J412" s="146"/>
      <c r="K412" s="146"/>
      <c r="L412" s="146"/>
    </row>
    <row r="413" spans="9:12" x14ac:dyDescent="0.25">
      <c r="I413" s="146"/>
      <c r="J413" s="146"/>
      <c r="K413" s="146"/>
      <c r="L413" s="146"/>
    </row>
    <row r="414" spans="9:12" x14ac:dyDescent="0.25">
      <c r="I414" s="146"/>
      <c r="J414" s="146"/>
      <c r="K414" s="146"/>
      <c r="L414" s="146"/>
    </row>
    <row r="415" spans="9:12" x14ac:dyDescent="0.25">
      <c r="I415" s="146"/>
      <c r="J415" s="146"/>
      <c r="K415" s="146"/>
      <c r="L415" s="146"/>
    </row>
    <row r="416" spans="9:12" x14ac:dyDescent="0.25">
      <c r="I416" s="146"/>
      <c r="J416" s="146"/>
      <c r="K416" s="146"/>
      <c r="L416" s="146"/>
    </row>
    <row r="417" spans="9:12" x14ac:dyDescent="0.25">
      <c r="I417" s="146"/>
      <c r="J417" s="146"/>
      <c r="K417" s="146"/>
      <c r="L417" s="146"/>
    </row>
    <row r="418" spans="9:12" x14ac:dyDescent="0.25">
      <c r="I418" s="146"/>
      <c r="J418" s="146"/>
      <c r="K418" s="146"/>
      <c r="L418" s="146"/>
    </row>
    <row r="419" spans="9:12" x14ac:dyDescent="0.25">
      <c r="I419" s="146"/>
      <c r="J419" s="146"/>
      <c r="K419" s="146"/>
      <c r="L419" s="146"/>
    </row>
    <row r="420" spans="9:12" x14ac:dyDescent="0.25">
      <c r="I420" s="146"/>
      <c r="J420" s="146"/>
      <c r="K420" s="146"/>
      <c r="L420" s="146"/>
    </row>
    <row r="421" spans="9:12" x14ac:dyDescent="0.25">
      <c r="I421" s="146"/>
      <c r="J421" s="146"/>
      <c r="K421" s="146"/>
      <c r="L421" s="146"/>
    </row>
    <row r="422" spans="9:12" x14ac:dyDescent="0.25">
      <c r="I422" s="146"/>
      <c r="J422" s="146"/>
      <c r="K422" s="146"/>
      <c r="L422" s="146"/>
    </row>
    <row r="423" spans="9:12" x14ac:dyDescent="0.25">
      <c r="I423" s="146"/>
      <c r="J423" s="146"/>
      <c r="K423" s="146"/>
      <c r="L423" s="146"/>
    </row>
    <row r="424" spans="9:12" x14ac:dyDescent="0.25">
      <c r="I424" s="146"/>
      <c r="J424" s="146"/>
      <c r="K424" s="146"/>
      <c r="L424" s="146"/>
    </row>
    <row r="425" spans="9:12" x14ac:dyDescent="0.25">
      <c r="I425" s="146"/>
      <c r="J425" s="146"/>
      <c r="K425" s="146"/>
      <c r="L425" s="146"/>
    </row>
    <row r="426" spans="9:12" x14ac:dyDescent="0.25">
      <c r="I426" s="146"/>
      <c r="J426" s="146"/>
      <c r="K426" s="146"/>
      <c r="L426" s="146"/>
    </row>
    <row r="427" spans="9:12" x14ac:dyDescent="0.25">
      <c r="I427" s="146"/>
      <c r="J427" s="146"/>
      <c r="K427" s="146"/>
      <c r="L427" s="146"/>
    </row>
    <row r="428" spans="9:12" x14ac:dyDescent="0.25">
      <c r="I428" s="146"/>
      <c r="J428" s="146"/>
      <c r="K428" s="146"/>
      <c r="L428" s="146"/>
    </row>
    <row r="429" spans="9:12" x14ac:dyDescent="0.25">
      <c r="I429" s="146"/>
      <c r="J429" s="146"/>
      <c r="K429" s="146"/>
      <c r="L429" s="146"/>
    </row>
    <row r="430" spans="9:12" x14ac:dyDescent="0.25">
      <c r="I430" s="146"/>
      <c r="J430" s="146"/>
      <c r="K430" s="146"/>
      <c r="L430" s="146"/>
    </row>
    <row r="431" spans="9:12" x14ac:dyDescent="0.25">
      <c r="I431" s="146"/>
      <c r="J431" s="146"/>
      <c r="K431" s="146"/>
      <c r="L431" s="146"/>
    </row>
    <row r="432" spans="9:12" x14ac:dyDescent="0.25">
      <c r="I432" s="146"/>
      <c r="J432" s="146"/>
      <c r="K432" s="146"/>
      <c r="L432" s="146"/>
    </row>
    <row r="433" spans="9:12" x14ac:dyDescent="0.25">
      <c r="I433" s="146"/>
      <c r="J433" s="146"/>
      <c r="K433" s="146"/>
      <c r="L433" s="146"/>
    </row>
    <row r="434" spans="9:12" x14ac:dyDescent="0.25">
      <c r="I434" s="146"/>
      <c r="J434" s="146"/>
      <c r="K434" s="146"/>
      <c r="L434" s="146"/>
    </row>
    <row r="435" spans="9:12" x14ac:dyDescent="0.25">
      <c r="I435" s="146"/>
      <c r="J435" s="146"/>
      <c r="K435" s="146"/>
      <c r="L435" s="146"/>
    </row>
    <row r="436" spans="9:12" x14ac:dyDescent="0.25">
      <c r="I436" s="146"/>
      <c r="J436" s="146"/>
      <c r="K436" s="146"/>
      <c r="L436" s="146"/>
    </row>
    <row r="437" spans="9:12" x14ac:dyDescent="0.25">
      <c r="I437" s="146"/>
      <c r="J437" s="146"/>
      <c r="K437" s="146"/>
      <c r="L437" s="146"/>
    </row>
    <row r="438" spans="9:12" x14ac:dyDescent="0.25">
      <c r="I438" s="146"/>
      <c r="J438" s="146"/>
      <c r="K438" s="146"/>
      <c r="L438" s="146"/>
    </row>
    <row r="439" spans="9:12" x14ac:dyDescent="0.25">
      <c r="I439" s="146"/>
      <c r="J439" s="146"/>
      <c r="K439" s="146"/>
      <c r="L439" s="146"/>
    </row>
    <row r="440" spans="9:12" x14ac:dyDescent="0.25">
      <c r="I440" s="146"/>
      <c r="J440" s="146"/>
      <c r="K440" s="146"/>
      <c r="L440" s="146"/>
    </row>
    <row r="441" spans="9:12" x14ac:dyDescent="0.25">
      <c r="I441" s="146"/>
      <c r="J441" s="146"/>
      <c r="K441" s="146"/>
      <c r="L441" s="146"/>
    </row>
    <row r="442" spans="9:12" x14ac:dyDescent="0.25">
      <c r="I442" s="146"/>
      <c r="J442" s="146"/>
      <c r="K442" s="146"/>
      <c r="L442" s="146"/>
    </row>
    <row r="443" spans="9:12" x14ac:dyDescent="0.25">
      <c r="I443" s="146"/>
      <c r="J443" s="146"/>
      <c r="K443" s="146"/>
      <c r="L443" s="146"/>
    </row>
    <row r="444" spans="9:12" x14ac:dyDescent="0.25">
      <c r="I444" s="146"/>
      <c r="J444" s="146"/>
      <c r="K444" s="146"/>
      <c r="L444" s="146"/>
    </row>
    <row r="445" spans="9:12" x14ac:dyDescent="0.25">
      <c r="I445" s="146"/>
      <c r="J445" s="146"/>
      <c r="K445" s="146"/>
      <c r="L445" s="146"/>
    </row>
    <row r="446" spans="9:12" x14ac:dyDescent="0.25">
      <c r="I446" s="146"/>
      <c r="J446" s="146"/>
      <c r="K446" s="146"/>
      <c r="L446" s="146"/>
    </row>
    <row r="447" spans="9:12" x14ac:dyDescent="0.25">
      <c r="I447" s="146"/>
      <c r="J447" s="146"/>
      <c r="K447" s="146"/>
      <c r="L447" s="146"/>
    </row>
    <row r="448" spans="9:12" x14ac:dyDescent="0.25">
      <c r="I448" s="146"/>
      <c r="J448" s="146"/>
      <c r="K448" s="146"/>
      <c r="L448" s="146"/>
    </row>
    <row r="449" spans="9:12" x14ac:dyDescent="0.25">
      <c r="I449" s="146"/>
      <c r="J449" s="146"/>
      <c r="K449" s="146"/>
      <c r="L449" s="146"/>
    </row>
    <row r="450" spans="9:12" x14ac:dyDescent="0.25">
      <c r="I450" s="146"/>
      <c r="J450" s="146"/>
      <c r="K450" s="146"/>
      <c r="L450" s="146"/>
    </row>
    <row r="451" spans="9:12" x14ac:dyDescent="0.25">
      <c r="I451" s="146"/>
      <c r="J451" s="146"/>
      <c r="K451" s="146"/>
      <c r="L451" s="146"/>
    </row>
    <row r="452" spans="9:12" x14ac:dyDescent="0.25">
      <c r="I452" s="146"/>
      <c r="J452" s="146"/>
      <c r="K452" s="146"/>
      <c r="L452" s="146"/>
    </row>
    <row r="453" spans="9:12" x14ac:dyDescent="0.25">
      <c r="I453" s="146"/>
      <c r="J453" s="146"/>
      <c r="K453" s="146"/>
      <c r="L453" s="146"/>
    </row>
    <row r="454" spans="9:12" x14ac:dyDescent="0.25">
      <c r="I454" s="146"/>
      <c r="J454" s="146"/>
      <c r="K454" s="146"/>
      <c r="L454" s="146"/>
    </row>
    <row r="455" spans="9:12" x14ac:dyDescent="0.25">
      <c r="I455" s="146"/>
      <c r="J455" s="146"/>
      <c r="K455" s="146"/>
      <c r="L455" s="146"/>
    </row>
    <row r="456" spans="9:12" x14ac:dyDescent="0.25">
      <c r="I456" s="146"/>
      <c r="J456" s="146"/>
      <c r="K456" s="146"/>
      <c r="L456" s="146"/>
    </row>
    <row r="457" spans="9:12" x14ac:dyDescent="0.25">
      <c r="I457" s="146"/>
      <c r="J457" s="146"/>
      <c r="K457" s="146"/>
      <c r="L457" s="146"/>
    </row>
    <row r="458" spans="9:12" x14ac:dyDescent="0.25">
      <c r="I458" s="146"/>
      <c r="J458" s="146"/>
      <c r="K458" s="146"/>
      <c r="L458" s="146"/>
    </row>
    <row r="459" spans="9:12" x14ac:dyDescent="0.25">
      <c r="I459" s="146"/>
      <c r="J459" s="146"/>
      <c r="K459" s="146"/>
      <c r="L459" s="146"/>
    </row>
    <row r="460" spans="9:12" x14ac:dyDescent="0.25">
      <c r="I460" s="146"/>
      <c r="J460" s="146"/>
      <c r="K460" s="146"/>
      <c r="L460" s="146"/>
    </row>
    <row r="461" spans="9:12" x14ac:dyDescent="0.25">
      <c r="I461" s="146"/>
      <c r="J461" s="146"/>
      <c r="K461" s="146"/>
      <c r="L461" s="146"/>
    </row>
    <row r="462" spans="9:12" x14ac:dyDescent="0.25">
      <c r="I462" s="146"/>
      <c r="J462" s="146"/>
      <c r="K462" s="146"/>
      <c r="L462" s="146"/>
    </row>
    <row r="463" spans="9:12" x14ac:dyDescent="0.25">
      <c r="I463" s="146"/>
      <c r="J463" s="146"/>
      <c r="K463" s="146"/>
      <c r="L463" s="146"/>
    </row>
    <row r="464" spans="9:12" x14ac:dyDescent="0.25">
      <c r="I464" s="146"/>
      <c r="J464" s="146"/>
      <c r="K464" s="146"/>
      <c r="L464" s="146"/>
    </row>
    <row r="465" spans="9:12" x14ac:dyDescent="0.25">
      <c r="I465" s="146"/>
      <c r="J465" s="146"/>
      <c r="K465" s="146"/>
      <c r="L465" s="146"/>
    </row>
    <row r="466" spans="9:12" x14ac:dyDescent="0.25">
      <c r="I466" s="146"/>
      <c r="J466" s="146"/>
      <c r="K466" s="146"/>
      <c r="L466" s="146"/>
    </row>
    <row r="467" spans="9:12" x14ac:dyDescent="0.25">
      <c r="I467" s="146"/>
      <c r="J467" s="146"/>
      <c r="K467" s="146"/>
      <c r="L467" s="146"/>
    </row>
    <row r="468" spans="9:12" x14ac:dyDescent="0.25">
      <c r="I468" s="146"/>
      <c r="J468" s="146"/>
      <c r="K468" s="146"/>
      <c r="L468" s="146"/>
    </row>
    <row r="469" spans="9:12" x14ac:dyDescent="0.25">
      <c r="I469" s="146"/>
      <c r="J469" s="146"/>
      <c r="K469" s="146"/>
      <c r="L469" s="146"/>
    </row>
    <row r="470" spans="9:12" x14ac:dyDescent="0.25">
      <c r="I470" s="146"/>
      <c r="J470" s="146"/>
      <c r="K470" s="146"/>
      <c r="L470" s="146"/>
    </row>
    <row r="471" spans="9:12" x14ac:dyDescent="0.25">
      <c r="I471" s="146"/>
      <c r="J471" s="146"/>
      <c r="K471" s="146"/>
      <c r="L471" s="146"/>
    </row>
    <row r="472" spans="9:12" x14ac:dyDescent="0.25">
      <c r="I472" s="146"/>
      <c r="J472" s="146"/>
      <c r="K472" s="146"/>
      <c r="L472" s="146"/>
    </row>
    <row r="473" spans="9:12" x14ac:dyDescent="0.25">
      <c r="I473" s="146"/>
      <c r="J473" s="146"/>
      <c r="K473" s="146"/>
      <c r="L473" s="146"/>
    </row>
    <row r="474" spans="9:12" x14ac:dyDescent="0.25">
      <c r="I474" s="146"/>
      <c r="J474" s="146"/>
      <c r="K474" s="146"/>
      <c r="L474" s="146"/>
    </row>
    <row r="475" spans="9:12" x14ac:dyDescent="0.25">
      <c r="I475" s="146"/>
      <c r="J475" s="146"/>
      <c r="K475" s="146"/>
      <c r="L475" s="146"/>
    </row>
    <row r="476" spans="9:12" x14ac:dyDescent="0.25">
      <c r="I476" s="146"/>
      <c r="J476" s="146"/>
      <c r="K476" s="146"/>
      <c r="L476" s="146"/>
    </row>
    <row r="477" spans="9:12" x14ac:dyDescent="0.25">
      <c r="I477" s="146"/>
      <c r="J477" s="146"/>
      <c r="K477" s="146"/>
      <c r="L477" s="146"/>
    </row>
    <row r="478" spans="9:12" x14ac:dyDescent="0.25">
      <c r="I478" s="146"/>
      <c r="J478" s="146"/>
      <c r="K478" s="146"/>
      <c r="L478" s="146"/>
    </row>
    <row r="479" spans="9:12" x14ac:dyDescent="0.25">
      <c r="I479" s="146"/>
      <c r="J479" s="146"/>
      <c r="K479" s="146"/>
      <c r="L479" s="146"/>
    </row>
    <row r="480" spans="9:12" x14ac:dyDescent="0.25">
      <c r="I480" s="146"/>
      <c r="J480" s="146"/>
      <c r="K480" s="146"/>
      <c r="L480" s="146"/>
    </row>
    <row r="481" spans="9:12" x14ac:dyDescent="0.25">
      <c r="I481" s="146"/>
      <c r="J481" s="146"/>
      <c r="K481" s="146"/>
      <c r="L481" s="146"/>
    </row>
    <row r="482" spans="9:12" x14ac:dyDescent="0.25">
      <c r="I482" s="146"/>
      <c r="J482" s="146"/>
      <c r="K482" s="146"/>
      <c r="L482" s="146"/>
    </row>
    <row r="483" spans="9:12" x14ac:dyDescent="0.25">
      <c r="I483" s="146"/>
      <c r="J483" s="146"/>
      <c r="K483" s="146"/>
      <c r="L483" s="146"/>
    </row>
    <row r="484" spans="9:12" x14ac:dyDescent="0.25">
      <c r="I484" s="146"/>
      <c r="J484" s="146"/>
      <c r="K484" s="146"/>
      <c r="L484" s="146"/>
    </row>
    <row r="485" spans="9:12" x14ac:dyDescent="0.25">
      <c r="I485" s="146"/>
      <c r="J485" s="146"/>
      <c r="K485" s="146"/>
      <c r="L485" s="146"/>
    </row>
    <row r="486" spans="9:12" x14ac:dyDescent="0.25">
      <c r="I486" s="146"/>
      <c r="J486" s="146"/>
      <c r="K486" s="146"/>
      <c r="L486" s="146"/>
    </row>
    <row r="487" spans="9:12" x14ac:dyDescent="0.25">
      <c r="I487" s="146"/>
      <c r="J487" s="146"/>
      <c r="K487" s="146"/>
      <c r="L487" s="146"/>
    </row>
    <row r="488" spans="9:12" x14ac:dyDescent="0.25">
      <c r="I488" s="146"/>
      <c r="J488" s="146"/>
      <c r="K488" s="146"/>
      <c r="L488" s="146"/>
    </row>
    <row r="489" spans="9:12" x14ac:dyDescent="0.25">
      <c r="I489" s="146"/>
      <c r="J489" s="146"/>
      <c r="K489" s="146"/>
      <c r="L489" s="146"/>
    </row>
    <row r="490" spans="9:12" x14ac:dyDescent="0.25">
      <c r="I490" s="146"/>
      <c r="J490" s="146"/>
      <c r="K490" s="146"/>
      <c r="L490" s="146"/>
    </row>
    <row r="491" spans="9:12" x14ac:dyDescent="0.25">
      <c r="I491" s="146"/>
      <c r="J491" s="146"/>
      <c r="K491" s="146"/>
      <c r="L491" s="146"/>
    </row>
    <row r="492" spans="9:12" x14ac:dyDescent="0.25">
      <c r="I492" s="146"/>
      <c r="J492" s="146"/>
      <c r="K492" s="146"/>
      <c r="L492" s="146"/>
    </row>
    <row r="493" spans="9:12" x14ac:dyDescent="0.25">
      <c r="I493" s="146"/>
      <c r="J493" s="146"/>
      <c r="K493" s="146"/>
      <c r="L493" s="146"/>
    </row>
    <row r="494" spans="9:12" x14ac:dyDescent="0.25">
      <c r="I494" s="146"/>
      <c r="J494" s="146"/>
      <c r="K494" s="146"/>
      <c r="L494" s="146"/>
    </row>
    <row r="495" spans="9:12" x14ac:dyDescent="0.25">
      <c r="I495" s="146"/>
      <c r="J495" s="146"/>
      <c r="K495" s="146"/>
      <c r="L495" s="146"/>
    </row>
    <row r="496" spans="9:12" x14ac:dyDescent="0.25">
      <c r="I496" s="146"/>
      <c r="J496" s="146"/>
      <c r="K496" s="146"/>
      <c r="L496" s="146"/>
    </row>
    <row r="497" spans="9:12" x14ac:dyDescent="0.25">
      <c r="I497" s="146"/>
      <c r="J497" s="146"/>
      <c r="K497" s="146"/>
      <c r="L497" s="146"/>
    </row>
    <row r="498" spans="9:12" x14ac:dyDescent="0.25">
      <c r="I498" s="146"/>
      <c r="J498" s="146"/>
      <c r="K498" s="146"/>
      <c r="L498" s="146"/>
    </row>
    <row r="499" spans="9:12" x14ac:dyDescent="0.25">
      <c r="I499" s="146"/>
      <c r="J499" s="146"/>
      <c r="K499" s="146"/>
      <c r="L499" s="146"/>
    </row>
    <row r="500" spans="9:12" x14ac:dyDescent="0.25">
      <c r="I500" s="146"/>
      <c r="J500" s="146"/>
      <c r="K500" s="146"/>
      <c r="L500" s="146"/>
    </row>
    <row r="501" spans="9:12" x14ac:dyDescent="0.25">
      <c r="I501" s="146"/>
      <c r="J501" s="146"/>
      <c r="K501" s="146"/>
      <c r="L501" s="146"/>
    </row>
    <row r="502" spans="9:12" x14ac:dyDescent="0.25">
      <c r="I502" s="146"/>
      <c r="J502" s="146"/>
      <c r="K502" s="146"/>
      <c r="L502" s="146"/>
    </row>
    <row r="503" spans="9:12" x14ac:dyDescent="0.25">
      <c r="I503" s="146"/>
      <c r="J503" s="146"/>
      <c r="K503" s="146"/>
      <c r="L503" s="146"/>
    </row>
    <row r="504" spans="9:12" x14ac:dyDescent="0.25">
      <c r="I504" s="146"/>
      <c r="J504" s="146"/>
      <c r="K504" s="146"/>
      <c r="L504" s="146"/>
    </row>
    <row r="505" spans="9:12" x14ac:dyDescent="0.25">
      <c r="I505" s="146"/>
      <c r="J505" s="146"/>
      <c r="K505" s="146"/>
      <c r="L505" s="146"/>
    </row>
    <row r="506" spans="9:12" x14ac:dyDescent="0.25">
      <c r="I506" s="146"/>
      <c r="J506" s="146"/>
      <c r="K506" s="146"/>
      <c r="L506" s="146"/>
    </row>
    <row r="507" spans="9:12" x14ac:dyDescent="0.25">
      <c r="I507" s="146"/>
      <c r="J507" s="146"/>
      <c r="K507" s="146"/>
      <c r="L507" s="146"/>
    </row>
    <row r="508" spans="9:12" x14ac:dyDescent="0.25">
      <c r="I508" s="146"/>
      <c r="J508" s="146"/>
      <c r="K508" s="146"/>
      <c r="L508" s="146"/>
    </row>
    <row r="509" spans="9:12" x14ac:dyDescent="0.25">
      <c r="I509" s="146"/>
      <c r="J509" s="146"/>
      <c r="K509" s="146"/>
      <c r="L509" s="146"/>
    </row>
    <row r="510" spans="9:12" x14ac:dyDescent="0.25">
      <c r="I510" s="146"/>
      <c r="J510" s="146"/>
      <c r="K510" s="146"/>
      <c r="L510" s="146"/>
    </row>
    <row r="511" spans="9:12" x14ac:dyDescent="0.25">
      <c r="I511" s="146"/>
      <c r="J511" s="146"/>
      <c r="K511" s="146"/>
      <c r="L511" s="146"/>
    </row>
    <row r="512" spans="9:12" x14ac:dyDescent="0.25">
      <c r="I512" s="146"/>
      <c r="J512" s="146"/>
      <c r="K512" s="146"/>
      <c r="L512" s="146"/>
    </row>
    <row r="513" spans="9:12" x14ac:dyDescent="0.25">
      <c r="I513" s="146"/>
      <c r="J513" s="146"/>
      <c r="K513" s="146"/>
      <c r="L513" s="146"/>
    </row>
    <row r="514" spans="9:12" x14ac:dyDescent="0.25">
      <c r="I514" s="146"/>
      <c r="J514" s="146"/>
      <c r="K514" s="146"/>
      <c r="L514" s="146"/>
    </row>
    <row r="515" spans="9:12" x14ac:dyDescent="0.25">
      <c r="I515" s="146"/>
      <c r="J515" s="146"/>
      <c r="K515" s="146"/>
      <c r="L515" s="146"/>
    </row>
    <row r="516" spans="9:12" x14ac:dyDescent="0.25">
      <c r="I516" s="146"/>
      <c r="J516" s="146"/>
      <c r="K516" s="146"/>
      <c r="L516" s="146"/>
    </row>
    <row r="517" spans="9:12" x14ac:dyDescent="0.25">
      <c r="I517" s="146"/>
      <c r="J517" s="146"/>
      <c r="K517" s="146"/>
      <c r="L517" s="146"/>
    </row>
    <row r="518" spans="9:12" x14ac:dyDescent="0.25">
      <c r="I518" s="146"/>
      <c r="J518" s="146"/>
      <c r="K518" s="146"/>
      <c r="L518" s="146"/>
    </row>
    <row r="519" spans="9:12" x14ac:dyDescent="0.25">
      <c r="I519" s="146"/>
      <c r="J519" s="146"/>
      <c r="K519" s="146"/>
      <c r="L519" s="146"/>
    </row>
    <row r="520" spans="9:12" x14ac:dyDescent="0.25">
      <c r="I520" s="146"/>
      <c r="J520" s="146"/>
      <c r="K520" s="146"/>
      <c r="L520" s="146"/>
    </row>
    <row r="521" spans="9:12" x14ac:dyDescent="0.25">
      <c r="I521" s="146"/>
      <c r="J521" s="146"/>
      <c r="K521" s="146"/>
      <c r="L521" s="146"/>
    </row>
    <row r="522" spans="9:12" x14ac:dyDescent="0.25">
      <c r="I522" s="146"/>
      <c r="J522" s="146"/>
      <c r="K522" s="146"/>
      <c r="L522" s="146"/>
    </row>
    <row r="523" spans="9:12" x14ac:dyDescent="0.25">
      <c r="I523" s="146"/>
      <c r="J523" s="146"/>
      <c r="K523" s="146"/>
      <c r="L523" s="146"/>
    </row>
    <row r="524" spans="9:12" x14ac:dyDescent="0.25">
      <c r="I524" s="146"/>
      <c r="J524" s="146"/>
      <c r="K524" s="146"/>
      <c r="L524" s="146"/>
    </row>
    <row r="525" spans="9:12" x14ac:dyDescent="0.25">
      <c r="I525" s="146"/>
      <c r="J525" s="146"/>
      <c r="K525" s="146"/>
      <c r="L525" s="146"/>
    </row>
    <row r="526" spans="9:12" x14ac:dyDescent="0.25">
      <c r="I526" s="146"/>
      <c r="J526" s="146"/>
      <c r="K526" s="146"/>
      <c r="L526" s="146"/>
    </row>
    <row r="527" spans="9:12" x14ac:dyDescent="0.25">
      <c r="I527" s="146"/>
      <c r="J527" s="146"/>
      <c r="K527" s="146"/>
      <c r="L527" s="146"/>
    </row>
    <row r="528" spans="9:12" x14ac:dyDescent="0.25">
      <c r="I528" s="146"/>
      <c r="J528" s="146"/>
      <c r="K528" s="146"/>
      <c r="L528" s="146"/>
    </row>
    <row r="529" spans="9:12" x14ac:dyDescent="0.25">
      <c r="I529" s="146"/>
      <c r="J529" s="146"/>
      <c r="K529" s="146"/>
      <c r="L529" s="146"/>
    </row>
    <row r="530" spans="9:12" x14ac:dyDescent="0.25">
      <c r="I530" s="146"/>
      <c r="J530" s="146"/>
      <c r="K530" s="146"/>
      <c r="L530" s="146"/>
    </row>
    <row r="531" spans="9:12" x14ac:dyDescent="0.25">
      <c r="I531" s="146"/>
      <c r="J531" s="146"/>
      <c r="K531" s="146"/>
      <c r="L531" s="146"/>
    </row>
    <row r="532" spans="9:12" x14ac:dyDescent="0.25">
      <c r="I532" s="146"/>
      <c r="J532" s="146"/>
      <c r="K532" s="146"/>
      <c r="L532" s="146"/>
    </row>
    <row r="533" spans="9:12" x14ac:dyDescent="0.25">
      <c r="I533" s="146"/>
      <c r="J533" s="146"/>
      <c r="K533" s="146"/>
      <c r="L533" s="146"/>
    </row>
    <row r="534" spans="9:12" x14ac:dyDescent="0.25">
      <c r="I534" s="146"/>
      <c r="J534" s="146"/>
      <c r="K534" s="146"/>
      <c r="L534" s="146"/>
    </row>
    <row r="535" spans="9:12" x14ac:dyDescent="0.25">
      <c r="I535" s="146"/>
      <c r="J535" s="146"/>
      <c r="K535" s="146"/>
      <c r="L535" s="146"/>
    </row>
    <row r="536" spans="9:12" x14ac:dyDescent="0.25">
      <c r="I536" s="146"/>
      <c r="J536" s="146"/>
      <c r="K536" s="146"/>
      <c r="L536" s="146"/>
    </row>
    <row r="537" spans="9:12" x14ac:dyDescent="0.25">
      <c r="I537" s="146"/>
      <c r="J537" s="146"/>
      <c r="K537" s="146"/>
      <c r="L537" s="146"/>
    </row>
    <row r="538" spans="9:12" x14ac:dyDescent="0.25">
      <c r="I538" s="146"/>
      <c r="J538" s="146"/>
      <c r="K538" s="146"/>
      <c r="L538" s="146"/>
    </row>
    <row r="539" spans="9:12" x14ac:dyDescent="0.25">
      <c r="I539" s="146"/>
      <c r="J539" s="146"/>
      <c r="K539" s="146"/>
      <c r="L539" s="146"/>
    </row>
    <row r="540" spans="9:12" x14ac:dyDescent="0.25">
      <c r="I540" s="146"/>
      <c r="J540" s="146"/>
      <c r="K540" s="146"/>
      <c r="L540" s="146"/>
    </row>
    <row r="541" spans="9:12" x14ac:dyDescent="0.25">
      <c r="I541" s="146"/>
      <c r="J541" s="146"/>
      <c r="K541" s="146"/>
      <c r="L541" s="146"/>
    </row>
    <row r="542" spans="9:12" x14ac:dyDescent="0.25">
      <c r="I542" s="146"/>
      <c r="J542" s="146"/>
      <c r="K542" s="146"/>
      <c r="L542" s="146"/>
    </row>
    <row r="543" spans="9:12" x14ac:dyDescent="0.25">
      <c r="I543" s="146"/>
      <c r="J543" s="146"/>
      <c r="K543" s="146"/>
      <c r="L543" s="146"/>
    </row>
    <row r="544" spans="9:12" x14ac:dyDescent="0.25">
      <c r="I544" s="146"/>
      <c r="J544" s="146"/>
      <c r="K544" s="146"/>
      <c r="L544" s="146"/>
    </row>
    <row r="545" spans="9:12" x14ac:dyDescent="0.25">
      <c r="I545" s="146"/>
      <c r="J545" s="146"/>
      <c r="K545" s="146"/>
      <c r="L545" s="146"/>
    </row>
    <row r="546" spans="9:12" x14ac:dyDescent="0.25">
      <c r="I546" s="146"/>
      <c r="J546" s="146"/>
      <c r="K546" s="146"/>
      <c r="L546" s="146"/>
    </row>
    <row r="547" spans="9:12" x14ac:dyDescent="0.25">
      <c r="I547" s="146"/>
      <c r="J547" s="146"/>
      <c r="K547" s="146"/>
      <c r="L547" s="146"/>
    </row>
    <row r="548" spans="9:12" x14ac:dyDescent="0.25">
      <c r="I548" s="146"/>
      <c r="J548" s="146"/>
      <c r="K548" s="146"/>
      <c r="L548" s="146"/>
    </row>
    <row r="549" spans="9:12" x14ac:dyDescent="0.25">
      <c r="I549" s="146"/>
      <c r="J549" s="146"/>
      <c r="K549" s="146"/>
      <c r="L549" s="146"/>
    </row>
    <row r="550" spans="9:12" x14ac:dyDescent="0.25">
      <c r="I550" s="146"/>
      <c r="J550" s="146"/>
      <c r="K550" s="146"/>
      <c r="L550" s="146"/>
    </row>
    <row r="551" spans="9:12" x14ac:dyDescent="0.25">
      <c r="I551" s="146"/>
      <c r="J551" s="146"/>
      <c r="K551" s="146"/>
      <c r="L551" s="146"/>
    </row>
    <row r="552" spans="9:12" x14ac:dyDescent="0.25">
      <c r="I552" s="146"/>
      <c r="J552" s="146"/>
      <c r="K552" s="146"/>
      <c r="L552" s="146"/>
    </row>
    <row r="553" spans="9:12" x14ac:dyDescent="0.25">
      <c r="I553" s="146"/>
      <c r="J553" s="146"/>
      <c r="K553" s="146"/>
      <c r="L553" s="146"/>
    </row>
    <row r="554" spans="9:12" x14ac:dyDescent="0.25">
      <c r="I554" s="146"/>
      <c r="J554" s="146"/>
      <c r="K554" s="146"/>
      <c r="L554" s="146"/>
    </row>
    <row r="555" spans="9:12" x14ac:dyDescent="0.25">
      <c r="I555" s="146"/>
      <c r="J555" s="146"/>
      <c r="K555" s="146"/>
      <c r="L555" s="146"/>
    </row>
    <row r="556" spans="9:12" x14ac:dyDescent="0.25">
      <c r="I556" s="146"/>
      <c r="J556" s="146"/>
      <c r="K556" s="146"/>
      <c r="L556" s="146"/>
    </row>
    <row r="557" spans="9:12" x14ac:dyDescent="0.25">
      <c r="I557" s="146"/>
      <c r="J557" s="146"/>
      <c r="K557" s="146"/>
      <c r="L557" s="146"/>
    </row>
    <row r="558" spans="9:12" x14ac:dyDescent="0.25">
      <c r="I558" s="146"/>
      <c r="J558" s="146"/>
      <c r="K558" s="146"/>
      <c r="L558" s="146"/>
    </row>
    <row r="559" spans="9:12" x14ac:dyDescent="0.25">
      <c r="I559" s="146"/>
      <c r="J559" s="146"/>
      <c r="K559" s="146"/>
      <c r="L559" s="146"/>
    </row>
    <row r="560" spans="9:12" x14ac:dyDescent="0.25">
      <c r="I560" s="146"/>
      <c r="J560" s="146"/>
      <c r="K560" s="146"/>
      <c r="L560" s="146"/>
    </row>
    <row r="561" spans="9:12" x14ac:dyDescent="0.25">
      <c r="I561" s="146"/>
      <c r="J561" s="146"/>
      <c r="K561" s="146"/>
      <c r="L561" s="146"/>
    </row>
    <row r="562" spans="9:12" x14ac:dyDescent="0.25">
      <c r="I562" s="146"/>
      <c r="J562" s="146"/>
      <c r="K562" s="146"/>
      <c r="L562" s="146"/>
    </row>
    <row r="563" spans="9:12" x14ac:dyDescent="0.25">
      <c r="I563" s="146"/>
      <c r="J563" s="146"/>
      <c r="K563" s="146"/>
      <c r="L563" s="146"/>
    </row>
    <row r="564" spans="9:12" x14ac:dyDescent="0.25">
      <c r="I564" s="146"/>
      <c r="J564" s="146"/>
      <c r="K564" s="146"/>
      <c r="L564" s="146"/>
    </row>
    <row r="565" spans="9:12" x14ac:dyDescent="0.25">
      <c r="I565" s="146"/>
      <c r="J565" s="146"/>
      <c r="K565" s="146"/>
      <c r="L565" s="146"/>
    </row>
    <row r="566" spans="9:12" x14ac:dyDescent="0.25">
      <c r="I566" s="146"/>
      <c r="J566" s="146"/>
      <c r="K566" s="146"/>
      <c r="L566" s="146"/>
    </row>
    <row r="567" spans="9:12" x14ac:dyDescent="0.25">
      <c r="I567" s="146"/>
      <c r="J567" s="146"/>
      <c r="K567" s="146"/>
      <c r="L567" s="146"/>
    </row>
    <row r="568" spans="9:12" x14ac:dyDescent="0.25">
      <c r="I568" s="146"/>
      <c r="J568" s="146"/>
      <c r="K568" s="146"/>
      <c r="L568" s="146"/>
    </row>
    <row r="569" spans="9:12" x14ac:dyDescent="0.25">
      <c r="I569" s="146"/>
      <c r="J569" s="146"/>
      <c r="K569" s="146"/>
      <c r="L569" s="146"/>
    </row>
    <row r="570" spans="9:12" x14ac:dyDescent="0.25">
      <c r="I570" s="146"/>
      <c r="J570" s="146"/>
      <c r="K570" s="146"/>
      <c r="L570" s="146"/>
    </row>
    <row r="571" spans="9:12" x14ac:dyDescent="0.25">
      <c r="I571" s="146"/>
      <c r="J571" s="146"/>
      <c r="K571" s="146"/>
      <c r="L571" s="146"/>
    </row>
    <row r="572" spans="9:12" x14ac:dyDescent="0.25">
      <c r="I572" s="146"/>
      <c r="J572" s="146"/>
      <c r="K572" s="146"/>
      <c r="L572" s="146"/>
    </row>
    <row r="573" spans="9:12" x14ac:dyDescent="0.25">
      <c r="I573" s="146"/>
      <c r="J573" s="146"/>
      <c r="K573" s="146"/>
      <c r="L573" s="146"/>
    </row>
    <row r="574" spans="9:12" x14ac:dyDescent="0.25">
      <c r="I574" s="146"/>
      <c r="J574" s="146"/>
      <c r="K574" s="146"/>
      <c r="L574" s="146"/>
    </row>
    <row r="575" spans="9:12" x14ac:dyDescent="0.25">
      <c r="I575" s="146"/>
      <c r="J575" s="146"/>
      <c r="K575" s="146"/>
      <c r="L575" s="146"/>
    </row>
    <row r="576" spans="9:12" x14ac:dyDescent="0.25">
      <c r="I576" s="146"/>
      <c r="J576" s="146"/>
      <c r="K576" s="146"/>
      <c r="L576" s="146"/>
    </row>
    <row r="577" spans="9:12" x14ac:dyDescent="0.25">
      <c r="I577" s="146"/>
      <c r="J577" s="146"/>
      <c r="K577" s="146"/>
      <c r="L577" s="146"/>
    </row>
    <row r="578" spans="9:12" x14ac:dyDescent="0.25">
      <c r="I578" s="146"/>
      <c r="J578" s="146"/>
      <c r="K578" s="146"/>
      <c r="L578" s="146"/>
    </row>
    <row r="579" spans="9:12" x14ac:dyDescent="0.25">
      <c r="I579" s="146"/>
      <c r="J579" s="146"/>
      <c r="K579" s="146"/>
      <c r="L579" s="146"/>
    </row>
    <row r="580" spans="9:12" x14ac:dyDescent="0.25">
      <c r="I580" s="146"/>
      <c r="J580" s="146"/>
      <c r="K580" s="146"/>
      <c r="L580" s="146"/>
    </row>
    <row r="581" spans="9:12" x14ac:dyDescent="0.25">
      <c r="I581" s="146"/>
      <c r="J581" s="146"/>
      <c r="K581" s="146"/>
      <c r="L581" s="146"/>
    </row>
    <row r="582" spans="9:12" x14ac:dyDescent="0.25">
      <c r="I582" s="146"/>
      <c r="J582" s="146"/>
      <c r="K582" s="146"/>
      <c r="L582" s="146"/>
    </row>
    <row r="583" spans="9:12" x14ac:dyDescent="0.25">
      <c r="I583" s="146"/>
      <c r="J583" s="146"/>
      <c r="K583" s="146"/>
      <c r="L583" s="146"/>
    </row>
    <row r="584" spans="9:12" x14ac:dyDescent="0.25">
      <c r="I584" s="146"/>
      <c r="J584" s="146"/>
      <c r="K584" s="146"/>
      <c r="L584" s="146"/>
    </row>
    <row r="585" spans="9:12" x14ac:dyDescent="0.25">
      <c r="I585" s="146"/>
      <c r="J585" s="146"/>
      <c r="K585" s="146"/>
      <c r="L585" s="146"/>
    </row>
    <row r="586" spans="9:12" x14ac:dyDescent="0.25">
      <c r="I586" s="146"/>
      <c r="J586" s="146"/>
      <c r="K586" s="146"/>
      <c r="L586" s="146"/>
    </row>
    <row r="587" spans="9:12" x14ac:dyDescent="0.25">
      <c r="I587" s="146"/>
      <c r="J587" s="146"/>
      <c r="K587" s="146"/>
      <c r="L587" s="146"/>
    </row>
    <row r="588" spans="9:12" x14ac:dyDescent="0.25">
      <c r="I588" s="146"/>
      <c r="J588" s="146"/>
      <c r="K588" s="146"/>
      <c r="L588" s="146"/>
    </row>
    <row r="589" spans="9:12" x14ac:dyDescent="0.25">
      <c r="I589" s="146"/>
      <c r="J589" s="146"/>
      <c r="K589" s="146"/>
      <c r="L589" s="146"/>
    </row>
    <row r="590" spans="9:12" x14ac:dyDescent="0.25">
      <c r="I590" s="146"/>
      <c r="J590" s="146"/>
      <c r="K590" s="146"/>
      <c r="L590" s="146"/>
    </row>
    <row r="591" spans="9:12" x14ac:dyDescent="0.25">
      <c r="I591" s="146"/>
      <c r="J591" s="146"/>
      <c r="K591" s="146"/>
      <c r="L591" s="146"/>
    </row>
    <row r="592" spans="9:12" x14ac:dyDescent="0.25">
      <c r="I592" s="146"/>
      <c r="J592" s="146"/>
      <c r="K592" s="146"/>
      <c r="L592" s="146"/>
    </row>
    <row r="593" spans="9:12" x14ac:dyDescent="0.25">
      <c r="I593" s="146"/>
      <c r="J593" s="146"/>
      <c r="K593" s="146"/>
      <c r="L593" s="146"/>
    </row>
    <row r="594" spans="9:12" x14ac:dyDescent="0.25">
      <c r="I594" s="146"/>
      <c r="J594" s="146"/>
      <c r="K594" s="146"/>
      <c r="L594" s="146"/>
    </row>
    <row r="595" spans="9:12" x14ac:dyDescent="0.25">
      <c r="I595" s="146"/>
      <c r="J595" s="146"/>
      <c r="K595" s="146"/>
      <c r="L595" s="146"/>
    </row>
    <row r="596" spans="9:12" x14ac:dyDescent="0.25">
      <c r="I596" s="146"/>
      <c r="J596" s="146"/>
      <c r="K596" s="146"/>
      <c r="L596" s="146"/>
    </row>
    <row r="597" spans="9:12" x14ac:dyDescent="0.25">
      <c r="I597" s="146"/>
      <c r="J597" s="146"/>
      <c r="K597" s="146"/>
      <c r="L597" s="146"/>
    </row>
    <row r="598" spans="9:12" x14ac:dyDescent="0.25">
      <c r="I598" s="146"/>
      <c r="J598" s="146"/>
      <c r="K598" s="146"/>
      <c r="L598" s="146"/>
    </row>
    <row r="599" spans="9:12" x14ac:dyDescent="0.25">
      <c r="I599" s="146"/>
      <c r="J599" s="146"/>
      <c r="K599" s="146"/>
      <c r="L599" s="146"/>
    </row>
    <row r="600" spans="9:12" x14ac:dyDescent="0.25">
      <c r="I600" s="146"/>
      <c r="J600" s="146"/>
      <c r="K600" s="146"/>
      <c r="L600" s="146"/>
    </row>
    <row r="601" spans="9:12" x14ac:dyDescent="0.25">
      <c r="I601" s="146"/>
      <c r="J601" s="146"/>
      <c r="K601" s="146"/>
      <c r="L601" s="146"/>
    </row>
    <row r="602" spans="9:12" x14ac:dyDescent="0.25">
      <c r="I602" s="146"/>
      <c r="J602" s="146"/>
      <c r="K602" s="146"/>
      <c r="L602" s="146"/>
    </row>
    <row r="603" spans="9:12" x14ac:dyDescent="0.25">
      <c r="I603" s="146"/>
      <c r="J603" s="146"/>
      <c r="K603" s="146"/>
      <c r="L603" s="146"/>
    </row>
    <row r="604" spans="9:12" x14ac:dyDescent="0.25">
      <c r="I604" s="146"/>
      <c r="J604" s="146"/>
      <c r="K604" s="146"/>
      <c r="L604" s="146"/>
    </row>
    <row r="605" spans="9:12" x14ac:dyDescent="0.25">
      <c r="I605" s="146"/>
      <c r="J605" s="146"/>
      <c r="K605" s="146"/>
      <c r="L605" s="146"/>
    </row>
    <row r="606" spans="9:12" x14ac:dyDescent="0.25">
      <c r="I606" s="146"/>
      <c r="J606" s="146"/>
      <c r="K606" s="146"/>
      <c r="L606" s="146"/>
    </row>
    <row r="607" spans="9:12" x14ac:dyDescent="0.25">
      <c r="I607" s="146"/>
      <c r="J607" s="146"/>
      <c r="K607" s="146"/>
      <c r="L607" s="146"/>
    </row>
    <row r="608" spans="9:12" x14ac:dyDescent="0.25">
      <c r="I608" s="146"/>
      <c r="J608" s="146"/>
      <c r="K608" s="146"/>
      <c r="L608" s="146"/>
    </row>
    <row r="609" spans="9:12" x14ac:dyDescent="0.25">
      <c r="I609" s="146"/>
      <c r="J609" s="146"/>
      <c r="K609" s="146"/>
      <c r="L609" s="146"/>
    </row>
    <row r="610" spans="9:12" x14ac:dyDescent="0.25">
      <c r="I610" s="146"/>
      <c r="J610" s="146"/>
      <c r="K610" s="146"/>
      <c r="L610" s="146"/>
    </row>
    <row r="611" spans="9:12" x14ac:dyDescent="0.25">
      <c r="I611" s="146"/>
      <c r="J611" s="146"/>
      <c r="K611" s="146"/>
      <c r="L611" s="146"/>
    </row>
    <row r="612" spans="9:12" x14ac:dyDescent="0.25">
      <c r="I612" s="146"/>
      <c r="J612" s="146"/>
      <c r="K612" s="146"/>
      <c r="L612" s="146"/>
    </row>
    <row r="613" spans="9:12" x14ac:dyDescent="0.25">
      <c r="I613" s="146"/>
      <c r="J613" s="146"/>
      <c r="K613" s="146"/>
      <c r="L613" s="146"/>
    </row>
    <row r="614" spans="9:12" x14ac:dyDescent="0.25">
      <c r="I614" s="146"/>
      <c r="J614" s="146"/>
      <c r="K614" s="146"/>
      <c r="L614" s="146"/>
    </row>
    <row r="615" spans="9:12" x14ac:dyDescent="0.25">
      <c r="I615" s="146"/>
      <c r="J615" s="146"/>
      <c r="K615" s="146"/>
      <c r="L615" s="146"/>
    </row>
    <row r="616" spans="9:12" x14ac:dyDescent="0.25">
      <c r="I616" s="146"/>
      <c r="J616" s="146"/>
      <c r="K616" s="146"/>
      <c r="L616" s="146"/>
    </row>
    <row r="617" spans="9:12" x14ac:dyDescent="0.25">
      <c r="I617" s="146"/>
      <c r="J617" s="146"/>
      <c r="K617" s="146"/>
      <c r="L617" s="146"/>
    </row>
    <row r="618" spans="9:12" x14ac:dyDescent="0.25">
      <c r="I618" s="146"/>
      <c r="J618" s="146"/>
      <c r="K618" s="146"/>
      <c r="L618" s="146"/>
    </row>
    <row r="619" spans="9:12" x14ac:dyDescent="0.25">
      <c r="I619" s="146"/>
      <c r="J619" s="146"/>
      <c r="K619" s="146"/>
      <c r="L619" s="146"/>
    </row>
    <row r="620" spans="9:12" x14ac:dyDescent="0.25">
      <c r="I620" s="146"/>
      <c r="J620" s="146"/>
      <c r="K620" s="146"/>
      <c r="L620" s="146"/>
    </row>
    <row r="621" spans="9:12" x14ac:dyDescent="0.25">
      <c r="I621" s="146"/>
      <c r="J621" s="146"/>
      <c r="K621" s="146"/>
      <c r="L621" s="146"/>
    </row>
    <row r="622" spans="9:12" x14ac:dyDescent="0.25">
      <c r="I622" s="146"/>
      <c r="J622" s="146"/>
      <c r="K622" s="146"/>
      <c r="L622" s="146"/>
    </row>
    <row r="623" spans="9:12" x14ac:dyDescent="0.25">
      <c r="I623" s="146"/>
      <c r="J623" s="146"/>
      <c r="K623" s="146"/>
      <c r="L623" s="146"/>
    </row>
    <row r="624" spans="9:12" x14ac:dyDescent="0.25">
      <c r="I624" s="146"/>
      <c r="J624" s="146"/>
      <c r="K624" s="146"/>
      <c r="L624" s="146"/>
    </row>
    <row r="625" spans="9:12" x14ac:dyDescent="0.25">
      <c r="I625" s="146"/>
      <c r="J625" s="146"/>
      <c r="K625" s="146"/>
      <c r="L625" s="146"/>
    </row>
    <row r="626" spans="9:12" x14ac:dyDescent="0.25">
      <c r="I626" s="146"/>
      <c r="J626" s="146"/>
      <c r="K626" s="146"/>
      <c r="L626" s="146"/>
    </row>
    <row r="627" spans="9:12" x14ac:dyDescent="0.25">
      <c r="I627" s="146"/>
      <c r="J627" s="146"/>
      <c r="K627" s="146"/>
      <c r="L627" s="146"/>
    </row>
    <row r="628" spans="9:12" x14ac:dyDescent="0.25">
      <c r="I628" s="146"/>
      <c r="J628" s="146"/>
      <c r="K628" s="146"/>
      <c r="L628" s="146"/>
    </row>
    <row r="629" spans="9:12" x14ac:dyDescent="0.25">
      <c r="I629" s="146"/>
      <c r="J629" s="146"/>
      <c r="K629" s="146"/>
      <c r="L629" s="146"/>
    </row>
    <row r="630" spans="9:12" x14ac:dyDescent="0.25">
      <c r="I630" s="146"/>
      <c r="J630" s="146"/>
      <c r="K630" s="146"/>
      <c r="L630" s="146"/>
    </row>
    <row r="631" spans="9:12" x14ac:dyDescent="0.25">
      <c r="I631" s="146"/>
      <c r="J631" s="146"/>
      <c r="K631" s="146"/>
      <c r="L631" s="146"/>
    </row>
    <row r="632" spans="9:12" x14ac:dyDescent="0.25">
      <c r="I632" s="146"/>
      <c r="J632" s="146"/>
      <c r="K632" s="146"/>
      <c r="L632" s="146"/>
    </row>
    <row r="633" spans="9:12" x14ac:dyDescent="0.25">
      <c r="I633" s="146"/>
      <c r="J633" s="146"/>
      <c r="K633" s="146"/>
      <c r="L633" s="146"/>
    </row>
    <row r="634" spans="9:12" x14ac:dyDescent="0.25">
      <c r="I634" s="146"/>
      <c r="J634" s="146"/>
      <c r="K634" s="146"/>
      <c r="L634" s="146"/>
    </row>
    <row r="635" spans="9:12" x14ac:dyDescent="0.25">
      <c r="I635" s="146"/>
      <c r="J635" s="146"/>
      <c r="K635" s="146"/>
      <c r="L635" s="146"/>
    </row>
    <row r="636" spans="9:12" x14ac:dyDescent="0.25">
      <c r="I636" s="146"/>
      <c r="J636" s="146"/>
      <c r="K636" s="146"/>
      <c r="L636" s="146"/>
    </row>
    <row r="637" spans="9:12" x14ac:dyDescent="0.25">
      <c r="I637" s="146"/>
      <c r="J637" s="146"/>
      <c r="K637" s="146"/>
      <c r="L637" s="146"/>
    </row>
    <row r="638" spans="9:12" x14ac:dyDescent="0.25">
      <c r="I638" s="146"/>
      <c r="J638" s="146"/>
      <c r="K638" s="146"/>
      <c r="L638" s="146"/>
    </row>
    <row r="639" spans="9:12" x14ac:dyDescent="0.25">
      <c r="I639" s="146"/>
      <c r="J639" s="146"/>
      <c r="K639" s="146"/>
      <c r="L639" s="146"/>
    </row>
    <row r="640" spans="9:12" x14ac:dyDescent="0.25">
      <c r="I640" s="146"/>
      <c r="J640" s="146"/>
      <c r="K640" s="146"/>
      <c r="L640" s="146"/>
    </row>
    <row r="641" spans="9:12" x14ac:dyDescent="0.25">
      <c r="I641" s="146"/>
      <c r="J641" s="146"/>
      <c r="K641" s="146"/>
      <c r="L641" s="146"/>
    </row>
    <row r="642" spans="9:12" x14ac:dyDescent="0.25">
      <c r="I642" s="146"/>
      <c r="J642" s="146"/>
      <c r="K642" s="146"/>
      <c r="L642" s="146"/>
    </row>
    <row r="643" spans="9:12" x14ac:dyDescent="0.25">
      <c r="I643" s="146"/>
      <c r="J643" s="146"/>
      <c r="K643" s="146"/>
      <c r="L643" s="146"/>
    </row>
    <row r="644" spans="9:12" x14ac:dyDescent="0.25">
      <c r="I644" s="146"/>
      <c r="J644" s="146"/>
      <c r="K644" s="146"/>
      <c r="L644" s="146"/>
    </row>
    <row r="645" spans="9:12" x14ac:dyDescent="0.25">
      <c r="I645" s="146"/>
      <c r="J645" s="146"/>
      <c r="K645" s="146"/>
      <c r="L645" s="146"/>
    </row>
    <row r="646" spans="9:12" x14ac:dyDescent="0.25">
      <c r="I646" s="146"/>
      <c r="J646" s="146"/>
      <c r="K646" s="146"/>
      <c r="L646" s="146"/>
    </row>
    <row r="647" spans="9:12" x14ac:dyDescent="0.25">
      <c r="I647" s="146"/>
      <c r="J647" s="146"/>
      <c r="K647" s="146"/>
      <c r="L647" s="146"/>
    </row>
    <row r="648" spans="9:12" x14ac:dyDescent="0.25">
      <c r="I648" s="146"/>
      <c r="J648" s="146"/>
      <c r="K648" s="146"/>
      <c r="L648" s="146"/>
    </row>
    <row r="649" spans="9:12" x14ac:dyDescent="0.25">
      <c r="I649" s="146"/>
      <c r="J649" s="146"/>
      <c r="K649" s="146"/>
      <c r="L649" s="146"/>
    </row>
    <row r="650" spans="9:12" x14ac:dyDescent="0.25">
      <c r="I650" s="146"/>
      <c r="J650" s="146"/>
      <c r="K650" s="146"/>
      <c r="L650" s="146"/>
    </row>
    <row r="651" spans="9:12" x14ac:dyDescent="0.25">
      <c r="I651" s="146"/>
      <c r="J651" s="146"/>
      <c r="K651" s="146"/>
      <c r="L651" s="146"/>
    </row>
    <row r="652" spans="9:12" x14ac:dyDescent="0.25">
      <c r="I652" s="146"/>
      <c r="J652" s="146"/>
      <c r="K652" s="146"/>
      <c r="L652" s="146"/>
    </row>
    <row r="653" spans="9:12" x14ac:dyDescent="0.25">
      <c r="I653" s="146"/>
      <c r="J653" s="146"/>
      <c r="K653" s="146"/>
      <c r="L653" s="146"/>
    </row>
    <row r="654" spans="9:12" x14ac:dyDescent="0.25">
      <c r="I654" s="146"/>
      <c r="J654" s="146"/>
      <c r="K654" s="146"/>
      <c r="L654" s="146"/>
    </row>
    <row r="655" spans="9:12" x14ac:dyDescent="0.25">
      <c r="I655" s="146"/>
      <c r="J655" s="146"/>
      <c r="K655" s="146"/>
      <c r="L655" s="146"/>
    </row>
    <row r="656" spans="9:12" x14ac:dyDescent="0.25">
      <c r="I656" s="146"/>
      <c r="J656" s="146"/>
      <c r="K656" s="146"/>
      <c r="L656" s="146"/>
    </row>
    <row r="657" spans="9:12" x14ac:dyDescent="0.25">
      <c r="I657" s="146"/>
      <c r="J657" s="146"/>
      <c r="K657" s="146"/>
      <c r="L657" s="146"/>
    </row>
    <row r="658" spans="9:12" x14ac:dyDescent="0.25">
      <c r="I658" s="146"/>
      <c r="J658" s="146"/>
      <c r="K658" s="146"/>
      <c r="L658" s="146"/>
    </row>
    <row r="659" spans="9:12" x14ac:dyDescent="0.25">
      <c r="I659" s="146"/>
      <c r="J659" s="146"/>
      <c r="K659" s="146"/>
      <c r="L659" s="146"/>
    </row>
    <row r="660" spans="9:12" x14ac:dyDescent="0.25">
      <c r="I660" s="146"/>
      <c r="J660" s="146"/>
      <c r="K660" s="146"/>
      <c r="L660" s="146"/>
    </row>
    <row r="661" spans="9:12" x14ac:dyDescent="0.25">
      <c r="I661" s="146"/>
      <c r="J661" s="146"/>
      <c r="K661" s="146"/>
      <c r="L661" s="146"/>
    </row>
    <row r="662" spans="9:12" x14ac:dyDescent="0.25">
      <c r="I662" s="146"/>
      <c r="J662" s="146"/>
      <c r="K662" s="146"/>
      <c r="L662" s="146"/>
    </row>
    <row r="663" spans="9:12" x14ac:dyDescent="0.25">
      <c r="I663" s="146"/>
      <c r="J663" s="146"/>
      <c r="K663" s="146"/>
      <c r="L663" s="146"/>
    </row>
    <row r="664" spans="9:12" x14ac:dyDescent="0.25">
      <c r="I664" s="146"/>
      <c r="J664" s="146"/>
      <c r="K664" s="146"/>
      <c r="L664" s="146"/>
    </row>
    <row r="665" spans="9:12" x14ac:dyDescent="0.25">
      <c r="I665" s="146"/>
      <c r="J665" s="146"/>
      <c r="K665" s="146"/>
      <c r="L665" s="146"/>
    </row>
    <row r="666" spans="9:12" x14ac:dyDescent="0.25">
      <c r="I666" s="146"/>
      <c r="J666" s="146"/>
      <c r="K666" s="146"/>
      <c r="L666" s="146"/>
    </row>
    <row r="667" spans="9:12" x14ac:dyDescent="0.25">
      <c r="I667" s="146"/>
      <c r="J667" s="146"/>
      <c r="K667" s="146"/>
      <c r="L667" s="146"/>
    </row>
    <row r="668" spans="9:12" x14ac:dyDescent="0.25">
      <c r="I668" s="146"/>
      <c r="J668" s="146"/>
      <c r="K668" s="146"/>
      <c r="L668" s="146"/>
    </row>
    <row r="669" spans="9:12" x14ac:dyDescent="0.25">
      <c r="I669" s="146"/>
      <c r="J669" s="146"/>
      <c r="K669" s="146"/>
      <c r="L669" s="146"/>
    </row>
    <row r="670" spans="9:12" x14ac:dyDescent="0.25">
      <c r="I670" s="146"/>
      <c r="J670" s="146"/>
      <c r="K670" s="146"/>
      <c r="L670" s="146"/>
    </row>
    <row r="671" spans="9:12" x14ac:dyDescent="0.25">
      <c r="I671" s="146"/>
      <c r="J671" s="146"/>
      <c r="K671" s="146"/>
      <c r="L671" s="146"/>
    </row>
    <row r="672" spans="9:12" x14ac:dyDescent="0.25">
      <c r="I672" s="146"/>
      <c r="J672" s="146"/>
      <c r="K672" s="146"/>
      <c r="L672" s="146"/>
    </row>
    <row r="673" spans="9:12" x14ac:dyDescent="0.25">
      <c r="I673" s="146"/>
      <c r="J673" s="146"/>
      <c r="K673" s="146"/>
      <c r="L673" s="146"/>
    </row>
    <row r="674" spans="9:12" x14ac:dyDescent="0.25">
      <c r="I674" s="146"/>
      <c r="J674" s="146"/>
      <c r="K674" s="146"/>
      <c r="L674" s="146"/>
    </row>
    <row r="675" spans="9:12" x14ac:dyDescent="0.25">
      <c r="I675" s="146"/>
      <c r="J675" s="146"/>
      <c r="K675" s="146"/>
      <c r="L675" s="146"/>
    </row>
    <row r="676" spans="9:12" x14ac:dyDescent="0.25">
      <c r="I676" s="146"/>
      <c r="J676" s="146"/>
      <c r="K676" s="146"/>
      <c r="L676" s="146"/>
    </row>
    <row r="677" spans="9:12" x14ac:dyDescent="0.25">
      <c r="I677" s="146"/>
      <c r="J677" s="146"/>
      <c r="K677" s="146"/>
      <c r="L677" s="146"/>
    </row>
    <row r="678" spans="9:12" x14ac:dyDescent="0.25">
      <c r="I678" s="146"/>
      <c r="J678" s="146"/>
      <c r="K678" s="146"/>
      <c r="L678" s="146"/>
    </row>
    <row r="679" spans="9:12" x14ac:dyDescent="0.25">
      <c r="I679" s="146"/>
      <c r="J679" s="146"/>
      <c r="K679" s="146"/>
      <c r="L679" s="146"/>
    </row>
    <row r="680" spans="9:12" x14ac:dyDescent="0.25">
      <c r="I680" s="146"/>
      <c r="J680" s="146"/>
      <c r="K680" s="146"/>
      <c r="L680" s="146"/>
    </row>
    <row r="681" spans="9:12" x14ac:dyDescent="0.25">
      <c r="I681" s="146"/>
      <c r="J681" s="146"/>
      <c r="K681" s="146"/>
      <c r="L681" s="146"/>
    </row>
    <row r="682" spans="9:12" x14ac:dyDescent="0.25">
      <c r="I682" s="146"/>
      <c r="J682" s="146"/>
      <c r="K682" s="146"/>
      <c r="L682" s="146"/>
    </row>
    <row r="683" spans="9:12" x14ac:dyDescent="0.25">
      <c r="I683" s="146"/>
      <c r="J683" s="146"/>
      <c r="K683" s="146"/>
      <c r="L683" s="146"/>
    </row>
    <row r="684" spans="9:12" x14ac:dyDescent="0.25">
      <c r="I684" s="146"/>
      <c r="J684" s="146"/>
      <c r="K684" s="146"/>
      <c r="L684" s="146"/>
    </row>
    <row r="685" spans="9:12" x14ac:dyDescent="0.25">
      <c r="I685" s="146"/>
      <c r="J685" s="146"/>
      <c r="K685" s="146"/>
      <c r="L685" s="146"/>
    </row>
    <row r="686" spans="9:12" x14ac:dyDescent="0.25">
      <c r="I686" s="146"/>
      <c r="J686" s="146"/>
      <c r="K686" s="146"/>
      <c r="L686" s="146"/>
    </row>
    <row r="687" spans="9:12" x14ac:dyDescent="0.25">
      <c r="I687" s="146"/>
      <c r="J687" s="146"/>
      <c r="K687" s="146"/>
      <c r="L687" s="146"/>
    </row>
    <row r="688" spans="9:12" x14ac:dyDescent="0.25">
      <c r="I688" s="146"/>
      <c r="J688" s="146"/>
      <c r="K688" s="146"/>
      <c r="L688" s="146"/>
    </row>
    <row r="689" spans="9:12" x14ac:dyDescent="0.25">
      <c r="I689" s="146"/>
      <c r="J689" s="146"/>
      <c r="K689" s="146"/>
      <c r="L689" s="146"/>
    </row>
    <row r="690" spans="9:12" x14ac:dyDescent="0.25">
      <c r="I690" s="146"/>
      <c r="J690" s="146"/>
      <c r="K690" s="146"/>
      <c r="L690" s="146"/>
    </row>
    <row r="691" spans="9:12" x14ac:dyDescent="0.25">
      <c r="I691" s="146"/>
      <c r="J691" s="146"/>
      <c r="K691" s="146"/>
      <c r="L691" s="146"/>
    </row>
    <row r="692" spans="9:12" x14ac:dyDescent="0.25">
      <c r="I692" s="146"/>
      <c r="J692" s="146"/>
      <c r="K692" s="146"/>
      <c r="L692" s="146"/>
    </row>
    <row r="693" spans="9:12" x14ac:dyDescent="0.25">
      <c r="I693" s="146"/>
      <c r="J693" s="146"/>
      <c r="K693" s="146"/>
      <c r="L693" s="146"/>
    </row>
    <row r="694" spans="9:12" x14ac:dyDescent="0.25">
      <c r="I694" s="146"/>
      <c r="J694" s="146"/>
      <c r="K694" s="146"/>
      <c r="L694" s="146"/>
    </row>
    <row r="695" spans="9:12" x14ac:dyDescent="0.25">
      <c r="I695" s="146"/>
      <c r="J695" s="146"/>
      <c r="K695" s="146"/>
      <c r="L695" s="146"/>
    </row>
    <row r="696" spans="9:12" x14ac:dyDescent="0.25">
      <c r="I696" s="146"/>
      <c r="J696" s="146"/>
      <c r="K696" s="146"/>
      <c r="L696" s="146"/>
    </row>
    <row r="697" spans="9:12" x14ac:dyDescent="0.25">
      <c r="I697" s="146"/>
      <c r="J697" s="146"/>
      <c r="K697" s="146"/>
      <c r="L697" s="146"/>
    </row>
    <row r="698" spans="9:12" x14ac:dyDescent="0.25">
      <c r="I698" s="146"/>
      <c r="J698" s="146"/>
      <c r="K698" s="146"/>
      <c r="L698" s="146"/>
    </row>
    <row r="699" spans="9:12" x14ac:dyDescent="0.25">
      <c r="I699" s="146"/>
      <c r="J699" s="146"/>
      <c r="K699" s="146"/>
      <c r="L699" s="146"/>
    </row>
    <row r="700" spans="9:12" x14ac:dyDescent="0.25">
      <c r="I700" s="146"/>
      <c r="J700" s="146"/>
      <c r="K700" s="146"/>
      <c r="L700" s="146"/>
    </row>
    <row r="701" spans="9:12" x14ac:dyDescent="0.25">
      <c r="I701" s="146"/>
      <c r="J701" s="146"/>
      <c r="K701" s="146"/>
      <c r="L701" s="146"/>
    </row>
    <row r="702" spans="9:12" x14ac:dyDescent="0.25">
      <c r="I702" s="146"/>
      <c r="J702" s="146"/>
      <c r="K702" s="146"/>
      <c r="L702" s="146"/>
    </row>
    <row r="703" spans="9:12" x14ac:dyDescent="0.25">
      <c r="I703" s="146"/>
      <c r="J703" s="146"/>
      <c r="K703" s="146"/>
      <c r="L703" s="146"/>
    </row>
    <row r="704" spans="9:12" x14ac:dyDescent="0.25">
      <c r="I704" s="146"/>
      <c r="J704" s="146"/>
      <c r="K704" s="146"/>
      <c r="L704" s="146"/>
    </row>
    <row r="705" spans="9:12" x14ac:dyDescent="0.25">
      <c r="I705" s="146"/>
      <c r="J705" s="146"/>
      <c r="K705" s="146"/>
      <c r="L705" s="146"/>
    </row>
    <row r="706" spans="9:12" x14ac:dyDescent="0.25">
      <c r="I706" s="146"/>
      <c r="J706" s="146"/>
      <c r="K706" s="146"/>
      <c r="L706" s="146"/>
    </row>
    <row r="707" spans="9:12" x14ac:dyDescent="0.25">
      <c r="I707" s="146"/>
      <c r="J707" s="146"/>
      <c r="K707" s="146"/>
      <c r="L707" s="146"/>
    </row>
    <row r="708" spans="9:12" x14ac:dyDescent="0.25">
      <c r="I708" s="146"/>
      <c r="J708" s="146"/>
      <c r="K708" s="146"/>
      <c r="L708" s="146"/>
    </row>
    <row r="709" spans="9:12" x14ac:dyDescent="0.25">
      <c r="I709" s="146"/>
      <c r="J709" s="146"/>
      <c r="K709" s="146"/>
      <c r="L709" s="146"/>
    </row>
    <row r="710" spans="9:12" x14ac:dyDescent="0.25">
      <c r="I710" s="146"/>
      <c r="J710" s="146"/>
      <c r="K710" s="146"/>
      <c r="L710" s="146"/>
    </row>
    <row r="711" spans="9:12" x14ac:dyDescent="0.25">
      <c r="I711" s="146"/>
      <c r="J711" s="146"/>
      <c r="K711" s="146"/>
      <c r="L711" s="146"/>
    </row>
    <row r="712" spans="9:12" x14ac:dyDescent="0.25">
      <c r="I712" s="146"/>
      <c r="J712" s="146"/>
      <c r="K712" s="146"/>
      <c r="L712" s="146"/>
    </row>
    <row r="713" spans="9:12" x14ac:dyDescent="0.25">
      <c r="I713" s="146"/>
      <c r="J713" s="146"/>
      <c r="K713" s="146"/>
      <c r="L713" s="146"/>
    </row>
    <row r="714" spans="9:12" x14ac:dyDescent="0.25">
      <c r="I714" s="146"/>
      <c r="J714" s="146"/>
      <c r="K714" s="146"/>
      <c r="L714" s="146"/>
    </row>
    <row r="715" spans="9:12" x14ac:dyDescent="0.25">
      <c r="I715" s="146"/>
      <c r="J715" s="146"/>
      <c r="K715" s="146"/>
      <c r="L715" s="146"/>
    </row>
    <row r="716" spans="9:12" x14ac:dyDescent="0.25">
      <c r="I716" s="146"/>
      <c r="J716" s="146"/>
      <c r="K716" s="146"/>
      <c r="L716" s="146"/>
    </row>
    <row r="717" spans="9:12" x14ac:dyDescent="0.25">
      <c r="I717" s="146"/>
      <c r="J717" s="146"/>
      <c r="K717" s="146"/>
      <c r="L717" s="146"/>
    </row>
    <row r="718" spans="9:12" x14ac:dyDescent="0.25">
      <c r="I718" s="146"/>
      <c r="J718" s="146"/>
      <c r="K718" s="146"/>
      <c r="L718" s="146"/>
    </row>
    <row r="719" spans="9:12" x14ac:dyDescent="0.25">
      <c r="I719" s="146"/>
      <c r="J719" s="146"/>
      <c r="K719" s="146"/>
      <c r="L719" s="146"/>
    </row>
    <row r="720" spans="9:12" x14ac:dyDescent="0.25">
      <c r="I720" s="146"/>
      <c r="J720" s="146"/>
      <c r="K720" s="146"/>
      <c r="L720" s="146"/>
    </row>
    <row r="721" spans="9:12" x14ac:dyDescent="0.25">
      <c r="I721" s="146"/>
      <c r="J721" s="146"/>
      <c r="K721" s="146"/>
      <c r="L721" s="146"/>
    </row>
    <row r="722" spans="9:12" x14ac:dyDescent="0.25">
      <c r="I722" s="146"/>
      <c r="J722" s="146"/>
      <c r="K722" s="146"/>
      <c r="L722" s="146"/>
    </row>
    <row r="723" spans="9:12" x14ac:dyDescent="0.25">
      <c r="I723" s="146"/>
      <c r="J723" s="146"/>
      <c r="K723" s="146"/>
      <c r="L723" s="146"/>
    </row>
    <row r="724" spans="9:12" x14ac:dyDescent="0.25">
      <c r="I724" s="146"/>
      <c r="J724" s="146"/>
      <c r="K724" s="146"/>
      <c r="L724" s="146"/>
    </row>
    <row r="725" spans="9:12" x14ac:dyDescent="0.25">
      <c r="I725" s="146"/>
      <c r="J725" s="146"/>
      <c r="K725" s="146"/>
      <c r="L725" s="146"/>
    </row>
    <row r="726" spans="9:12" x14ac:dyDescent="0.25">
      <c r="I726" s="146"/>
      <c r="J726" s="146"/>
      <c r="K726" s="146"/>
      <c r="L726" s="146"/>
    </row>
    <row r="727" spans="9:12" x14ac:dyDescent="0.25">
      <c r="I727" s="146"/>
      <c r="J727" s="146"/>
      <c r="K727" s="146"/>
      <c r="L727" s="146"/>
    </row>
    <row r="728" spans="9:12" x14ac:dyDescent="0.25">
      <c r="I728" s="146"/>
      <c r="J728" s="146"/>
      <c r="K728" s="146"/>
      <c r="L728" s="146"/>
    </row>
    <row r="729" spans="9:12" x14ac:dyDescent="0.25">
      <c r="I729" s="146"/>
      <c r="J729" s="146"/>
      <c r="K729" s="146"/>
      <c r="L729" s="146"/>
    </row>
    <row r="730" spans="9:12" x14ac:dyDescent="0.25">
      <c r="I730" s="146"/>
      <c r="J730" s="146"/>
      <c r="K730" s="146"/>
      <c r="L730" s="146"/>
    </row>
    <row r="731" spans="9:12" x14ac:dyDescent="0.25">
      <c r="I731" s="146"/>
      <c r="J731" s="146"/>
      <c r="K731" s="146"/>
      <c r="L731" s="146"/>
    </row>
    <row r="732" spans="9:12" x14ac:dyDescent="0.25">
      <c r="I732" s="146"/>
      <c r="J732" s="146"/>
      <c r="K732" s="146"/>
      <c r="L732" s="146"/>
    </row>
    <row r="733" spans="9:12" x14ac:dyDescent="0.25">
      <c r="I733" s="146"/>
      <c r="J733" s="146"/>
      <c r="K733" s="146"/>
      <c r="L733" s="146"/>
    </row>
    <row r="734" spans="9:12" x14ac:dyDescent="0.25">
      <c r="I734" s="146"/>
      <c r="J734" s="146"/>
      <c r="K734" s="146"/>
      <c r="L734" s="146"/>
    </row>
    <row r="735" spans="9:12" x14ac:dyDescent="0.25">
      <c r="I735" s="146"/>
      <c r="J735" s="146"/>
      <c r="K735" s="146"/>
      <c r="L735" s="146"/>
    </row>
    <row r="736" spans="9:12" x14ac:dyDescent="0.25">
      <c r="I736" s="146"/>
      <c r="J736" s="146"/>
      <c r="K736" s="146"/>
      <c r="L736" s="146"/>
    </row>
    <row r="737" spans="9:12" x14ac:dyDescent="0.25">
      <c r="I737" s="146"/>
      <c r="J737" s="146"/>
      <c r="K737" s="146"/>
      <c r="L737" s="146"/>
    </row>
    <row r="738" spans="9:12" x14ac:dyDescent="0.25">
      <c r="I738" s="146"/>
      <c r="J738" s="146"/>
      <c r="K738" s="146"/>
      <c r="L738" s="146"/>
    </row>
    <row r="739" spans="9:12" x14ac:dyDescent="0.25">
      <c r="I739" s="146"/>
      <c r="J739" s="146"/>
      <c r="K739" s="146"/>
      <c r="L739" s="146"/>
    </row>
    <row r="740" spans="9:12" x14ac:dyDescent="0.25">
      <c r="I740" s="146"/>
      <c r="J740" s="146"/>
      <c r="K740" s="146"/>
      <c r="L740" s="146"/>
    </row>
    <row r="741" spans="9:12" x14ac:dyDescent="0.25">
      <c r="I741" s="146"/>
      <c r="J741" s="146"/>
      <c r="K741" s="146"/>
      <c r="L741" s="146"/>
    </row>
    <row r="742" spans="9:12" x14ac:dyDescent="0.25">
      <c r="I742" s="146"/>
      <c r="J742" s="146"/>
      <c r="K742" s="146"/>
      <c r="L742" s="146"/>
    </row>
    <row r="743" spans="9:12" x14ac:dyDescent="0.25">
      <c r="I743" s="146"/>
      <c r="J743" s="146"/>
      <c r="K743" s="146"/>
      <c r="L743" s="146"/>
    </row>
    <row r="744" spans="9:12" x14ac:dyDescent="0.25">
      <c r="I744" s="146"/>
      <c r="J744" s="146"/>
      <c r="K744" s="146"/>
      <c r="L744" s="146"/>
    </row>
    <row r="745" spans="9:12" x14ac:dyDescent="0.25">
      <c r="I745" s="146"/>
      <c r="J745" s="146"/>
      <c r="K745" s="146"/>
      <c r="L745" s="146"/>
    </row>
    <row r="746" spans="9:12" x14ac:dyDescent="0.25">
      <c r="I746" s="146"/>
      <c r="J746" s="146"/>
      <c r="K746" s="146"/>
      <c r="L746" s="146"/>
    </row>
    <row r="747" spans="9:12" x14ac:dyDescent="0.25">
      <c r="I747" s="146"/>
      <c r="J747" s="146"/>
      <c r="K747" s="146"/>
      <c r="L747" s="146"/>
    </row>
    <row r="748" spans="9:12" x14ac:dyDescent="0.25">
      <c r="I748" s="146"/>
      <c r="J748" s="146"/>
      <c r="K748" s="146"/>
      <c r="L748" s="146"/>
    </row>
    <row r="749" spans="9:12" x14ac:dyDescent="0.25">
      <c r="I749" s="146"/>
      <c r="J749" s="146"/>
      <c r="K749" s="146"/>
      <c r="L749" s="146"/>
    </row>
    <row r="750" spans="9:12" x14ac:dyDescent="0.25">
      <c r="I750" s="146"/>
      <c r="J750" s="146"/>
      <c r="K750" s="146"/>
      <c r="L750" s="146"/>
    </row>
    <row r="751" spans="9:12" x14ac:dyDescent="0.25">
      <c r="I751" s="146"/>
      <c r="J751" s="146"/>
      <c r="K751" s="146"/>
      <c r="L751" s="146"/>
    </row>
    <row r="752" spans="9:12" x14ac:dyDescent="0.25">
      <c r="I752" s="146"/>
      <c r="J752" s="146"/>
      <c r="K752" s="146"/>
      <c r="L752" s="146"/>
    </row>
    <row r="753" spans="9:12" x14ac:dyDescent="0.25">
      <c r="I753" s="146"/>
      <c r="J753" s="146"/>
      <c r="K753" s="146"/>
      <c r="L753" s="146"/>
    </row>
    <row r="754" spans="9:12" x14ac:dyDescent="0.25">
      <c r="I754" s="146"/>
      <c r="J754" s="146"/>
      <c r="K754" s="146"/>
      <c r="L754" s="146"/>
    </row>
    <row r="755" spans="9:12" x14ac:dyDescent="0.25">
      <c r="I755" s="146"/>
      <c r="J755" s="146"/>
      <c r="K755" s="146"/>
      <c r="L755" s="146"/>
    </row>
    <row r="756" spans="9:12" x14ac:dyDescent="0.25">
      <c r="I756" s="146"/>
      <c r="J756" s="146"/>
      <c r="K756" s="146"/>
      <c r="L756" s="146"/>
    </row>
    <row r="757" spans="9:12" x14ac:dyDescent="0.25">
      <c r="I757" s="146"/>
      <c r="J757" s="146"/>
      <c r="K757" s="146"/>
      <c r="L757" s="146"/>
    </row>
    <row r="758" spans="9:12" x14ac:dyDescent="0.25">
      <c r="I758" s="146"/>
      <c r="J758" s="146"/>
      <c r="K758" s="146"/>
      <c r="L758" s="146"/>
    </row>
    <row r="759" spans="9:12" x14ac:dyDescent="0.25">
      <c r="I759" s="146"/>
      <c r="J759" s="146"/>
      <c r="K759" s="146"/>
      <c r="L759" s="146"/>
    </row>
    <row r="760" spans="9:12" x14ac:dyDescent="0.25">
      <c r="I760" s="146"/>
      <c r="J760" s="146"/>
      <c r="K760" s="146"/>
      <c r="L760" s="146"/>
    </row>
    <row r="761" spans="9:12" x14ac:dyDescent="0.25">
      <c r="I761" s="146"/>
      <c r="J761" s="146"/>
      <c r="K761" s="146"/>
      <c r="L761" s="146"/>
    </row>
    <row r="762" spans="9:12" x14ac:dyDescent="0.25">
      <c r="I762" s="146"/>
      <c r="J762" s="146"/>
      <c r="K762" s="146"/>
      <c r="L762" s="146"/>
    </row>
    <row r="763" spans="9:12" x14ac:dyDescent="0.25">
      <c r="I763" s="146"/>
      <c r="J763" s="146"/>
      <c r="K763" s="146"/>
      <c r="L763" s="146"/>
    </row>
    <row r="764" spans="9:12" x14ac:dyDescent="0.25">
      <c r="I764" s="146"/>
      <c r="J764" s="146"/>
      <c r="K764" s="146"/>
      <c r="L764" s="146"/>
    </row>
    <row r="765" spans="9:12" x14ac:dyDescent="0.25">
      <c r="I765" s="146"/>
      <c r="J765" s="146"/>
      <c r="K765" s="146"/>
      <c r="L765" s="146"/>
    </row>
    <row r="766" spans="9:12" x14ac:dyDescent="0.25">
      <c r="I766" s="146"/>
      <c r="J766" s="146"/>
      <c r="K766" s="146"/>
      <c r="L766" s="146"/>
    </row>
    <row r="767" spans="9:12" x14ac:dyDescent="0.25">
      <c r="I767" s="146"/>
      <c r="J767" s="146"/>
      <c r="K767" s="146"/>
      <c r="L767" s="146"/>
    </row>
    <row r="768" spans="9:12" x14ac:dyDescent="0.25">
      <c r="I768" s="146"/>
      <c r="J768" s="146"/>
      <c r="K768" s="146"/>
      <c r="L768" s="146"/>
    </row>
    <row r="769" spans="9:12" x14ac:dyDescent="0.25">
      <c r="I769" s="146"/>
      <c r="J769" s="146"/>
      <c r="K769" s="146"/>
      <c r="L769" s="146"/>
    </row>
    <row r="770" spans="9:12" x14ac:dyDescent="0.25">
      <c r="I770" s="146"/>
      <c r="J770" s="146"/>
      <c r="K770" s="146"/>
      <c r="L770" s="146"/>
    </row>
    <row r="771" spans="9:12" x14ac:dyDescent="0.25">
      <c r="I771" s="146"/>
      <c r="J771" s="146"/>
      <c r="K771" s="146"/>
      <c r="L771" s="146"/>
    </row>
    <row r="772" spans="9:12" x14ac:dyDescent="0.25">
      <c r="I772" s="146"/>
      <c r="J772" s="146"/>
      <c r="K772" s="146"/>
      <c r="L772" s="146"/>
    </row>
    <row r="773" spans="9:12" x14ac:dyDescent="0.25">
      <c r="I773" s="146"/>
      <c r="J773" s="146"/>
      <c r="K773" s="146"/>
      <c r="L773" s="146"/>
    </row>
    <row r="774" spans="9:12" x14ac:dyDescent="0.25">
      <c r="I774" s="146"/>
      <c r="J774" s="146"/>
      <c r="K774" s="146"/>
      <c r="L774" s="146"/>
    </row>
    <row r="775" spans="9:12" x14ac:dyDescent="0.25">
      <c r="I775" s="146"/>
      <c r="J775" s="146"/>
      <c r="K775" s="146"/>
      <c r="L775" s="146"/>
    </row>
    <row r="776" spans="9:12" x14ac:dyDescent="0.25">
      <c r="I776" s="146"/>
      <c r="J776" s="146"/>
      <c r="K776" s="146"/>
      <c r="L776" s="146"/>
    </row>
    <row r="777" spans="9:12" x14ac:dyDescent="0.25">
      <c r="I777" s="146"/>
      <c r="J777" s="146"/>
      <c r="K777" s="146"/>
      <c r="L777" s="146"/>
    </row>
    <row r="778" spans="9:12" x14ac:dyDescent="0.25">
      <c r="I778" s="146"/>
      <c r="J778" s="146"/>
      <c r="K778" s="146"/>
      <c r="L778" s="146"/>
    </row>
    <row r="779" spans="9:12" x14ac:dyDescent="0.25">
      <c r="I779" s="146"/>
      <c r="J779" s="146"/>
      <c r="K779" s="146"/>
      <c r="L779" s="146"/>
    </row>
    <row r="780" spans="9:12" x14ac:dyDescent="0.25">
      <c r="I780" s="146"/>
      <c r="J780" s="146"/>
      <c r="K780" s="146"/>
      <c r="L780" s="146"/>
    </row>
    <row r="781" spans="9:12" x14ac:dyDescent="0.25">
      <c r="I781" s="146"/>
      <c r="J781" s="146"/>
      <c r="K781" s="146"/>
      <c r="L781" s="146"/>
    </row>
    <row r="782" spans="9:12" x14ac:dyDescent="0.25">
      <c r="I782" s="146"/>
      <c r="J782" s="146"/>
      <c r="K782" s="146"/>
      <c r="L782" s="146"/>
    </row>
    <row r="783" spans="9:12" x14ac:dyDescent="0.25">
      <c r="I783" s="146"/>
      <c r="J783" s="146"/>
      <c r="K783" s="146"/>
      <c r="L783" s="146"/>
    </row>
    <row r="784" spans="9:12" x14ac:dyDescent="0.25">
      <c r="I784" s="146"/>
      <c r="J784" s="146"/>
      <c r="K784" s="146"/>
      <c r="L784" s="146"/>
    </row>
    <row r="785" spans="9:12" x14ac:dyDescent="0.25">
      <c r="I785" s="146"/>
      <c r="J785" s="146"/>
      <c r="K785" s="146"/>
      <c r="L785" s="146"/>
    </row>
    <row r="786" spans="9:12" x14ac:dyDescent="0.25">
      <c r="I786" s="146"/>
      <c r="J786" s="146"/>
      <c r="K786" s="146"/>
      <c r="L786" s="146"/>
    </row>
    <row r="787" spans="9:12" x14ac:dyDescent="0.25">
      <c r="I787" s="146"/>
      <c r="J787" s="146"/>
      <c r="K787" s="146"/>
      <c r="L787" s="146"/>
    </row>
    <row r="788" spans="9:12" x14ac:dyDescent="0.25">
      <c r="I788" s="146"/>
      <c r="J788" s="146"/>
      <c r="K788" s="146"/>
      <c r="L788" s="146"/>
    </row>
    <row r="789" spans="9:12" x14ac:dyDescent="0.25">
      <c r="I789" s="146"/>
      <c r="J789" s="146"/>
      <c r="K789" s="146"/>
      <c r="L789" s="146"/>
    </row>
    <row r="790" spans="9:12" x14ac:dyDescent="0.25">
      <c r="I790" s="146"/>
      <c r="J790" s="146"/>
      <c r="K790" s="146"/>
      <c r="L790" s="146"/>
    </row>
    <row r="791" spans="9:12" x14ac:dyDescent="0.25">
      <c r="I791" s="146"/>
      <c r="J791" s="146"/>
      <c r="K791" s="146"/>
      <c r="L791" s="146"/>
    </row>
    <row r="792" spans="9:12" x14ac:dyDescent="0.25">
      <c r="I792" s="146"/>
      <c r="J792" s="146"/>
      <c r="K792" s="146"/>
      <c r="L792" s="146"/>
    </row>
    <row r="793" spans="9:12" x14ac:dyDescent="0.25">
      <c r="I793" s="146"/>
      <c r="J793" s="146"/>
      <c r="K793" s="146"/>
      <c r="L793" s="146"/>
    </row>
    <row r="794" spans="9:12" x14ac:dyDescent="0.25">
      <c r="I794" s="146"/>
      <c r="J794" s="146"/>
      <c r="K794" s="146"/>
      <c r="L794" s="146"/>
    </row>
    <row r="795" spans="9:12" x14ac:dyDescent="0.25">
      <c r="I795" s="146"/>
      <c r="J795" s="146"/>
      <c r="K795" s="146"/>
      <c r="L795" s="146"/>
    </row>
    <row r="796" spans="9:12" x14ac:dyDescent="0.25">
      <c r="I796" s="146"/>
      <c r="J796" s="146"/>
      <c r="K796" s="146"/>
      <c r="L796" s="146"/>
    </row>
    <row r="797" spans="9:12" x14ac:dyDescent="0.25">
      <c r="I797" s="146"/>
      <c r="J797" s="146"/>
      <c r="K797" s="146"/>
      <c r="L797" s="146"/>
    </row>
    <row r="798" spans="9:12" x14ac:dyDescent="0.25">
      <c r="I798" s="146"/>
      <c r="J798" s="146"/>
      <c r="K798" s="146"/>
      <c r="L798" s="146"/>
    </row>
    <row r="799" spans="9:12" x14ac:dyDescent="0.25">
      <c r="I799" s="146"/>
      <c r="J799" s="146"/>
      <c r="K799" s="146"/>
      <c r="L799" s="146"/>
    </row>
    <row r="800" spans="9:12" x14ac:dyDescent="0.25">
      <c r="I800" s="146"/>
      <c r="J800" s="146"/>
      <c r="K800" s="146"/>
      <c r="L800" s="146"/>
    </row>
    <row r="801" spans="9:12" x14ac:dyDescent="0.25">
      <c r="I801" s="146"/>
      <c r="J801" s="146"/>
      <c r="K801" s="146"/>
      <c r="L801" s="146"/>
    </row>
    <row r="802" spans="9:12" x14ac:dyDescent="0.25">
      <c r="I802" s="146"/>
      <c r="J802" s="146"/>
      <c r="K802" s="146"/>
      <c r="L802" s="146"/>
    </row>
    <row r="803" spans="9:12" x14ac:dyDescent="0.25">
      <c r="I803" s="146"/>
      <c r="J803" s="146"/>
      <c r="K803" s="146"/>
      <c r="L803" s="146"/>
    </row>
    <row r="804" spans="9:12" x14ac:dyDescent="0.25">
      <c r="I804" s="146"/>
      <c r="J804" s="146"/>
      <c r="K804" s="146"/>
      <c r="L804" s="146"/>
    </row>
    <row r="805" spans="9:12" x14ac:dyDescent="0.25">
      <c r="I805" s="146"/>
      <c r="J805" s="146"/>
      <c r="K805" s="146"/>
      <c r="L805" s="146"/>
    </row>
    <row r="806" spans="9:12" x14ac:dyDescent="0.25">
      <c r="I806" s="146"/>
      <c r="J806" s="146"/>
      <c r="K806" s="146"/>
      <c r="L806" s="146"/>
    </row>
    <row r="807" spans="9:12" x14ac:dyDescent="0.25">
      <c r="I807" s="146"/>
      <c r="J807" s="146"/>
      <c r="K807" s="146"/>
      <c r="L807" s="146"/>
    </row>
    <row r="808" spans="9:12" x14ac:dyDescent="0.25">
      <c r="I808" s="146"/>
      <c r="J808" s="146"/>
      <c r="K808" s="146"/>
      <c r="L808" s="146"/>
    </row>
    <row r="809" spans="9:12" x14ac:dyDescent="0.25">
      <c r="I809" s="146"/>
      <c r="J809" s="146"/>
      <c r="K809" s="146"/>
      <c r="L809" s="146"/>
    </row>
    <row r="810" spans="9:12" x14ac:dyDescent="0.25">
      <c r="I810" s="146"/>
      <c r="J810" s="146"/>
      <c r="K810" s="146"/>
      <c r="L810" s="146"/>
    </row>
    <row r="811" spans="9:12" x14ac:dyDescent="0.25">
      <c r="I811" s="146"/>
      <c r="J811" s="146"/>
      <c r="K811" s="146"/>
      <c r="L811" s="146"/>
    </row>
    <row r="812" spans="9:12" x14ac:dyDescent="0.25">
      <c r="I812" s="146"/>
      <c r="J812" s="146"/>
      <c r="K812" s="146"/>
      <c r="L812" s="146"/>
    </row>
    <row r="813" spans="9:12" x14ac:dyDescent="0.25">
      <c r="I813" s="146"/>
      <c r="J813" s="146"/>
      <c r="K813" s="146"/>
      <c r="L813" s="146"/>
    </row>
    <row r="814" spans="9:12" x14ac:dyDescent="0.25">
      <c r="I814" s="146"/>
      <c r="J814" s="146"/>
      <c r="K814" s="146"/>
      <c r="L814" s="146"/>
    </row>
    <row r="815" spans="9:12" x14ac:dyDescent="0.25">
      <c r="I815" s="146"/>
      <c r="J815" s="146"/>
      <c r="K815" s="146"/>
      <c r="L815" s="146"/>
    </row>
    <row r="816" spans="9:12" x14ac:dyDescent="0.25">
      <c r="I816" s="146"/>
      <c r="J816" s="146"/>
      <c r="K816" s="146"/>
      <c r="L816" s="146"/>
    </row>
    <row r="817" spans="9:12" x14ac:dyDescent="0.25">
      <c r="I817" s="146"/>
      <c r="J817" s="146"/>
      <c r="K817" s="146"/>
      <c r="L817" s="146"/>
    </row>
    <row r="818" spans="9:12" x14ac:dyDescent="0.25">
      <c r="I818" s="146"/>
      <c r="J818" s="146"/>
      <c r="K818" s="146"/>
      <c r="L818" s="146"/>
    </row>
    <row r="819" spans="9:12" x14ac:dyDescent="0.25">
      <c r="I819" s="146"/>
      <c r="J819" s="146"/>
      <c r="K819" s="146"/>
      <c r="L819" s="146"/>
    </row>
    <row r="820" spans="9:12" x14ac:dyDescent="0.25">
      <c r="I820" s="146"/>
      <c r="J820" s="146"/>
      <c r="K820" s="146"/>
      <c r="L820" s="146"/>
    </row>
    <row r="821" spans="9:12" x14ac:dyDescent="0.25">
      <c r="I821" s="146"/>
      <c r="J821" s="146"/>
      <c r="K821" s="146"/>
      <c r="L821" s="146"/>
    </row>
    <row r="822" spans="9:12" x14ac:dyDescent="0.25">
      <c r="I822" s="146"/>
      <c r="J822" s="146"/>
      <c r="K822" s="146"/>
      <c r="L822" s="146"/>
    </row>
    <row r="823" spans="9:12" x14ac:dyDescent="0.25">
      <c r="I823" s="146"/>
      <c r="J823" s="146"/>
      <c r="K823" s="146"/>
      <c r="L823" s="146"/>
    </row>
    <row r="824" spans="9:12" x14ac:dyDescent="0.25">
      <c r="I824" s="146"/>
      <c r="J824" s="146"/>
      <c r="K824" s="146"/>
      <c r="L824" s="146"/>
    </row>
    <row r="825" spans="9:12" x14ac:dyDescent="0.25">
      <c r="I825" s="146"/>
      <c r="J825" s="146"/>
      <c r="K825" s="146"/>
      <c r="L825" s="146"/>
    </row>
    <row r="826" spans="9:12" x14ac:dyDescent="0.25">
      <c r="I826" s="146"/>
      <c r="J826" s="146"/>
      <c r="K826" s="146"/>
      <c r="L826" s="146"/>
    </row>
    <row r="827" spans="9:12" x14ac:dyDescent="0.25">
      <c r="I827" s="146"/>
      <c r="J827" s="146"/>
      <c r="K827" s="146"/>
      <c r="L827" s="146"/>
    </row>
    <row r="828" spans="9:12" x14ac:dyDescent="0.25">
      <c r="I828" s="146"/>
      <c r="J828" s="146"/>
      <c r="K828" s="146"/>
      <c r="L828" s="146"/>
    </row>
    <row r="829" spans="9:12" x14ac:dyDescent="0.25">
      <c r="I829" s="146"/>
      <c r="J829" s="146"/>
      <c r="K829" s="146"/>
      <c r="L829" s="146"/>
    </row>
    <row r="830" spans="9:12" x14ac:dyDescent="0.25">
      <c r="I830" s="146"/>
      <c r="J830" s="146"/>
      <c r="K830" s="146"/>
      <c r="L830" s="146"/>
    </row>
    <row r="831" spans="9:12" x14ac:dyDescent="0.25">
      <c r="I831" s="146"/>
      <c r="J831" s="146"/>
      <c r="K831" s="146"/>
      <c r="L831" s="146"/>
    </row>
    <row r="832" spans="9:12" x14ac:dyDescent="0.25">
      <c r="I832" s="146"/>
      <c r="J832" s="146"/>
      <c r="K832" s="146"/>
      <c r="L832" s="146"/>
    </row>
    <row r="833" spans="9:12" x14ac:dyDescent="0.25">
      <c r="I833" s="146"/>
      <c r="J833" s="146"/>
      <c r="K833" s="146"/>
      <c r="L833" s="146"/>
    </row>
    <row r="834" spans="9:12" x14ac:dyDescent="0.25">
      <c r="I834" s="146"/>
      <c r="J834" s="146"/>
      <c r="K834" s="146"/>
      <c r="L834" s="146"/>
    </row>
    <row r="835" spans="9:12" x14ac:dyDescent="0.25">
      <c r="I835" s="146"/>
      <c r="J835" s="146"/>
      <c r="K835" s="146"/>
      <c r="L835" s="146"/>
    </row>
    <row r="836" spans="9:12" x14ac:dyDescent="0.25">
      <c r="I836" s="146"/>
      <c r="J836" s="146"/>
      <c r="K836" s="146"/>
      <c r="L836" s="146"/>
    </row>
    <row r="837" spans="9:12" x14ac:dyDescent="0.25">
      <c r="I837" s="146"/>
      <c r="J837" s="146"/>
      <c r="K837" s="146"/>
      <c r="L837" s="146"/>
    </row>
    <row r="838" spans="9:12" x14ac:dyDescent="0.25">
      <c r="I838" s="146"/>
      <c r="J838" s="146"/>
      <c r="K838" s="146"/>
      <c r="L838" s="146"/>
    </row>
    <row r="839" spans="9:12" x14ac:dyDescent="0.25">
      <c r="I839" s="146"/>
      <c r="J839" s="146"/>
      <c r="K839" s="146"/>
      <c r="L839" s="146"/>
    </row>
    <row r="840" spans="9:12" x14ac:dyDescent="0.25">
      <c r="I840" s="146"/>
      <c r="J840" s="146"/>
      <c r="K840" s="146"/>
      <c r="L840" s="146"/>
    </row>
    <row r="841" spans="9:12" x14ac:dyDescent="0.25">
      <c r="I841" s="146"/>
      <c r="J841" s="146"/>
      <c r="K841" s="146"/>
      <c r="L841" s="146"/>
    </row>
    <row r="842" spans="9:12" x14ac:dyDescent="0.25">
      <c r="I842" s="146"/>
      <c r="J842" s="146"/>
      <c r="K842" s="146"/>
      <c r="L842" s="146"/>
    </row>
    <row r="843" spans="9:12" x14ac:dyDescent="0.25">
      <c r="I843" s="146"/>
      <c r="J843" s="146"/>
      <c r="K843" s="146"/>
      <c r="L843" s="146"/>
    </row>
    <row r="844" spans="9:12" x14ac:dyDescent="0.25">
      <c r="I844" s="146"/>
      <c r="J844" s="146"/>
      <c r="K844" s="146"/>
      <c r="L844" s="146"/>
    </row>
    <row r="845" spans="9:12" x14ac:dyDescent="0.25">
      <c r="I845" s="146"/>
      <c r="J845" s="146"/>
      <c r="K845" s="146"/>
      <c r="L845" s="146"/>
    </row>
    <row r="846" spans="9:12" x14ac:dyDescent="0.25">
      <c r="I846" s="146"/>
      <c r="J846" s="146"/>
      <c r="K846" s="146"/>
      <c r="L846" s="146"/>
    </row>
    <row r="847" spans="9:12" x14ac:dyDescent="0.25">
      <c r="I847" s="146"/>
      <c r="J847" s="146"/>
      <c r="K847" s="146"/>
      <c r="L847" s="146"/>
    </row>
    <row r="848" spans="9:12" x14ac:dyDescent="0.25">
      <c r="I848" s="146"/>
      <c r="J848" s="146"/>
      <c r="K848" s="146"/>
      <c r="L848" s="146"/>
    </row>
    <row r="849" spans="9:12" x14ac:dyDescent="0.25">
      <c r="I849" s="146"/>
      <c r="J849" s="146"/>
      <c r="K849" s="146"/>
      <c r="L849" s="146"/>
    </row>
    <row r="850" spans="9:12" x14ac:dyDescent="0.25">
      <c r="I850" s="146"/>
      <c r="J850" s="146"/>
      <c r="K850" s="146"/>
      <c r="L850" s="146"/>
    </row>
    <row r="851" spans="9:12" x14ac:dyDescent="0.25">
      <c r="I851" s="146"/>
      <c r="J851" s="146"/>
      <c r="K851" s="146"/>
      <c r="L851" s="146"/>
    </row>
    <row r="852" spans="9:12" x14ac:dyDescent="0.25">
      <c r="I852" s="146"/>
      <c r="J852" s="146"/>
      <c r="K852" s="146"/>
      <c r="L852" s="146"/>
    </row>
    <row r="853" spans="9:12" x14ac:dyDescent="0.25">
      <c r="I853" s="146"/>
      <c r="J853" s="146"/>
      <c r="K853" s="146"/>
      <c r="L853" s="146"/>
    </row>
    <row r="854" spans="9:12" x14ac:dyDescent="0.25">
      <c r="I854" s="146"/>
      <c r="J854" s="146"/>
      <c r="K854" s="146"/>
      <c r="L854" s="146"/>
    </row>
    <row r="855" spans="9:12" x14ac:dyDescent="0.25">
      <c r="I855" s="146"/>
      <c r="J855" s="146"/>
      <c r="K855" s="146"/>
      <c r="L855" s="146"/>
    </row>
    <row r="856" spans="9:12" x14ac:dyDescent="0.25">
      <c r="I856" s="146"/>
      <c r="J856" s="146"/>
      <c r="K856" s="146"/>
      <c r="L856" s="146"/>
    </row>
    <row r="857" spans="9:12" x14ac:dyDescent="0.25">
      <c r="I857" s="146"/>
      <c r="J857" s="146"/>
      <c r="K857" s="146"/>
      <c r="L857" s="146"/>
    </row>
    <row r="858" spans="9:12" x14ac:dyDescent="0.25">
      <c r="I858" s="146"/>
      <c r="J858" s="146"/>
      <c r="K858" s="146"/>
      <c r="L858" s="146"/>
    </row>
    <row r="859" spans="9:12" x14ac:dyDescent="0.25">
      <c r="I859" s="146"/>
      <c r="J859" s="146"/>
      <c r="K859" s="146"/>
      <c r="L859" s="146"/>
    </row>
    <row r="860" spans="9:12" x14ac:dyDescent="0.25">
      <c r="I860" s="146"/>
      <c r="J860" s="146"/>
      <c r="K860" s="146"/>
      <c r="L860" s="146"/>
    </row>
    <row r="861" spans="9:12" x14ac:dyDescent="0.25">
      <c r="I861" s="146"/>
      <c r="J861" s="146"/>
      <c r="K861" s="146"/>
      <c r="L861" s="146"/>
    </row>
    <row r="862" spans="9:12" x14ac:dyDescent="0.25">
      <c r="I862" s="146"/>
      <c r="J862" s="146"/>
      <c r="K862" s="146"/>
      <c r="L862" s="146"/>
    </row>
    <row r="863" spans="9:12" x14ac:dyDescent="0.25">
      <c r="I863" s="146"/>
      <c r="J863" s="146"/>
      <c r="K863" s="146"/>
      <c r="L863" s="146"/>
    </row>
    <row r="864" spans="9:12" x14ac:dyDescent="0.25">
      <c r="I864" s="146"/>
      <c r="J864" s="146"/>
      <c r="K864" s="146"/>
      <c r="L864" s="146"/>
    </row>
    <row r="865" spans="9:12" x14ac:dyDescent="0.25">
      <c r="I865" s="146"/>
      <c r="J865" s="146"/>
      <c r="K865" s="146"/>
      <c r="L865" s="146"/>
    </row>
    <row r="866" spans="9:12" x14ac:dyDescent="0.25">
      <c r="I866" s="146"/>
      <c r="J866" s="146"/>
      <c r="K866" s="146"/>
      <c r="L866" s="146"/>
    </row>
    <row r="867" spans="9:12" x14ac:dyDescent="0.25">
      <c r="I867" s="146"/>
      <c r="J867" s="146"/>
      <c r="K867" s="146"/>
      <c r="L867" s="146"/>
    </row>
    <row r="868" spans="9:12" x14ac:dyDescent="0.25">
      <c r="I868" s="146"/>
      <c r="J868" s="146"/>
      <c r="K868" s="146"/>
      <c r="L868" s="146"/>
    </row>
    <row r="869" spans="9:12" x14ac:dyDescent="0.25">
      <c r="I869" s="146"/>
      <c r="J869" s="146"/>
      <c r="K869" s="146"/>
      <c r="L869" s="146"/>
    </row>
    <row r="870" spans="9:12" x14ac:dyDescent="0.25">
      <c r="I870" s="146"/>
      <c r="J870" s="146"/>
      <c r="K870" s="146"/>
      <c r="L870" s="146"/>
    </row>
    <row r="871" spans="9:12" x14ac:dyDescent="0.25">
      <c r="I871" s="146"/>
      <c r="J871" s="146"/>
      <c r="K871" s="146"/>
      <c r="L871" s="146"/>
    </row>
    <row r="872" spans="9:12" x14ac:dyDescent="0.25">
      <c r="I872" s="146"/>
      <c r="J872" s="146"/>
      <c r="K872" s="146"/>
      <c r="L872" s="146"/>
    </row>
    <row r="873" spans="9:12" x14ac:dyDescent="0.25">
      <c r="I873" s="146"/>
      <c r="J873" s="146"/>
      <c r="K873" s="146"/>
      <c r="L873" s="146"/>
    </row>
    <row r="874" spans="9:12" x14ac:dyDescent="0.25">
      <c r="I874" s="146"/>
      <c r="J874" s="146"/>
      <c r="K874" s="146"/>
      <c r="L874" s="146"/>
    </row>
    <row r="875" spans="9:12" x14ac:dyDescent="0.25">
      <c r="I875" s="146"/>
      <c r="J875" s="146"/>
      <c r="K875" s="146"/>
      <c r="L875" s="146"/>
    </row>
    <row r="876" spans="9:12" x14ac:dyDescent="0.25">
      <c r="I876" s="146"/>
      <c r="J876" s="146"/>
      <c r="K876" s="146"/>
      <c r="L876" s="146"/>
    </row>
    <row r="877" spans="9:12" x14ac:dyDescent="0.25">
      <c r="I877" s="146"/>
      <c r="J877" s="146"/>
      <c r="K877" s="146"/>
      <c r="L877" s="146"/>
    </row>
    <row r="878" spans="9:12" x14ac:dyDescent="0.25">
      <c r="I878" s="146"/>
      <c r="J878" s="146"/>
      <c r="K878" s="146"/>
      <c r="L878" s="146"/>
    </row>
    <row r="879" spans="9:12" x14ac:dyDescent="0.25">
      <c r="I879" s="146"/>
      <c r="J879" s="146"/>
      <c r="K879" s="146"/>
      <c r="L879" s="146"/>
    </row>
    <row r="880" spans="9:12" x14ac:dyDescent="0.25">
      <c r="I880" s="146"/>
      <c r="J880" s="146"/>
      <c r="K880" s="146"/>
      <c r="L880" s="146"/>
    </row>
    <row r="881" spans="9:12" x14ac:dyDescent="0.25">
      <c r="I881" s="146"/>
      <c r="J881" s="146"/>
      <c r="K881" s="146"/>
      <c r="L881" s="146"/>
    </row>
    <row r="882" spans="9:12" x14ac:dyDescent="0.25">
      <c r="I882" s="146"/>
      <c r="J882" s="146"/>
      <c r="K882" s="146"/>
      <c r="L882" s="146"/>
    </row>
    <row r="883" spans="9:12" x14ac:dyDescent="0.25">
      <c r="I883" s="146"/>
      <c r="J883" s="146"/>
      <c r="K883" s="146"/>
      <c r="L883" s="146"/>
    </row>
    <row r="884" spans="9:12" x14ac:dyDescent="0.25">
      <c r="I884" s="146"/>
      <c r="J884" s="146"/>
      <c r="K884" s="146"/>
      <c r="L884" s="146"/>
    </row>
    <row r="885" spans="9:12" x14ac:dyDescent="0.25">
      <c r="I885" s="146"/>
      <c r="J885" s="146"/>
      <c r="K885" s="146"/>
      <c r="L885" s="146"/>
    </row>
    <row r="886" spans="9:12" x14ac:dyDescent="0.25">
      <c r="I886" s="146"/>
      <c r="J886" s="146"/>
      <c r="K886" s="146"/>
      <c r="L886" s="146"/>
    </row>
    <row r="887" spans="9:12" x14ac:dyDescent="0.25">
      <c r="I887" s="146"/>
      <c r="J887" s="146"/>
      <c r="K887" s="146"/>
      <c r="L887" s="146"/>
    </row>
    <row r="888" spans="9:12" x14ac:dyDescent="0.25">
      <c r="I888" s="146"/>
      <c r="J888" s="146"/>
      <c r="K888" s="146"/>
      <c r="L888" s="146"/>
    </row>
    <row r="889" spans="9:12" x14ac:dyDescent="0.25">
      <c r="I889" s="146"/>
      <c r="J889" s="146"/>
      <c r="K889" s="146"/>
      <c r="L889" s="146"/>
    </row>
    <row r="890" spans="9:12" x14ac:dyDescent="0.25">
      <c r="I890" s="146"/>
      <c r="J890" s="146"/>
      <c r="K890" s="146"/>
      <c r="L890" s="146"/>
    </row>
    <row r="891" spans="9:12" x14ac:dyDescent="0.25">
      <c r="I891" s="146"/>
      <c r="J891" s="146"/>
      <c r="K891" s="146"/>
      <c r="L891" s="146"/>
    </row>
    <row r="892" spans="9:12" x14ac:dyDescent="0.25">
      <c r="I892" s="146"/>
      <c r="J892" s="146"/>
      <c r="K892" s="146"/>
      <c r="L892" s="146"/>
    </row>
    <row r="893" spans="9:12" x14ac:dyDescent="0.25">
      <c r="I893" s="146"/>
      <c r="J893" s="146"/>
      <c r="K893" s="146"/>
      <c r="L893" s="146"/>
    </row>
    <row r="894" spans="9:12" x14ac:dyDescent="0.25">
      <c r="I894" s="146"/>
      <c r="J894" s="146"/>
      <c r="K894" s="146"/>
      <c r="L894" s="146"/>
    </row>
    <row r="895" spans="9:12" x14ac:dyDescent="0.25">
      <c r="I895" s="146"/>
      <c r="J895" s="146"/>
      <c r="K895" s="146"/>
      <c r="L895" s="146"/>
    </row>
    <row r="896" spans="9:12" x14ac:dyDescent="0.25">
      <c r="I896" s="146"/>
      <c r="J896" s="146"/>
      <c r="K896" s="146"/>
      <c r="L896" s="146"/>
    </row>
    <row r="897" spans="9:12" x14ac:dyDescent="0.25">
      <c r="I897" s="146"/>
      <c r="J897" s="146"/>
      <c r="K897" s="146"/>
      <c r="L897" s="146"/>
    </row>
    <row r="898" spans="9:12" x14ac:dyDescent="0.25">
      <c r="I898" s="146"/>
      <c r="J898" s="146"/>
      <c r="K898" s="146"/>
      <c r="L898" s="146"/>
    </row>
    <row r="899" spans="9:12" x14ac:dyDescent="0.25">
      <c r="I899" s="146"/>
      <c r="J899" s="146"/>
      <c r="K899" s="146"/>
      <c r="L899" s="146"/>
    </row>
    <row r="900" spans="9:12" x14ac:dyDescent="0.25">
      <c r="I900" s="146"/>
      <c r="J900" s="146"/>
      <c r="K900" s="146"/>
      <c r="L900" s="146"/>
    </row>
    <row r="901" spans="9:12" x14ac:dyDescent="0.25">
      <c r="I901" s="146"/>
      <c r="J901" s="146"/>
      <c r="K901" s="146"/>
      <c r="L901" s="146"/>
    </row>
    <row r="902" spans="9:12" x14ac:dyDescent="0.25">
      <c r="I902" s="146"/>
      <c r="J902" s="146"/>
      <c r="K902" s="146"/>
      <c r="L902" s="146"/>
    </row>
    <row r="903" spans="9:12" x14ac:dyDescent="0.25">
      <c r="I903" s="146"/>
      <c r="J903" s="146"/>
      <c r="K903" s="146"/>
      <c r="L903" s="146"/>
    </row>
    <row r="904" spans="9:12" x14ac:dyDescent="0.25">
      <c r="I904" s="146"/>
      <c r="J904" s="146"/>
      <c r="K904" s="146"/>
      <c r="L904" s="146"/>
    </row>
    <row r="905" spans="9:12" x14ac:dyDescent="0.25">
      <c r="I905" s="146"/>
      <c r="J905" s="146"/>
      <c r="K905" s="146"/>
      <c r="L905" s="146"/>
    </row>
    <row r="906" spans="9:12" x14ac:dyDescent="0.25">
      <c r="I906" s="146"/>
      <c r="J906" s="146"/>
      <c r="K906" s="146"/>
      <c r="L906" s="146"/>
    </row>
    <row r="907" spans="9:12" x14ac:dyDescent="0.25">
      <c r="I907" s="146"/>
      <c r="J907" s="146"/>
      <c r="K907" s="146"/>
      <c r="L907" s="146"/>
    </row>
    <row r="908" spans="9:12" x14ac:dyDescent="0.25">
      <c r="I908" s="146"/>
      <c r="J908" s="146"/>
      <c r="K908" s="146"/>
      <c r="L908" s="146"/>
    </row>
    <row r="909" spans="9:12" x14ac:dyDescent="0.25">
      <c r="I909" s="146"/>
      <c r="J909" s="146"/>
      <c r="K909" s="146"/>
      <c r="L909" s="146"/>
    </row>
    <row r="910" spans="9:12" x14ac:dyDescent="0.25">
      <c r="I910" s="146"/>
      <c r="J910" s="146"/>
      <c r="K910" s="146"/>
      <c r="L910" s="146"/>
    </row>
    <row r="911" spans="9:12" x14ac:dyDescent="0.25">
      <c r="I911" s="146"/>
      <c r="J911" s="146"/>
      <c r="K911" s="146"/>
      <c r="L911" s="146"/>
    </row>
    <row r="912" spans="9:12" x14ac:dyDescent="0.25">
      <c r="I912" s="146"/>
      <c r="J912" s="146"/>
      <c r="K912" s="146"/>
      <c r="L912" s="146"/>
    </row>
    <row r="913" spans="9:12" x14ac:dyDescent="0.25">
      <c r="I913" s="146"/>
      <c r="J913" s="146"/>
      <c r="K913" s="146"/>
      <c r="L913" s="146"/>
    </row>
    <row r="914" spans="9:12" x14ac:dyDescent="0.25">
      <c r="I914" s="146"/>
      <c r="J914" s="146"/>
      <c r="K914" s="146"/>
      <c r="L914" s="146"/>
    </row>
    <row r="915" spans="9:12" x14ac:dyDescent="0.25">
      <c r="I915" s="146"/>
      <c r="J915" s="146"/>
      <c r="K915" s="146"/>
      <c r="L915" s="146"/>
    </row>
    <row r="916" spans="9:12" x14ac:dyDescent="0.25">
      <c r="I916" s="146"/>
      <c r="J916" s="146"/>
      <c r="K916" s="146"/>
      <c r="L916" s="146"/>
    </row>
    <row r="917" spans="9:12" x14ac:dyDescent="0.25">
      <c r="I917" s="146"/>
      <c r="J917" s="146"/>
      <c r="K917" s="146"/>
      <c r="L917" s="146"/>
    </row>
    <row r="918" spans="9:12" x14ac:dyDescent="0.25">
      <c r="I918" s="146"/>
      <c r="J918" s="146"/>
      <c r="K918" s="146"/>
      <c r="L918" s="146"/>
    </row>
    <row r="919" spans="9:12" x14ac:dyDescent="0.25">
      <c r="I919" s="146"/>
      <c r="J919" s="146"/>
      <c r="K919" s="146"/>
      <c r="L919" s="146"/>
    </row>
    <row r="920" spans="9:12" x14ac:dyDescent="0.25">
      <c r="I920" s="146"/>
      <c r="J920" s="146"/>
      <c r="K920" s="146"/>
      <c r="L920" s="146"/>
    </row>
    <row r="921" spans="9:12" x14ac:dyDescent="0.25">
      <c r="I921" s="146"/>
      <c r="J921" s="146"/>
      <c r="K921" s="146"/>
      <c r="L921" s="146"/>
    </row>
    <row r="922" spans="9:12" x14ac:dyDescent="0.25">
      <c r="I922" s="146"/>
      <c r="J922" s="146"/>
      <c r="K922" s="146"/>
      <c r="L922" s="146"/>
    </row>
    <row r="923" spans="9:12" x14ac:dyDescent="0.25">
      <c r="I923" s="146"/>
      <c r="J923" s="146"/>
      <c r="K923" s="146"/>
      <c r="L923" s="146"/>
    </row>
    <row r="924" spans="9:12" x14ac:dyDescent="0.25">
      <c r="I924" s="146"/>
      <c r="J924" s="146"/>
      <c r="K924" s="146"/>
      <c r="L924" s="146"/>
    </row>
    <row r="925" spans="9:12" x14ac:dyDescent="0.25">
      <c r="I925" s="146"/>
      <c r="J925" s="146"/>
      <c r="K925" s="146"/>
      <c r="L925" s="146"/>
    </row>
    <row r="926" spans="9:12" x14ac:dyDescent="0.25">
      <c r="I926" s="146"/>
      <c r="J926" s="146"/>
      <c r="K926" s="146"/>
      <c r="L926" s="146"/>
    </row>
    <row r="927" spans="9:12" x14ac:dyDescent="0.25">
      <c r="I927" s="146"/>
      <c r="J927" s="146"/>
      <c r="K927" s="146"/>
      <c r="L927" s="146"/>
    </row>
    <row r="928" spans="9:12" x14ac:dyDescent="0.25">
      <c r="I928" s="146"/>
      <c r="J928" s="146"/>
      <c r="K928" s="146"/>
      <c r="L928" s="146"/>
    </row>
    <row r="929" spans="9:12" x14ac:dyDescent="0.25">
      <c r="I929" s="146"/>
      <c r="J929" s="146"/>
      <c r="K929" s="146"/>
      <c r="L929" s="146"/>
    </row>
    <row r="930" spans="9:12" x14ac:dyDescent="0.25">
      <c r="I930" s="146"/>
      <c r="J930" s="146"/>
      <c r="K930" s="146"/>
      <c r="L930" s="146"/>
    </row>
    <row r="931" spans="9:12" x14ac:dyDescent="0.25">
      <c r="I931" s="146"/>
      <c r="J931" s="146"/>
      <c r="K931" s="146"/>
      <c r="L931" s="146"/>
    </row>
    <row r="932" spans="9:12" x14ac:dyDescent="0.25">
      <c r="I932" s="146"/>
      <c r="J932" s="146"/>
      <c r="K932" s="146"/>
      <c r="L932" s="146"/>
    </row>
    <row r="933" spans="9:12" x14ac:dyDescent="0.25">
      <c r="I933" s="146"/>
      <c r="J933" s="146"/>
      <c r="K933" s="146"/>
      <c r="L933" s="146"/>
    </row>
    <row r="934" spans="9:12" x14ac:dyDescent="0.25">
      <c r="I934" s="146"/>
      <c r="J934" s="146"/>
      <c r="K934" s="146"/>
      <c r="L934" s="146"/>
    </row>
    <row r="935" spans="9:12" x14ac:dyDescent="0.25">
      <c r="I935" s="146"/>
      <c r="J935" s="146"/>
      <c r="K935" s="146"/>
      <c r="L935" s="146"/>
    </row>
    <row r="936" spans="9:12" x14ac:dyDescent="0.25">
      <c r="I936" s="146"/>
      <c r="J936" s="146"/>
      <c r="K936" s="146"/>
      <c r="L936" s="146"/>
    </row>
    <row r="937" spans="9:12" x14ac:dyDescent="0.25">
      <c r="I937" s="146"/>
      <c r="J937" s="146"/>
      <c r="K937" s="146"/>
      <c r="L937" s="146"/>
    </row>
    <row r="938" spans="9:12" x14ac:dyDescent="0.25">
      <c r="I938" s="146"/>
      <c r="J938" s="146"/>
      <c r="K938" s="146"/>
      <c r="L938" s="146"/>
    </row>
    <row r="939" spans="9:12" x14ac:dyDescent="0.25">
      <c r="I939" s="146"/>
      <c r="J939" s="146"/>
      <c r="K939" s="146"/>
      <c r="L939" s="146"/>
    </row>
    <row r="940" spans="9:12" x14ac:dyDescent="0.25">
      <c r="I940" s="146"/>
      <c r="J940" s="146"/>
      <c r="K940" s="146"/>
      <c r="L940" s="146"/>
    </row>
    <row r="941" spans="9:12" x14ac:dyDescent="0.25">
      <c r="I941" s="146"/>
      <c r="J941" s="146"/>
      <c r="K941" s="146"/>
      <c r="L941" s="146"/>
    </row>
    <row r="942" spans="9:12" x14ac:dyDescent="0.25">
      <c r="I942" s="146"/>
      <c r="J942" s="146"/>
      <c r="K942" s="146"/>
      <c r="L942" s="146"/>
    </row>
    <row r="943" spans="9:12" x14ac:dyDescent="0.25">
      <c r="I943" s="146"/>
      <c r="J943" s="146"/>
      <c r="K943" s="146"/>
      <c r="L943" s="146"/>
    </row>
    <row r="944" spans="9:12" x14ac:dyDescent="0.25">
      <c r="I944" s="146"/>
      <c r="J944" s="146"/>
      <c r="K944" s="146"/>
      <c r="L944" s="146"/>
    </row>
    <row r="945" spans="9:12" x14ac:dyDescent="0.25">
      <c r="I945" s="146"/>
      <c r="J945" s="146"/>
      <c r="K945" s="146"/>
      <c r="L945" s="146"/>
    </row>
    <row r="946" spans="9:12" x14ac:dyDescent="0.25">
      <c r="I946" s="146"/>
      <c r="J946" s="146"/>
      <c r="K946" s="146"/>
      <c r="L946" s="146"/>
    </row>
    <row r="947" spans="9:12" x14ac:dyDescent="0.25">
      <c r="I947" s="146"/>
      <c r="J947" s="146"/>
      <c r="K947" s="146"/>
      <c r="L947" s="146"/>
    </row>
    <row r="948" spans="9:12" x14ac:dyDescent="0.25">
      <c r="I948" s="146"/>
      <c r="J948" s="146"/>
      <c r="K948" s="146"/>
      <c r="L948" s="146"/>
    </row>
    <row r="949" spans="9:12" x14ac:dyDescent="0.25">
      <c r="I949" s="146"/>
      <c r="J949" s="146"/>
      <c r="K949" s="146"/>
      <c r="L949" s="146"/>
    </row>
    <row r="950" spans="9:12" x14ac:dyDescent="0.25">
      <c r="I950" s="146"/>
      <c r="J950" s="146"/>
      <c r="K950" s="146"/>
      <c r="L950" s="146"/>
    </row>
    <row r="951" spans="9:12" x14ac:dyDescent="0.25">
      <c r="I951" s="146"/>
      <c r="J951" s="146"/>
      <c r="K951" s="146"/>
      <c r="L951" s="146"/>
    </row>
    <row r="952" spans="9:12" x14ac:dyDescent="0.25">
      <c r="I952" s="146"/>
      <c r="J952" s="146"/>
      <c r="K952" s="146"/>
      <c r="L952" s="146"/>
    </row>
    <row r="953" spans="9:12" x14ac:dyDescent="0.25">
      <c r="I953" s="146"/>
      <c r="J953" s="146"/>
      <c r="K953" s="146"/>
      <c r="L953" s="146"/>
    </row>
    <row r="954" spans="9:12" x14ac:dyDescent="0.25">
      <c r="I954" s="146"/>
      <c r="J954" s="146"/>
      <c r="K954" s="146"/>
      <c r="L954" s="146"/>
    </row>
    <row r="955" spans="9:12" x14ac:dyDescent="0.25">
      <c r="I955" s="146"/>
      <c r="J955" s="146"/>
      <c r="K955" s="146"/>
      <c r="L955" s="146"/>
    </row>
    <row r="956" spans="9:12" x14ac:dyDescent="0.25">
      <c r="I956" s="146"/>
      <c r="J956" s="146"/>
      <c r="K956" s="146"/>
      <c r="L956" s="146"/>
    </row>
    <row r="957" spans="9:12" x14ac:dyDescent="0.25">
      <c r="I957" s="146"/>
      <c r="J957" s="146"/>
      <c r="K957" s="146"/>
      <c r="L957" s="146"/>
    </row>
    <row r="958" spans="9:12" x14ac:dyDescent="0.25">
      <c r="I958" s="146"/>
      <c r="J958" s="146"/>
      <c r="K958" s="146"/>
      <c r="L958" s="146"/>
    </row>
    <row r="959" spans="9:12" x14ac:dyDescent="0.25">
      <c r="I959" s="146"/>
      <c r="J959" s="146"/>
      <c r="K959" s="146"/>
      <c r="L959" s="146"/>
    </row>
    <row r="960" spans="9:12" x14ac:dyDescent="0.25">
      <c r="I960" s="146"/>
      <c r="J960" s="146"/>
      <c r="K960" s="146"/>
      <c r="L960" s="146"/>
    </row>
    <row r="961" spans="9:12" x14ac:dyDescent="0.25">
      <c r="I961" s="146"/>
      <c r="J961" s="146"/>
      <c r="K961" s="146"/>
      <c r="L961" s="146"/>
    </row>
    <row r="962" spans="9:12" x14ac:dyDescent="0.25">
      <c r="I962" s="146"/>
      <c r="J962" s="146"/>
      <c r="K962" s="146"/>
      <c r="L962" s="146"/>
    </row>
    <row r="963" spans="9:12" x14ac:dyDescent="0.25">
      <c r="I963" s="146"/>
      <c r="J963" s="146"/>
      <c r="K963" s="146"/>
      <c r="L963" s="146"/>
    </row>
    <row r="964" spans="9:12" x14ac:dyDescent="0.25">
      <c r="I964" s="146"/>
      <c r="J964" s="146"/>
      <c r="K964" s="146"/>
      <c r="L964" s="146"/>
    </row>
    <row r="965" spans="9:12" x14ac:dyDescent="0.25">
      <c r="I965" s="146"/>
      <c r="J965" s="146"/>
      <c r="K965" s="146"/>
      <c r="L965" s="146"/>
    </row>
    <row r="966" spans="9:12" x14ac:dyDescent="0.25">
      <c r="I966" s="146"/>
      <c r="J966" s="146"/>
      <c r="K966" s="146"/>
      <c r="L966" s="146"/>
    </row>
    <row r="967" spans="9:12" x14ac:dyDescent="0.25">
      <c r="I967" s="146"/>
      <c r="J967" s="146"/>
      <c r="K967" s="146"/>
      <c r="L967" s="146"/>
    </row>
    <row r="968" spans="9:12" x14ac:dyDescent="0.25">
      <c r="I968" s="146"/>
      <c r="J968" s="146"/>
      <c r="K968" s="146"/>
      <c r="L968" s="146"/>
    </row>
    <row r="969" spans="9:12" x14ac:dyDescent="0.25">
      <c r="I969" s="146"/>
      <c r="J969" s="146"/>
      <c r="K969" s="146"/>
      <c r="L969" s="146"/>
    </row>
    <row r="970" spans="9:12" x14ac:dyDescent="0.25">
      <c r="I970" s="146"/>
      <c r="J970" s="146"/>
      <c r="K970" s="146"/>
      <c r="L970" s="146"/>
    </row>
    <row r="971" spans="9:12" x14ac:dyDescent="0.25">
      <c r="I971" s="146"/>
      <c r="J971" s="146"/>
      <c r="K971" s="146"/>
      <c r="L971" s="146"/>
    </row>
    <row r="972" spans="9:12" x14ac:dyDescent="0.25">
      <c r="I972" s="146"/>
      <c r="J972" s="146"/>
      <c r="K972" s="146"/>
      <c r="L972" s="146"/>
    </row>
    <row r="973" spans="9:12" x14ac:dyDescent="0.25">
      <c r="I973" s="146"/>
      <c r="J973" s="146"/>
      <c r="K973" s="146"/>
      <c r="L973" s="146"/>
    </row>
    <row r="974" spans="9:12" x14ac:dyDescent="0.25">
      <c r="I974" s="146"/>
      <c r="J974" s="146"/>
      <c r="K974" s="146"/>
      <c r="L974" s="146"/>
    </row>
    <row r="975" spans="9:12" x14ac:dyDescent="0.25">
      <c r="I975" s="146"/>
      <c r="J975" s="146"/>
      <c r="K975" s="146"/>
      <c r="L975" s="146"/>
    </row>
    <row r="976" spans="9:12" x14ac:dyDescent="0.25">
      <c r="I976" s="146"/>
      <c r="J976" s="146"/>
      <c r="K976" s="146"/>
      <c r="L976" s="146"/>
    </row>
    <row r="977" spans="9:12" x14ac:dyDescent="0.25">
      <c r="I977" s="146"/>
      <c r="J977" s="146"/>
      <c r="K977" s="146"/>
      <c r="L977" s="146"/>
    </row>
    <row r="978" spans="9:12" x14ac:dyDescent="0.25">
      <c r="I978" s="146"/>
      <c r="J978" s="146"/>
      <c r="K978" s="146"/>
      <c r="L978" s="146"/>
    </row>
    <row r="979" spans="9:12" x14ac:dyDescent="0.25">
      <c r="I979" s="146"/>
      <c r="J979" s="146"/>
      <c r="K979" s="146"/>
      <c r="L979" s="146"/>
    </row>
    <row r="980" spans="9:12" x14ac:dyDescent="0.25">
      <c r="I980" s="146"/>
      <c r="J980" s="146"/>
      <c r="K980" s="146"/>
      <c r="L980" s="146"/>
    </row>
    <row r="981" spans="9:12" x14ac:dyDescent="0.25">
      <c r="I981" s="146"/>
      <c r="J981" s="146"/>
      <c r="K981" s="146"/>
      <c r="L981" s="146"/>
    </row>
    <row r="982" spans="9:12" x14ac:dyDescent="0.25">
      <c r="I982" s="146"/>
      <c r="J982" s="146"/>
      <c r="K982" s="146"/>
      <c r="L982" s="146"/>
    </row>
    <row r="983" spans="9:12" x14ac:dyDescent="0.25">
      <c r="I983" s="146"/>
      <c r="J983" s="146"/>
      <c r="K983" s="146"/>
      <c r="L983" s="146"/>
    </row>
    <row r="984" spans="9:12" x14ac:dyDescent="0.25">
      <c r="I984" s="146"/>
      <c r="J984" s="146"/>
      <c r="K984" s="146"/>
      <c r="L984" s="146"/>
    </row>
    <row r="985" spans="9:12" x14ac:dyDescent="0.25">
      <c r="I985" s="146"/>
      <c r="J985" s="146"/>
      <c r="K985" s="146"/>
      <c r="L985" s="146"/>
    </row>
    <row r="986" spans="9:12" x14ac:dyDescent="0.25">
      <c r="I986" s="146"/>
      <c r="J986" s="146"/>
      <c r="K986" s="146"/>
      <c r="L986" s="146"/>
    </row>
    <row r="987" spans="9:12" x14ac:dyDescent="0.25">
      <c r="I987" s="146"/>
      <c r="J987" s="146"/>
      <c r="K987" s="146"/>
      <c r="L987" s="146"/>
    </row>
    <row r="988" spans="9:12" x14ac:dyDescent="0.25">
      <c r="I988" s="146"/>
      <c r="J988" s="146"/>
      <c r="K988" s="146"/>
      <c r="L988" s="146"/>
    </row>
    <row r="989" spans="9:12" x14ac:dyDescent="0.25">
      <c r="I989" s="146"/>
      <c r="J989" s="146"/>
      <c r="K989" s="146"/>
      <c r="L989" s="146"/>
    </row>
    <row r="990" spans="9:12" x14ac:dyDescent="0.25">
      <c r="I990" s="146"/>
      <c r="J990" s="146"/>
      <c r="K990" s="146"/>
      <c r="L990" s="146"/>
    </row>
    <row r="991" spans="9:12" x14ac:dyDescent="0.25">
      <c r="I991" s="146"/>
      <c r="J991" s="146"/>
      <c r="K991" s="146"/>
      <c r="L991" s="146"/>
    </row>
    <row r="992" spans="9:12" x14ac:dyDescent="0.25">
      <c r="I992" s="146"/>
      <c r="J992" s="146"/>
      <c r="K992" s="146"/>
      <c r="L992" s="146"/>
    </row>
    <row r="993" spans="9:12" x14ac:dyDescent="0.25">
      <c r="I993" s="146"/>
      <c r="J993" s="146"/>
      <c r="K993" s="146"/>
      <c r="L993" s="146"/>
    </row>
    <row r="994" spans="9:12" x14ac:dyDescent="0.25">
      <c r="I994" s="146"/>
      <c r="J994" s="146"/>
      <c r="K994" s="146"/>
      <c r="L994" s="146"/>
    </row>
    <row r="995" spans="9:12" x14ac:dyDescent="0.25">
      <c r="I995" s="146"/>
      <c r="J995" s="146"/>
      <c r="K995" s="146"/>
      <c r="L995" s="146"/>
    </row>
    <row r="996" spans="9:12" x14ac:dyDescent="0.25">
      <c r="I996" s="146"/>
      <c r="J996" s="146"/>
      <c r="K996" s="146"/>
      <c r="L996" s="146"/>
    </row>
    <row r="997" spans="9:12" x14ac:dyDescent="0.25">
      <c r="I997" s="146"/>
      <c r="J997" s="146"/>
      <c r="K997" s="146"/>
      <c r="L997" s="146"/>
    </row>
    <row r="998" spans="9:12" x14ac:dyDescent="0.25">
      <c r="I998" s="146"/>
      <c r="J998" s="146"/>
      <c r="K998" s="146"/>
      <c r="L998" s="146"/>
    </row>
    <row r="999" spans="9:12" x14ac:dyDescent="0.25">
      <c r="I999" s="146"/>
      <c r="J999" s="146"/>
      <c r="K999" s="146"/>
      <c r="L999" s="146"/>
    </row>
    <row r="1000" spans="9:12" x14ac:dyDescent="0.25">
      <c r="I1000" s="146"/>
      <c r="J1000" s="146"/>
      <c r="K1000" s="146"/>
      <c r="L1000" s="146"/>
    </row>
    <row r="1001" spans="9:12" x14ac:dyDescent="0.25">
      <c r="I1001" s="146"/>
      <c r="J1001" s="146"/>
      <c r="K1001" s="146"/>
      <c r="L1001" s="146"/>
    </row>
    <row r="1002" spans="9:12" x14ac:dyDescent="0.25">
      <c r="I1002" s="146"/>
      <c r="J1002" s="146"/>
      <c r="K1002" s="146"/>
      <c r="L1002" s="146"/>
    </row>
    <row r="1003" spans="9:12" x14ac:dyDescent="0.25">
      <c r="I1003" s="146"/>
      <c r="J1003" s="146"/>
      <c r="K1003" s="146"/>
      <c r="L1003" s="146"/>
    </row>
    <row r="1004" spans="9:12" x14ac:dyDescent="0.25">
      <c r="I1004" s="146"/>
      <c r="J1004" s="146"/>
      <c r="K1004" s="146"/>
      <c r="L1004" s="146"/>
    </row>
    <row r="1005" spans="9:12" x14ac:dyDescent="0.25">
      <c r="I1005" s="146"/>
      <c r="J1005" s="146"/>
      <c r="K1005" s="146"/>
      <c r="L1005" s="146"/>
    </row>
    <row r="1006" spans="9:12" x14ac:dyDescent="0.25">
      <c r="I1006" s="146"/>
      <c r="J1006" s="146"/>
      <c r="K1006" s="146"/>
      <c r="L1006" s="146"/>
    </row>
    <row r="1007" spans="9:12" x14ac:dyDescent="0.25">
      <c r="I1007" s="146"/>
      <c r="J1007" s="146"/>
      <c r="K1007" s="146"/>
      <c r="L1007" s="146"/>
    </row>
    <row r="1008" spans="9:12" x14ac:dyDescent="0.25">
      <c r="I1008" s="146"/>
      <c r="J1008" s="146"/>
      <c r="K1008" s="146"/>
      <c r="L1008" s="146"/>
    </row>
    <row r="1009" spans="9:12" x14ac:dyDescent="0.25">
      <c r="I1009" s="146"/>
      <c r="J1009" s="146"/>
      <c r="K1009" s="146"/>
      <c r="L1009" s="146"/>
    </row>
    <row r="1010" spans="9:12" x14ac:dyDescent="0.25">
      <c r="I1010" s="146"/>
      <c r="J1010" s="146"/>
      <c r="K1010" s="146"/>
      <c r="L1010" s="146"/>
    </row>
    <row r="1011" spans="9:12" x14ac:dyDescent="0.25">
      <c r="I1011" s="146"/>
      <c r="J1011" s="146"/>
      <c r="K1011" s="146"/>
      <c r="L1011" s="146"/>
    </row>
    <row r="1012" spans="9:12" x14ac:dyDescent="0.25">
      <c r="I1012" s="146"/>
      <c r="J1012" s="146"/>
      <c r="K1012" s="146"/>
      <c r="L1012" s="146"/>
    </row>
    <row r="1013" spans="9:12" x14ac:dyDescent="0.25">
      <c r="I1013" s="146"/>
      <c r="J1013" s="146"/>
      <c r="K1013" s="146"/>
      <c r="L1013" s="146"/>
    </row>
    <row r="1014" spans="9:12" x14ac:dyDescent="0.25">
      <c r="I1014" s="146"/>
      <c r="J1014" s="146"/>
      <c r="K1014" s="146"/>
      <c r="L1014" s="146"/>
    </row>
    <row r="1015" spans="9:12" x14ac:dyDescent="0.25">
      <c r="I1015" s="146"/>
      <c r="J1015" s="146"/>
      <c r="K1015" s="146"/>
      <c r="L1015" s="146"/>
    </row>
    <row r="1016" spans="9:12" x14ac:dyDescent="0.25">
      <c r="I1016" s="146"/>
      <c r="J1016" s="146"/>
      <c r="K1016" s="146"/>
      <c r="L1016" s="146"/>
    </row>
    <row r="1017" spans="9:12" x14ac:dyDescent="0.25">
      <c r="I1017" s="146"/>
      <c r="J1017" s="146"/>
      <c r="K1017" s="146"/>
      <c r="L1017" s="146"/>
    </row>
    <row r="1018" spans="9:12" x14ac:dyDescent="0.25">
      <c r="I1018" s="146"/>
      <c r="J1018" s="146"/>
      <c r="K1018" s="146"/>
      <c r="L1018" s="146"/>
    </row>
    <row r="1019" spans="9:12" x14ac:dyDescent="0.25">
      <c r="I1019" s="146"/>
      <c r="J1019" s="146"/>
      <c r="K1019" s="146"/>
      <c r="L1019" s="146"/>
    </row>
    <row r="1020" spans="9:12" x14ac:dyDescent="0.25">
      <c r="I1020" s="146"/>
      <c r="J1020" s="146"/>
      <c r="K1020" s="146"/>
      <c r="L1020" s="146"/>
    </row>
    <row r="1021" spans="9:12" x14ac:dyDescent="0.25">
      <c r="I1021" s="146"/>
      <c r="J1021" s="146"/>
      <c r="K1021" s="146"/>
      <c r="L1021" s="146"/>
    </row>
    <row r="1022" spans="9:12" x14ac:dyDescent="0.25">
      <c r="I1022" s="146"/>
      <c r="J1022" s="146"/>
      <c r="K1022" s="146"/>
      <c r="L1022" s="146"/>
    </row>
    <row r="1023" spans="9:12" x14ac:dyDescent="0.25">
      <c r="I1023" s="146"/>
      <c r="J1023" s="146"/>
      <c r="K1023" s="146"/>
      <c r="L1023" s="146"/>
    </row>
    <row r="1024" spans="9:12" x14ac:dyDescent="0.25">
      <c r="I1024" s="146"/>
      <c r="J1024" s="146"/>
      <c r="K1024" s="146"/>
      <c r="L1024" s="146"/>
    </row>
    <row r="1025" spans="9:12" x14ac:dyDescent="0.25">
      <c r="I1025" s="146"/>
      <c r="J1025" s="146"/>
      <c r="K1025" s="146"/>
      <c r="L1025" s="146"/>
    </row>
    <row r="1026" spans="9:12" x14ac:dyDescent="0.25">
      <c r="I1026" s="146"/>
      <c r="J1026" s="146"/>
      <c r="K1026" s="146"/>
      <c r="L1026" s="146"/>
    </row>
    <row r="1027" spans="9:12" x14ac:dyDescent="0.25">
      <c r="I1027" s="146"/>
      <c r="J1027" s="146"/>
      <c r="K1027" s="146"/>
      <c r="L1027" s="146"/>
    </row>
    <row r="1028" spans="9:12" x14ac:dyDescent="0.25">
      <c r="I1028" s="146"/>
      <c r="J1028" s="146"/>
      <c r="K1028" s="146"/>
      <c r="L1028" s="146"/>
    </row>
    <row r="1029" spans="9:12" x14ac:dyDescent="0.25">
      <c r="I1029" s="146"/>
      <c r="J1029" s="146"/>
      <c r="K1029" s="146"/>
      <c r="L1029" s="146"/>
    </row>
    <row r="1030" spans="9:12" x14ac:dyDescent="0.25">
      <c r="I1030" s="146"/>
      <c r="J1030" s="146"/>
      <c r="K1030" s="146"/>
      <c r="L1030" s="146"/>
    </row>
    <row r="1031" spans="9:12" x14ac:dyDescent="0.25">
      <c r="I1031" s="146"/>
      <c r="J1031" s="146"/>
      <c r="K1031" s="146"/>
      <c r="L1031" s="146"/>
    </row>
    <row r="1032" spans="9:12" x14ac:dyDescent="0.25">
      <c r="I1032" s="146"/>
      <c r="J1032" s="146"/>
      <c r="K1032" s="146"/>
      <c r="L1032" s="146"/>
    </row>
    <row r="1033" spans="9:12" x14ac:dyDescent="0.25">
      <c r="I1033" s="146"/>
      <c r="J1033" s="146"/>
      <c r="K1033" s="146"/>
      <c r="L1033" s="146"/>
    </row>
    <row r="1034" spans="9:12" x14ac:dyDescent="0.25">
      <c r="I1034" s="146"/>
      <c r="J1034" s="146"/>
      <c r="K1034" s="146"/>
      <c r="L1034" s="146"/>
    </row>
    <row r="1035" spans="9:12" x14ac:dyDescent="0.25">
      <c r="I1035" s="146"/>
      <c r="J1035" s="146"/>
      <c r="K1035" s="146"/>
      <c r="L1035" s="146"/>
    </row>
    <row r="1036" spans="9:12" x14ac:dyDescent="0.25">
      <c r="I1036" s="146"/>
      <c r="J1036" s="146"/>
      <c r="K1036" s="146"/>
      <c r="L1036" s="146"/>
    </row>
    <row r="1037" spans="9:12" x14ac:dyDescent="0.25">
      <c r="I1037" s="146"/>
      <c r="J1037" s="146"/>
      <c r="K1037" s="146"/>
      <c r="L1037" s="146"/>
    </row>
    <row r="1038" spans="9:12" x14ac:dyDescent="0.25">
      <c r="I1038" s="146"/>
      <c r="J1038" s="146"/>
      <c r="K1038" s="146"/>
      <c r="L1038" s="146"/>
    </row>
    <row r="1039" spans="9:12" x14ac:dyDescent="0.25">
      <c r="I1039" s="146"/>
      <c r="J1039" s="146"/>
      <c r="K1039" s="146"/>
      <c r="L1039" s="146"/>
    </row>
    <row r="1040" spans="9:12" x14ac:dyDescent="0.25">
      <c r="I1040" s="146"/>
      <c r="J1040" s="146"/>
      <c r="K1040" s="146"/>
      <c r="L1040" s="146"/>
    </row>
    <row r="1041" spans="9:12" x14ac:dyDescent="0.25">
      <c r="I1041" s="146"/>
      <c r="J1041" s="146"/>
      <c r="K1041" s="146"/>
      <c r="L1041" s="146"/>
    </row>
    <row r="1042" spans="9:12" x14ac:dyDescent="0.25">
      <c r="I1042" s="146"/>
      <c r="J1042" s="146"/>
      <c r="K1042" s="146"/>
      <c r="L1042" s="146"/>
    </row>
    <row r="1043" spans="9:12" x14ac:dyDescent="0.25">
      <c r="I1043" s="146"/>
      <c r="J1043" s="146"/>
      <c r="K1043" s="146"/>
      <c r="L1043" s="146"/>
    </row>
    <row r="1044" spans="9:12" x14ac:dyDescent="0.25">
      <c r="I1044" s="146"/>
      <c r="J1044" s="146"/>
      <c r="K1044" s="146"/>
      <c r="L1044" s="146"/>
    </row>
    <row r="1045" spans="9:12" x14ac:dyDescent="0.25">
      <c r="I1045" s="146"/>
      <c r="J1045" s="146"/>
      <c r="K1045" s="146"/>
      <c r="L1045" s="146"/>
    </row>
    <row r="1046" spans="9:12" x14ac:dyDescent="0.25">
      <c r="I1046" s="146"/>
      <c r="J1046" s="146"/>
      <c r="K1046" s="146"/>
      <c r="L1046" s="146"/>
    </row>
    <row r="1047" spans="9:12" x14ac:dyDescent="0.25">
      <c r="I1047" s="146"/>
      <c r="J1047" s="146"/>
      <c r="K1047" s="146"/>
      <c r="L1047" s="146"/>
    </row>
    <row r="1048" spans="9:12" x14ac:dyDescent="0.25">
      <c r="I1048" s="146"/>
      <c r="J1048" s="146"/>
      <c r="K1048" s="146"/>
      <c r="L1048" s="146"/>
    </row>
    <row r="1049" spans="9:12" x14ac:dyDescent="0.25">
      <c r="I1049" s="146"/>
      <c r="J1049" s="146"/>
      <c r="K1049" s="146"/>
      <c r="L1049" s="146"/>
    </row>
    <row r="1050" spans="9:12" x14ac:dyDescent="0.25">
      <c r="I1050" s="146"/>
      <c r="J1050" s="146"/>
      <c r="K1050" s="146"/>
      <c r="L1050" s="146"/>
    </row>
    <row r="1051" spans="9:12" x14ac:dyDescent="0.25">
      <c r="I1051" s="146"/>
      <c r="J1051" s="146"/>
      <c r="K1051" s="146"/>
      <c r="L1051" s="146"/>
    </row>
    <row r="1052" spans="9:12" x14ac:dyDescent="0.25">
      <c r="I1052" s="146"/>
      <c r="J1052" s="146"/>
      <c r="K1052" s="146"/>
      <c r="L1052" s="146"/>
    </row>
    <row r="1053" spans="9:12" x14ac:dyDescent="0.25">
      <c r="I1053" s="146"/>
      <c r="J1053" s="146"/>
      <c r="K1053" s="146"/>
      <c r="L1053" s="146"/>
    </row>
    <row r="1054" spans="9:12" x14ac:dyDescent="0.25">
      <c r="I1054" s="146"/>
      <c r="J1054" s="146"/>
      <c r="K1054" s="146"/>
      <c r="L1054" s="146"/>
    </row>
    <row r="1055" spans="9:12" x14ac:dyDescent="0.25">
      <c r="I1055" s="146"/>
      <c r="J1055" s="146"/>
      <c r="K1055" s="146"/>
      <c r="L1055" s="146"/>
    </row>
    <row r="1056" spans="9:12" x14ac:dyDescent="0.25">
      <c r="I1056" s="146"/>
      <c r="J1056" s="146"/>
      <c r="K1056" s="146"/>
      <c r="L1056" s="146"/>
    </row>
    <row r="1057" spans="9:12" x14ac:dyDescent="0.25">
      <c r="I1057" s="146"/>
      <c r="J1057" s="146"/>
      <c r="K1057" s="146"/>
      <c r="L1057" s="146"/>
    </row>
    <row r="1058" spans="9:12" x14ac:dyDescent="0.25">
      <c r="I1058" s="146"/>
      <c r="J1058" s="146"/>
      <c r="K1058" s="146"/>
      <c r="L1058" s="146"/>
    </row>
    <row r="1059" spans="9:12" x14ac:dyDescent="0.25">
      <c r="I1059" s="146"/>
      <c r="J1059" s="146"/>
      <c r="K1059" s="146"/>
      <c r="L1059" s="146"/>
    </row>
    <row r="1060" spans="9:12" x14ac:dyDescent="0.25">
      <c r="I1060" s="146"/>
      <c r="J1060" s="146"/>
      <c r="K1060" s="146"/>
      <c r="L1060" s="146"/>
    </row>
    <row r="1061" spans="9:12" x14ac:dyDescent="0.25">
      <c r="I1061" s="146"/>
      <c r="J1061" s="146"/>
      <c r="K1061" s="146"/>
      <c r="L1061" s="146"/>
    </row>
    <row r="1062" spans="9:12" x14ac:dyDescent="0.25">
      <c r="I1062" s="146"/>
      <c r="J1062" s="146"/>
      <c r="K1062" s="146"/>
      <c r="L1062" s="146"/>
    </row>
    <row r="1063" spans="9:12" x14ac:dyDescent="0.25">
      <c r="I1063" s="146"/>
      <c r="J1063" s="146"/>
      <c r="K1063" s="146"/>
      <c r="L1063" s="146"/>
    </row>
    <row r="1064" spans="9:12" x14ac:dyDescent="0.25">
      <c r="I1064" s="146"/>
      <c r="J1064" s="146"/>
      <c r="K1064" s="146"/>
      <c r="L1064" s="146"/>
    </row>
    <row r="1065" spans="9:12" x14ac:dyDescent="0.25">
      <c r="I1065" s="146"/>
      <c r="J1065" s="146"/>
      <c r="K1065" s="146"/>
      <c r="L1065" s="146"/>
    </row>
    <row r="1066" spans="9:12" x14ac:dyDescent="0.25">
      <c r="I1066" s="146"/>
      <c r="J1066" s="146"/>
      <c r="K1066" s="146"/>
      <c r="L1066" s="146"/>
    </row>
    <row r="1067" spans="9:12" x14ac:dyDescent="0.25">
      <c r="I1067" s="146"/>
      <c r="J1067" s="146"/>
      <c r="K1067" s="146"/>
      <c r="L1067" s="146"/>
    </row>
    <row r="1068" spans="9:12" x14ac:dyDescent="0.25">
      <c r="I1068" s="146"/>
      <c r="J1068" s="146"/>
      <c r="K1068" s="146"/>
      <c r="L1068" s="146"/>
    </row>
    <row r="1069" spans="9:12" x14ac:dyDescent="0.25">
      <c r="I1069" s="146"/>
      <c r="J1069" s="146"/>
      <c r="K1069" s="146"/>
      <c r="L1069" s="146"/>
    </row>
    <row r="1070" spans="9:12" x14ac:dyDescent="0.25">
      <c r="I1070" s="146"/>
      <c r="J1070" s="146"/>
      <c r="K1070" s="146"/>
      <c r="L1070" s="146"/>
    </row>
    <row r="1071" spans="9:12" x14ac:dyDescent="0.25">
      <c r="I1071" s="146"/>
      <c r="J1071" s="146"/>
      <c r="K1071" s="146"/>
      <c r="L1071" s="146"/>
    </row>
    <row r="1072" spans="9:12" x14ac:dyDescent="0.25">
      <c r="I1072" s="146"/>
      <c r="J1072" s="146"/>
      <c r="K1072" s="146"/>
      <c r="L1072" s="146"/>
    </row>
    <row r="1073" spans="9:12" x14ac:dyDescent="0.25">
      <c r="I1073" s="146"/>
      <c r="J1073" s="146"/>
      <c r="K1073" s="146"/>
      <c r="L1073" s="146"/>
    </row>
    <row r="1074" spans="9:12" x14ac:dyDescent="0.25">
      <c r="I1074" s="146"/>
      <c r="J1074" s="146"/>
      <c r="K1074" s="146"/>
      <c r="L1074" s="146"/>
    </row>
    <row r="1075" spans="9:12" x14ac:dyDescent="0.25">
      <c r="I1075" s="146"/>
      <c r="J1075" s="146"/>
      <c r="K1075" s="146"/>
      <c r="L1075" s="146"/>
    </row>
    <row r="1076" spans="9:12" x14ac:dyDescent="0.25">
      <c r="I1076" s="146"/>
      <c r="J1076" s="146"/>
      <c r="K1076" s="146"/>
      <c r="L1076" s="146"/>
    </row>
    <row r="1077" spans="9:12" x14ac:dyDescent="0.25">
      <c r="I1077" s="146"/>
      <c r="J1077" s="146"/>
      <c r="K1077" s="146"/>
      <c r="L1077" s="146"/>
    </row>
    <row r="1078" spans="9:12" x14ac:dyDescent="0.25">
      <c r="I1078" s="146"/>
      <c r="J1078" s="146"/>
      <c r="K1078" s="146"/>
      <c r="L1078" s="146"/>
    </row>
    <row r="1079" spans="9:12" x14ac:dyDescent="0.25">
      <c r="I1079" s="146"/>
      <c r="J1079" s="146"/>
      <c r="K1079" s="146"/>
      <c r="L1079" s="146"/>
    </row>
    <row r="1080" spans="9:12" x14ac:dyDescent="0.25">
      <c r="I1080" s="146"/>
      <c r="J1080" s="146"/>
      <c r="K1080" s="146"/>
      <c r="L1080" s="146"/>
    </row>
    <row r="1081" spans="9:12" x14ac:dyDescent="0.25">
      <c r="I1081" s="146"/>
      <c r="J1081" s="146"/>
      <c r="K1081" s="146"/>
      <c r="L1081" s="146"/>
    </row>
    <row r="1082" spans="9:12" x14ac:dyDescent="0.25">
      <c r="I1082" s="146"/>
      <c r="J1082" s="146"/>
      <c r="K1082" s="146"/>
      <c r="L1082" s="146"/>
    </row>
    <row r="1083" spans="9:12" x14ac:dyDescent="0.25">
      <c r="I1083" s="146"/>
      <c r="J1083" s="146"/>
      <c r="K1083" s="146"/>
      <c r="L1083" s="146"/>
    </row>
    <row r="1084" spans="9:12" x14ac:dyDescent="0.25">
      <c r="I1084" s="146"/>
      <c r="J1084" s="146"/>
      <c r="K1084" s="146"/>
      <c r="L1084" s="146"/>
    </row>
    <row r="1085" spans="9:12" x14ac:dyDescent="0.25">
      <c r="I1085" s="146"/>
      <c r="J1085" s="146"/>
      <c r="K1085" s="146"/>
      <c r="L1085" s="146"/>
    </row>
    <row r="1086" spans="9:12" x14ac:dyDescent="0.25">
      <c r="I1086" s="146"/>
      <c r="J1086" s="146"/>
      <c r="K1086" s="146"/>
      <c r="L1086" s="146"/>
    </row>
    <row r="1087" spans="9:12" x14ac:dyDescent="0.25">
      <c r="I1087" s="146"/>
      <c r="J1087" s="146"/>
      <c r="K1087" s="146"/>
      <c r="L1087" s="146"/>
    </row>
    <row r="1088" spans="9:12" x14ac:dyDescent="0.25">
      <c r="I1088" s="146"/>
      <c r="J1088" s="146"/>
      <c r="K1088" s="146"/>
      <c r="L1088" s="146"/>
    </row>
    <row r="1089" spans="9:12" x14ac:dyDescent="0.25">
      <c r="I1089" s="146"/>
      <c r="J1089" s="146"/>
      <c r="K1089" s="146"/>
      <c r="L1089" s="146"/>
    </row>
    <row r="1090" spans="9:12" x14ac:dyDescent="0.25">
      <c r="I1090" s="146"/>
      <c r="J1090" s="146"/>
      <c r="K1090" s="146"/>
      <c r="L1090" s="146"/>
    </row>
    <row r="1091" spans="9:12" x14ac:dyDescent="0.25">
      <c r="I1091" s="146"/>
      <c r="J1091" s="146"/>
      <c r="K1091" s="146"/>
      <c r="L1091" s="146"/>
    </row>
    <row r="1092" spans="9:12" x14ac:dyDescent="0.25">
      <c r="I1092" s="146"/>
      <c r="J1092" s="146"/>
      <c r="K1092" s="146"/>
      <c r="L1092" s="146"/>
    </row>
    <row r="1093" spans="9:12" x14ac:dyDescent="0.25">
      <c r="I1093" s="146"/>
      <c r="J1093" s="146"/>
      <c r="K1093" s="146"/>
      <c r="L1093" s="146"/>
    </row>
    <row r="1094" spans="9:12" x14ac:dyDescent="0.25">
      <c r="I1094" s="146"/>
      <c r="J1094" s="146"/>
      <c r="K1094" s="146"/>
      <c r="L1094" s="146"/>
    </row>
    <row r="1095" spans="9:12" x14ac:dyDescent="0.25">
      <c r="I1095" s="146"/>
      <c r="J1095" s="146"/>
      <c r="K1095" s="146"/>
      <c r="L1095" s="146"/>
    </row>
    <row r="1096" spans="9:12" x14ac:dyDescent="0.25">
      <c r="I1096" s="146"/>
      <c r="J1096" s="146"/>
      <c r="K1096" s="146"/>
      <c r="L1096" s="146"/>
    </row>
    <row r="1097" spans="9:12" x14ac:dyDescent="0.25">
      <c r="I1097" s="146"/>
      <c r="J1097" s="146"/>
      <c r="K1097" s="146"/>
      <c r="L1097" s="146"/>
    </row>
    <row r="1098" spans="9:12" x14ac:dyDescent="0.25">
      <c r="I1098" s="146"/>
      <c r="J1098" s="146"/>
      <c r="K1098" s="146"/>
      <c r="L1098" s="146"/>
    </row>
    <row r="1099" spans="9:12" x14ac:dyDescent="0.25">
      <c r="I1099" s="146"/>
      <c r="J1099" s="146"/>
      <c r="K1099" s="146"/>
      <c r="L1099" s="146"/>
    </row>
    <row r="1100" spans="9:12" x14ac:dyDescent="0.25">
      <c r="I1100" s="146"/>
      <c r="J1100" s="146"/>
      <c r="K1100" s="146"/>
      <c r="L1100" s="146"/>
    </row>
    <row r="1101" spans="9:12" x14ac:dyDescent="0.25">
      <c r="I1101" s="146"/>
      <c r="J1101" s="146"/>
      <c r="K1101" s="146"/>
      <c r="L1101" s="146"/>
    </row>
    <row r="1102" spans="9:12" x14ac:dyDescent="0.25">
      <c r="I1102" s="146"/>
      <c r="J1102" s="146"/>
      <c r="K1102" s="146"/>
      <c r="L1102" s="146"/>
    </row>
    <row r="1103" spans="9:12" x14ac:dyDescent="0.25">
      <c r="I1103" s="146"/>
      <c r="J1103" s="146"/>
      <c r="K1103" s="146"/>
      <c r="L1103" s="146"/>
    </row>
    <row r="1104" spans="9:12" x14ac:dyDescent="0.25">
      <c r="I1104" s="146"/>
      <c r="J1104" s="146"/>
      <c r="K1104" s="146"/>
      <c r="L1104" s="146"/>
    </row>
    <row r="1105" spans="9:12" x14ac:dyDescent="0.25">
      <c r="I1105" s="146"/>
      <c r="J1105" s="146"/>
      <c r="K1105" s="146"/>
      <c r="L1105" s="146"/>
    </row>
    <row r="1106" spans="9:12" x14ac:dyDescent="0.25">
      <c r="I1106" s="146"/>
      <c r="J1106" s="146"/>
      <c r="K1106" s="146"/>
      <c r="L1106" s="146"/>
    </row>
    <row r="1107" spans="9:12" x14ac:dyDescent="0.25">
      <c r="I1107" s="146"/>
      <c r="J1107" s="146"/>
      <c r="K1107" s="146"/>
      <c r="L1107" s="146"/>
    </row>
    <row r="1108" spans="9:12" x14ac:dyDescent="0.25">
      <c r="I1108" s="146"/>
      <c r="J1108" s="146"/>
      <c r="K1108" s="146"/>
      <c r="L1108" s="146"/>
    </row>
    <row r="1109" spans="9:12" x14ac:dyDescent="0.25">
      <c r="I1109" s="146"/>
      <c r="J1109" s="146"/>
      <c r="K1109" s="146"/>
      <c r="L1109" s="146"/>
    </row>
    <row r="1110" spans="9:12" x14ac:dyDescent="0.25">
      <c r="I1110" s="146"/>
      <c r="J1110" s="146"/>
      <c r="K1110" s="146"/>
      <c r="L1110" s="146"/>
    </row>
    <row r="1111" spans="9:12" x14ac:dyDescent="0.25">
      <c r="I1111" s="146"/>
      <c r="J1111" s="146"/>
      <c r="K1111" s="146"/>
      <c r="L1111" s="146"/>
    </row>
    <row r="1112" spans="9:12" x14ac:dyDescent="0.25">
      <c r="I1112" s="146"/>
      <c r="J1112" s="146"/>
      <c r="K1112" s="146"/>
      <c r="L1112" s="146"/>
    </row>
    <row r="1113" spans="9:12" x14ac:dyDescent="0.25">
      <c r="I1113" s="146"/>
      <c r="J1113" s="146"/>
      <c r="K1113" s="146"/>
      <c r="L1113" s="146"/>
    </row>
    <row r="1114" spans="9:12" x14ac:dyDescent="0.25">
      <c r="I1114" s="146"/>
      <c r="J1114" s="146"/>
      <c r="K1114" s="146"/>
      <c r="L1114" s="146"/>
    </row>
    <row r="1115" spans="9:12" x14ac:dyDescent="0.25">
      <c r="I1115" s="146"/>
      <c r="J1115" s="146"/>
      <c r="K1115" s="146"/>
      <c r="L1115" s="146"/>
    </row>
    <row r="1116" spans="9:12" x14ac:dyDescent="0.25">
      <c r="I1116" s="146"/>
      <c r="J1116" s="146"/>
      <c r="K1116" s="146"/>
      <c r="L1116" s="146"/>
    </row>
    <row r="1117" spans="9:12" x14ac:dyDescent="0.25">
      <c r="I1117" s="146"/>
      <c r="J1117" s="146"/>
      <c r="K1117" s="146"/>
      <c r="L1117" s="146"/>
    </row>
    <row r="1118" spans="9:12" x14ac:dyDescent="0.25">
      <c r="I1118" s="146"/>
      <c r="J1118" s="146"/>
      <c r="K1118" s="146"/>
      <c r="L1118" s="146"/>
    </row>
    <row r="1119" spans="9:12" x14ac:dyDescent="0.25">
      <c r="I1119" s="146"/>
      <c r="J1119" s="146"/>
      <c r="K1119" s="146"/>
      <c r="L1119" s="146"/>
    </row>
    <row r="1120" spans="9:12" x14ac:dyDescent="0.25">
      <c r="I1120" s="146"/>
      <c r="J1120" s="146"/>
      <c r="K1120" s="146"/>
      <c r="L1120" s="146"/>
    </row>
    <row r="1121" spans="9:12" x14ac:dyDescent="0.25">
      <c r="I1121" s="146"/>
      <c r="J1121" s="146"/>
      <c r="K1121" s="146"/>
      <c r="L1121" s="146"/>
    </row>
    <row r="1122" spans="9:12" x14ac:dyDescent="0.25">
      <c r="I1122" s="146"/>
      <c r="J1122" s="146"/>
      <c r="K1122" s="146"/>
      <c r="L1122" s="146"/>
    </row>
    <row r="1123" spans="9:12" x14ac:dyDescent="0.25">
      <c r="I1123" s="146"/>
      <c r="J1123" s="146"/>
      <c r="K1123" s="146"/>
      <c r="L1123" s="146"/>
    </row>
    <row r="1124" spans="9:12" x14ac:dyDescent="0.25">
      <c r="I1124" s="146"/>
      <c r="J1124" s="146"/>
      <c r="K1124" s="146"/>
      <c r="L1124" s="146"/>
    </row>
    <row r="1125" spans="9:12" x14ac:dyDescent="0.25">
      <c r="I1125" s="146"/>
      <c r="J1125" s="146"/>
      <c r="K1125" s="146"/>
      <c r="L1125" s="146"/>
    </row>
    <row r="1126" spans="9:12" x14ac:dyDescent="0.25">
      <c r="I1126" s="146"/>
      <c r="J1126" s="146"/>
      <c r="K1126" s="146"/>
      <c r="L1126" s="146"/>
    </row>
    <row r="1127" spans="9:12" x14ac:dyDescent="0.25">
      <c r="I1127" s="146"/>
      <c r="J1127" s="146"/>
      <c r="K1127" s="146"/>
      <c r="L1127" s="146"/>
    </row>
    <row r="1128" spans="9:12" x14ac:dyDescent="0.25">
      <c r="I1128" s="146"/>
      <c r="J1128" s="146"/>
      <c r="K1128" s="146"/>
      <c r="L1128" s="146"/>
    </row>
    <row r="1129" spans="9:12" x14ac:dyDescent="0.25">
      <c r="I1129" s="146"/>
      <c r="J1129" s="146"/>
      <c r="K1129" s="146"/>
      <c r="L1129" s="146"/>
    </row>
    <row r="1130" spans="9:12" x14ac:dyDescent="0.25">
      <c r="I1130" s="146"/>
      <c r="J1130" s="146"/>
      <c r="K1130" s="146"/>
      <c r="L1130" s="146"/>
    </row>
    <row r="1131" spans="9:12" x14ac:dyDescent="0.25">
      <c r="I1131" s="146"/>
      <c r="J1131" s="146"/>
      <c r="K1131" s="146"/>
      <c r="L1131" s="146"/>
    </row>
    <row r="1132" spans="9:12" x14ac:dyDescent="0.25">
      <c r="I1132" s="146"/>
      <c r="J1132" s="146"/>
      <c r="K1132" s="146"/>
      <c r="L1132" s="146"/>
    </row>
    <row r="1133" spans="9:12" x14ac:dyDescent="0.25">
      <c r="I1133" s="146"/>
      <c r="J1133" s="146"/>
      <c r="K1133" s="146"/>
      <c r="L1133" s="146"/>
    </row>
    <row r="1134" spans="9:12" x14ac:dyDescent="0.25">
      <c r="I1134" s="146"/>
      <c r="J1134" s="146"/>
      <c r="K1134" s="146"/>
      <c r="L1134" s="146"/>
    </row>
    <row r="1135" spans="9:12" x14ac:dyDescent="0.25">
      <c r="I1135" s="146"/>
      <c r="J1135" s="146"/>
      <c r="K1135" s="146"/>
      <c r="L1135" s="146"/>
    </row>
    <row r="1136" spans="9:12" x14ac:dyDescent="0.25">
      <c r="I1136" s="146"/>
      <c r="J1136" s="146"/>
      <c r="K1136" s="146"/>
      <c r="L1136" s="146"/>
    </row>
    <row r="1137" spans="9:12" x14ac:dyDescent="0.25">
      <c r="I1137" s="146"/>
      <c r="J1137" s="146"/>
      <c r="K1137" s="146"/>
      <c r="L1137" s="146"/>
    </row>
    <row r="1138" spans="9:12" x14ac:dyDescent="0.25">
      <c r="I1138" s="146"/>
      <c r="J1138" s="146"/>
      <c r="K1138" s="146"/>
      <c r="L1138" s="146"/>
    </row>
    <row r="1139" spans="9:12" x14ac:dyDescent="0.25">
      <c r="I1139" s="146"/>
      <c r="J1139" s="146"/>
      <c r="K1139" s="146"/>
      <c r="L1139" s="146"/>
    </row>
    <row r="1140" spans="9:12" x14ac:dyDescent="0.25">
      <c r="I1140" s="146"/>
      <c r="J1140" s="146"/>
      <c r="K1140" s="146"/>
      <c r="L1140" s="146"/>
    </row>
    <row r="1141" spans="9:12" x14ac:dyDescent="0.25">
      <c r="I1141" s="146"/>
      <c r="J1141" s="146"/>
      <c r="K1141" s="146"/>
      <c r="L1141" s="146"/>
    </row>
    <row r="1142" spans="9:12" x14ac:dyDescent="0.25">
      <c r="I1142" s="146"/>
      <c r="J1142" s="146"/>
      <c r="K1142" s="146"/>
      <c r="L1142" s="146"/>
    </row>
    <row r="1143" spans="9:12" x14ac:dyDescent="0.25">
      <c r="I1143" s="146"/>
      <c r="J1143" s="146"/>
      <c r="K1143" s="146"/>
      <c r="L1143" s="146"/>
    </row>
    <row r="1144" spans="9:12" x14ac:dyDescent="0.25">
      <c r="I1144" s="146"/>
      <c r="J1144" s="146"/>
      <c r="K1144" s="146"/>
      <c r="L1144" s="146"/>
    </row>
    <row r="1145" spans="9:12" x14ac:dyDescent="0.25">
      <c r="I1145" s="146"/>
      <c r="J1145" s="146"/>
      <c r="K1145" s="146"/>
      <c r="L1145" s="146"/>
    </row>
    <row r="1146" spans="9:12" x14ac:dyDescent="0.25">
      <c r="I1146" s="146"/>
      <c r="J1146" s="146"/>
      <c r="K1146" s="146"/>
      <c r="L1146" s="146"/>
    </row>
    <row r="1147" spans="9:12" x14ac:dyDescent="0.25">
      <c r="I1147" s="146"/>
      <c r="J1147" s="146"/>
      <c r="K1147" s="146"/>
      <c r="L1147" s="146"/>
    </row>
    <row r="1148" spans="9:12" x14ac:dyDescent="0.25">
      <c r="I1148" s="146"/>
      <c r="J1148" s="146"/>
      <c r="K1148" s="146"/>
      <c r="L1148" s="146"/>
    </row>
    <row r="1149" spans="9:12" x14ac:dyDescent="0.25">
      <c r="I1149" s="146"/>
      <c r="J1149" s="146"/>
      <c r="K1149" s="146"/>
      <c r="L1149" s="146"/>
    </row>
    <row r="1150" spans="9:12" x14ac:dyDescent="0.25">
      <c r="I1150" s="146"/>
      <c r="J1150" s="146"/>
      <c r="K1150" s="146"/>
      <c r="L1150" s="146"/>
    </row>
    <row r="1151" spans="9:12" x14ac:dyDescent="0.25">
      <c r="I1151" s="146"/>
      <c r="J1151" s="146"/>
      <c r="K1151" s="146"/>
      <c r="L1151" s="146"/>
    </row>
    <row r="1152" spans="9:12" x14ac:dyDescent="0.25">
      <c r="I1152" s="146"/>
      <c r="J1152" s="146"/>
      <c r="K1152" s="146"/>
      <c r="L1152" s="146"/>
    </row>
    <row r="1153" spans="9:12" x14ac:dyDescent="0.25">
      <c r="I1153" s="146"/>
      <c r="J1153" s="146"/>
      <c r="K1153" s="146"/>
      <c r="L1153" s="146"/>
    </row>
    <row r="1154" spans="9:12" x14ac:dyDescent="0.25">
      <c r="I1154" s="146"/>
      <c r="J1154" s="146"/>
      <c r="K1154" s="146"/>
      <c r="L1154" s="146"/>
    </row>
    <row r="1155" spans="9:12" x14ac:dyDescent="0.25">
      <c r="I1155" s="146"/>
      <c r="J1155" s="146"/>
      <c r="K1155" s="146"/>
      <c r="L1155" s="146"/>
    </row>
    <row r="1156" spans="9:12" x14ac:dyDescent="0.25">
      <c r="I1156" s="146"/>
      <c r="J1156" s="146"/>
      <c r="K1156" s="146"/>
      <c r="L1156" s="146"/>
    </row>
    <row r="1157" spans="9:12" x14ac:dyDescent="0.25">
      <c r="I1157" s="146"/>
      <c r="J1157" s="146"/>
      <c r="K1157" s="146"/>
      <c r="L1157" s="146"/>
    </row>
    <row r="1158" spans="9:12" x14ac:dyDescent="0.25">
      <c r="I1158" s="146"/>
      <c r="J1158" s="146"/>
      <c r="K1158" s="146"/>
      <c r="L1158" s="146"/>
    </row>
    <row r="1159" spans="9:12" x14ac:dyDescent="0.25">
      <c r="I1159" s="146"/>
      <c r="J1159" s="146"/>
      <c r="K1159" s="146"/>
      <c r="L1159" s="146"/>
    </row>
    <row r="1160" spans="9:12" x14ac:dyDescent="0.25">
      <c r="I1160" s="146"/>
      <c r="J1160" s="146"/>
      <c r="K1160" s="146"/>
      <c r="L1160" s="146"/>
    </row>
    <row r="1161" spans="9:12" x14ac:dyDescent="0.25">
      <c r="I1161" s="146"/>
      <c r="J1161" s="146"/>
      <c r="K1161" s="146"/>
      <c r="L1161" s="146"/>
    </row>
    <row r="1162" spans="9:12" x14ac:dyDescent="0.25">
      <c r="I1162" s="146"/>
      <c r="J1162" s="146"/>
      <c r="K1162" s="146"/>
      <c r="L1162" s="146"/>
    </row>
    <row r="1163" spans="9:12" x14ac:dyDescent="0.25">
      <c r="I1163" s="146"/>
      <c r="J1163" s="146"/>
      <c r="K1163" s="146"/>
      <c r="L1163" s="146"/>
    </row>
    <row r="1164" spans="9:12" x14ac:dyDescent="0.25">
      <c r="I1164" s="146"/>
      <c r="J1164" s="146"/>
      <c r="K1164" s="146"/>
      <c r="L1164" s="146"/>
    </row>
    <row r="1165" spans="9:12" x14ac:dyDescent="0.25">
      <c r="I1165" s="146"/>
      <c r="J1165" s="146"/>
      <c r="K1165" s="146"/>
      <c r="L1165" s="146"/>
    </row>
    <row r="1166" spans="9:12" x14ac:dyDescent="0.25">
      <c r="I1166" s="146"/>
      <c r="J1166" s="146"/>
      <c r="K1166" s="146"/>
      <c r="L1166" s="146"/>
    </row>
    <row r="1167" spans="9:12" x14ac:dyDescent="0.25">
      <c r="I1167" s="146"/>
      <c r="J1167" s="146"/>
      <c r="K1167" s="146"/>
      <c r="L1167" s="146"/>
    </row>
    <row r="1168" spans="9:12" x14ac:dyDescent="0.25">
      <c r="I1168" s="146"/>
      <c r="J1168" s="146"/>
      <c r="K1168" s="146"/>
      <c r="L1168" s="146"/>
    </row>
    <row r="1169" spans="9:12" x14ac:dyDescent="0.25">
      <c r="I1169" s="146"/>
      <c r="J1169" s="146"/>
      <c r="K1169" s="146"/>
      <c r="L1169" s="146"/>
    </row>
    <row r="1170" spans="9:12" x14ac:dyDescent="0.25">
      <c r="I1170" s="146"/>
      <c r="J1170" s="146"/>
      <c r="K1170" s="146"/>
      <c r="L1170" s="146"/>
    </row>
    <row r="1171" spans="9:12" x14ac:dyDescent="0.25">
      <c r="I1171" s="146"/>
      <c r="J1171" s="146"/>
      <c r="K1171" s="146"/>
      <c r="L1171" s="146"/>
    </row>
    <row r="1172" spans="9:12" x14ac:dyDescent="0.25">
      <c r="I1172" s="146"/>
      <c r="J1172" s="146"/>
      <c r="K1172" s="146"/>
      <c r="L1172" s="146"/>
    </row>
    <row r="1173" spans="9:12" x14ac:dyDescent="0.25">
      <c r="I1173" s="146"/>
      <c r="J1173" s="146"/>
      <c r="K1173" s="146"/>
      <c r="L1173" s="146"/>
    </row>
    <row r="1174" spans="9:12" x14ac:dyDescent="0.25">
      <c r="I1174" s="146"/>
      <c r="J1174" s="146"/>
      <c r="K1174" s="146"/>
      <c r="L1174" s="146"/>
    </row>
    <row r="1175" spans="9:12" x14ac:dyDescent="0.25">
      <c r="I1175" s="146"/>
      <c r="J1175" s="146"/>
      <c r="K1175" s="146"/>
      <c r="L1175" s="146"/>
    </row>
    <row r="1176" spans="9:12" x14ac:dyDescent="0.25">
      <c r="I1176" s="146"/>
      <c r="J1176" s="146"/>
      <c r="K1176" s="146"/>
      <c r="L1176" s="146"/>
    </row>
    <row r="1177" spans="9:12" x14ac:dyDescent="0.25">
      <c r="I1177" s="146"/>
      <c r="J1177" s="146"/>
      <c r="K1177" s="146"/>
      <c r="L1177" s="146"/>
    </row>
    <row r="1178" spans="9:12" x14ac:dyDescent="0.25">
      <c r="I1178" s="146"/>
      <c r="J1178" s="146"/>
      <c r="K1178" s="146"/>
      <c r="L1178" s="146"/>
    </row>
    <row r="1179" spans="9:12" x14ac:dyDescent="0.25">
      <c r="I1179" s="146"/>
      <c r="J1179" s="146"/>
      <c r="K1179" s="146"/>
      <c r="L1179" s="146"/>
    </row>
    <row r="1180" spans="9:12" x14ac:dyDescent="0.25">
      <c r="I1180" s="146"/>
      <c r="J1180" s="146"/>
      <c r="K1180" s="146"/>
      <c r="L1180" s="146"/>
    </row>
    <row r="1181" spans="9:12" x14ac:dyDescent="0.25">
      <c r="I1181" s="146"/>
      <c r="J1181" s="146"/>
      <c r="K1181" s="146"/>
      <c r="L1181" s="146"/>
    </row>
    <row r="1182" spans="9:12" x14ac:dyDescent="0.25">
      <c r="I1182" s="146"/>
      <c r="J1182" s="146"/>
      <c r="K1182" s="146"/>
      <c r="L1182" s="146"/>
    </row>
    <row r="1183" spans="9:12" x14ac:dyDescent="0.25">
      <c r="I1183" s="146"/>
      <c r="J1183" s="146"/>
      <c r="K1183" s="146"/>
      <c r="L1183" s="146"/>
    </row>
    <row r="1184" spans="9:12" x14ac:dyDescent="0.25">
      <c r="I1184" s="146"/>
      <c r="J1184" s="146"/>
      <c r="K1184" s="146"/>
      <c r="L1184" s="146"/>
    </row>
    <row r="1185" spans="9:12" x14ac:dyDescent="0.25">
      <c r="I1185" s="146"/>
      <c r="J1185" s="146"/>
      <c r="K1185" s="146"/>
      <c r="L1185" s="146"/>
    </row>
    <row r="1186" spans="9:12" x14ac:dyDescent="0.25">
      <c r="I1186" s="146"/>
      <c r="J1186" s="146"/>
      <c r="K1186" s="146"/>
      <c r="L1186" s="146"/>
    </row>
    <row r="1187" spans="9:12" x14ac:dyDescent="0.25">
      <c r="I1187" s="146"/>
      <c r="J1187" s="146"/>
      <c r="K1187" s="146"/>
      <c r="L1187" s="146"/>
    </row>
    <row r="1188" spans="9:12" x14ac:dyDescent="0.25">
      <c r="I1188" s="146"/>
      <c r="J1188" s="146"/>
      <c r="K1188" s="146"/>
      <c r="L1188" s="146"/>
    </row>
    <row r="1189" spans="9:12" x14ac:dyDescent="0.25">
      <c r="I1189" s="146"/>
      <c r="J1189" s="146"/>
      <c r="K1189" s="146"/>
      <c r="L1189" s="146"/>
    </row>
    <row r="1190" spans="9:12" x14ac:dyDescent="0.25">
      <c r="I1190" s="146"/>
      <c r="J1190" s="146"/>
      <c r="K1190" s="146"/>
      <c r="L1190" s="146"/>
    </row>
    <row r="1191" spans="9:12" x14ac:dyDescent="0.25">
      <c r="I1191" s="146"/>
      <c r="J1191" s="146"/>
      <c r="K1191" s="146"/>
      <c r="L1191" s="146"/>
    </row>
    <row r="1192" spans="9:12" x14ac:dyDescent="0.25">
      <c r="I1192" s="146"/>
      <c r="J1192" s="146"/>
      <c r="K1192" s="146"/>
      <c r="L1192" s="146"/>
    </row>
    <row r="1193" spans="9:12" x14ac:dyDescent="0.25">
      <c r="I1193" s="146"/>
      <c r="J1193" s="146"/>
      <c r="K1193" s="146"/>
      <c r="L1193" s="146"/>
    </row>
    <row r="1194" spans="9:12" x14ac:dyDescent="0.25">
      <c r="I1194" s="146"/>
      <c r="J1194" s="146"/>
      <c r="K1194" s="146"/>
      <c r="L1194" s="146"/>
    </row>
    <row r="1195" spans="9:12" x14ac:dyDescent="0.25">
      <c r="I1195" s="146"/>
      <c r="J1195" s="146"/>
      <c r="K1195" s="146"/>
      <c r="L1195" s="146"/>
    </row>
    <row r="1196" spans="9:12" x14ac:dyDescent="0.25">
      <c r="I1196" s="146"/>
      <c r="J1196" s="146"/>
      <c r="K1196" s="146"/>
      <c r="L1196" s="146"/>
    </row>
    <row r="1197" spans="9:12" x14ac:dyDescent="0.25">
      <c r="I1197" s="146"/>
      <c r="J1197" s="146"/>
      <c r="K1197" s="146"/>
      <c r="L1197" s="146"/>
    </row>
    <row r="1198" spans="9:12" x14ac:dyDescent="0.25">
      <c r="I1198" s="146"/>
      <c r="J1198" s="146"/>
      <c r="K1198" s="146"/>
      <c r="L1198" s="146"/>
    </row>
    <row r="1199" spans="9:12" x14ac:dyDescent="0.25">
      <c r="I1199" s="146"/>
      <c r="J1199" s="146"/>
      <c r="K1199" s="146"/>
      <c r="L1199" s="146"/>
    </row>
    <row r="1200" spans="9:12" x14ac:dyDescent="0.25">
      <c r="I1200" s="146"/>
      <c r="J1200" s="146"/>
      <c r="K1200" s="146"/>
      <c r="L1200" s="146"/>
    </row>
    <row r="1201" spans="9:12" x14ac:dyDescent="0.25">
      <c r="I1201" s="146"/>
      <c r="J1201" s="146"/>
      <c r="K1201" s="146"/>
      <c r="L1201" s="146"/>
    </row>
    <row r="1202" spans="9:12" x14ac:dyDescent="0.25">
      <c r="I1202" s="146"/>
      <c r="J1202" s="146"/>
      <c r="K1202" s="146"/>
      <c r="L1202" s="146"/>
    </row>
    <row r="1203" spans="9:12" x14ac:dyDescent="0.25">
      <c r="I1203" s="146"/>
      <c r="J1203" s="146"/>
      <c r="K1203" s="146"/>
      <c r="L1203" s="146"/>
    </row>
    <row r="1204" spans="9:12" x14ac:dyDescent="0.25">
      <c r="I1204" s="146"/>
      <c r="J1204" s="146"/>
      <c r="K1204" s="146"/>
      <c r="L1204" s="146"/>
    </row>
    <row r="1205" spans="9:12" x14ac:dyDescent="0.25">
      <c r="I1205" s="146"/>
      <c r="J1205" s="146"/>
      <c r="K1205" s="146"/>
      <c r="L1205" s="146"/>
    </row>
    <row r="1206" spans="9:12" x14ac:dyDescent="0.25">
      <c r="I1206" s="146"/>
      <c r="J1206" s="146"/>
      <c r="K1206" s="146"/>
      <c r="L1206" s="146"/>
    </row>
    <row r="1207" spans="9:12" x14ac:dyDescent="0.25">
      <c r="I1207" s="146"/>
      <c r="J1207" s="146"/>
      <c r="K1207" s="146"/>
      <c r="L1207" s="146"/>
    </row>
    <row r="1208" spans="9:12" x14ac:dyDescent="0.25">
      <c r="I1208" s="146"/>
      <c r="J1208" s="146"/>
      <c r="K1208" s="146"/>
      <c r="L1208" s="146"/>
    </row>
    <row r="1209" spans="9:12" x14ac:dyDescent="0.25">
      <c r="I1209" s="146"/>
      <c r="J1209" s="146"/>
      <c r="K1209" s="146"/>
      <c r="L1209" s="146"/>
    </row>
    <row r="1210" spans="9:12" x14ac:dyDescent="0.25">
      <c r="I1210" s="146"/>
      <c r="J1210" s="146"/>
      <c r="K1210" s="146"/>
      <c r="L1210" s="146"/>
    </row>
    <row r="1211" spans="9:12" x14ac:dyDescent="0.25">
      <c r="I1211" s="146"/>
      <c r="J1211" s="146"/>
      <c r="K1211" s="146"/>
      <c r="L1211" s="146"/>
    </row>
    <row r="1212" spans="9:12" x14ac:dyDescent="0.25">
      <c r="I1212" s="146"/>
      <c r="J1212" s="146"/>
      <c r="K1212" s="146"/>
      <c r="L1212" s="146"/>
    </row>
    <row r="1213" spans="9:12" x14ac:dyDescent="0.25">
      <c r="I1213" s="146"/>
      <c r="J1213" s="146"/>
      <c r="K1213" s="146"/>
      <c r="L1213" s="146"/>
    </row>
    <row r="1214" spans="9:12" x14ac:dyDescent="0.25">
      <c r="I1214" s="146"/>
      <c r="J1214" s="146"/>
      <c r="K1214" s="146"/>
      <c r="L1214" s="146"/>
    </row>
    <row r="1215" spans="9:12" x14ac:dyDescent="0.25">
      <c r="I1215" s="146"/>
      <c r="J1215" s="146"/>
      <c r="K1215" s="146"/>
      <c r="L1215" s="146"/>
    </row>
    <row r="1216" spans="9:12" x14ac:dyDescent="0.25">
      <c r="I1216" s="146"/>
      <c r="J1216" s="146"/>
      <c r="K1216" s="146"/>
      <c r="L1216" s="146"/>
    </row>
    <row r="1217" spans="9:12" x14ac:dyDescent="0.25">
      <c r="I1217" s="146"/>
      <c r="J1217" s="146"/>
      <c r="K1217" s="146"/>
      <c r="L1217" s="146"/>
    </row>
    <row r="1218" spans="9:12" x14ac:dyDescent="0.25">
      <c r="I1218" s="146"/>
      <c r="J1218" s="146"/>
      <c r="K1218" s="146"/>
      <c r="L1218" s="146"/>
    </row>
    <row r="1219" spans="9:12" x14ac:dyDescent="0.25">
      <c r="I1219" s="146"/>
      <c r="J1219" s="146"/>
      <c r="K1219" s="146"/>
      <c r="L1219" s="146"/>
    </row>
    <row r="1220" spans="9:12" x14ac:dyDescent="0.25">
      <c r="I1220" s="146"/>
      <c r="J1220" s="146"/>
      <c r="K1220" s="146"/>
      <c r="L1220" s="146"/>
    </row>
    <row r="1221" spans="9:12" x14ac:dyDescent="0.25">
      <c r="I1221" s="146"/>
      <c r="J1221" s="146"/>
      <c r="K1221" s="146"/>
      <c r="L1221" s="146"/>
    </row>
    <row r="1222" spans="9:12" x14ac:dyDescent="0.25">
      <c r="I1222" s="146"/>
      <c r="J1222" s="146"/>
      <c r="K1222" s="146"/>
      <c r="L1222" s="146"/>
    </row>
    <row r="1223" spans="9:12" x14ac:dyDescent="0.25">
      <c r="I1223" s="146"/>
      <c r="J1223" s="146"/>
      <c r="K1223" s="146"/>
      <c r="L1223" s="146"/>
    </row>
    <row r="1224" spans="9:12" x14ac:dyDescent="0.25">
      <c r="I1224" s="146"/>
      <c r="J1224" s="146"/>
      <c r="K1224" s="146"/>
      <c r="L1224" s="146"/>
    </row>
    <row r="1225" spans="9:12" x14ac:dyDescent="0.25">
      <c r="I1225" s="146"/>
      <c r="J1225" s="146"/>
      <c r="K1225" s="146"/>
      <c r="L1225" s="146"/>
    </row>
    <row r="1226" spans="9:12" x14ac:dyDescent="0.25">
      <c r="I1226" s="146"/>
      <c r="J1226" s="146"/>
      <c r="K1226" s="146"/>
      <c r="L1226" s="146"/>
    </row>
    <row r="1227" spans="9:12" x14ac:dyDescent="0.25">
      <c r="I1227" s="146"/>
      <c r="J1227" s="146"/>
      <c r="K1227" s="146"/>
      <c r="L1227" s="146"/>
    </row>
    <row r="1228" spans="9:12" x14ac:dyDescent="0.25">
      <c r="I1228" s="146"/>
      <c r="J1228" s="146"/>
      <c r="K1228" s="146"/>
      <c r="L1228" s="146"/>
    </row>
    <row r="1229" spans="9:12" x14ac:dyDescent="0.25">
      <c r="I1229" s="146"/>
      <c r="J1229" s="146"/>
      <c r="K1229" s="146"/>
      <c r="L1229" s="146"/>
    </row>
    <row r="1230" spans="9:12" x14ac:dyDescent="0.25">
      <c r="I1230" s="146"/>
      <c r="J1230" s="146"/>
      <c r="K1230" s="146"/>
      <c r="L1230" s="146"/>
    </row>
    <row r="1231" spans="9:12" x14ac:dyDescent="0.25">
      <c r="I1231" s="146"/>
      <c r="J1231" s="146"/>
      <c r="K1231" s="146"/>
      <c r="L1231" s="146"/>
    </row>
    <row r="1232" spans="9:12" x14ac:dyDescent="0.25">
      <c r="I1232" s="146"/>
      <c r="J1232" s="146"/>
      <c r="K1232" s="146"/>
      <c r="L1232" s="146"/>
    </row>
    <row r="1233" spans="9:12" x14ac:dyDescent="0.25">
      <c r="I1233" s="146"/>
      <c r="J1233" s="146"/>
      <c r="K1233" s="146"/>
      <c r="L1233" s="146"/>
    </row>
    <row r="1234" spans="9:12" x14ac:dyDescent="0.25">
      <c r="I1234" s="146"/>
      <c r="J1234" s="146"/>
      <c r="K1234" s="146"/>
      <c r="L1234" s="146"/>
    </row>
    <row r="1235" spans="9:12" x14ac:dyDescent="0.25">
      <c r="I1235" s="146"/>
      <c r="J1235" s="146"/>
      <c r="K1235" s="146"/>
      <c r="L1235" s="146"/>
    </row>
    <row r="1236" spans="9:12" x14ac:dyDescent="0.25">
      <c r="I1236" s="146"/>
      <c r="J1236" s="146"/>
      <c r="K1236" s="146"/>
      <c r="L1236" s="146"/>
    </row>
    <row r="1237" spans="9:12" x14ac:dyDescent="0.25">
      <c r="I1237" s="146"/>
      <c r="J1237" s="146"/>
      <c r="K1237" s="146"/>
      <c r="L1237" s="146"/>
    </row>
    <row r="1238" spans="9:12" x14ac:dyDescent="0.25">
      <c r="I1238" s="146"/>
      <c r="J1238" s="146"/>
      <c r="K1238" s="146"/>
      <c r="L1238" s="146"/>
    </row>
    <row r="1239" spans="9:12" x14ac:dyDescent="0.25">
      <c r="I1239" s="146"/>
      <c r="J1239" s="146"/>
      <c r="K1239" s="146"/>
      <c r="L1239" s="146"/>
    </row>
    <row r="1240" spans="9:12" x14ac:dyDescent="0.25">
      <c r="I1240" s="146"/>
      <c r="J1240" s="146"/>
      <c r="K1240" s="146"/>
      <c r="L1240" s="146"/>
    </row>
    <row r="1241" spans="9:12" x14ac:dyDescent="0.25">
      <c r="I1241" s="146"/>
      <c r="J1241" s="146"/>
      <c r="K1241" s="146"/>
      <c r="L1241" s="146"/>
    </row>
    <row r="1242" spans="9:12" x14ac:dyDescent="0.25">
      <c r="I1242" s="146"/>
      <c r="J1242" s="146"/>
      <c r="K1242" s="146"/>
      <c r="L1242" s="146"/>
    </row>
    <row r="1243" spans="9:12" x14ac:dyDescent="0.25">
      <c r="I1243" s="146"/>
      <c r="J1243" s="146"/>
      <c r="K1243" s="146"/>
      <c r="L1243" s="146"/>
    </row>
    <row r="1244" spans="9:12" x14ac:dyDescent="0.25">
      <c r="I1244" s="146"/>
      <c r="J1244" s="146"/>
      <c r="K1244" s="146"/>
      <c r="L1244" s="146"/>
    </row>
    <row r="1245" spans="9:12" x14ac:dyDescent="0.25">
      <c r="I1245" s="146"/>
      <c r="J1245" s="146"/>
      <c r="K1245" s="146"/>
      <c r="L1245" s="146"/>
    </row>
    <row r="1246" spans="9:12" x14ac:dyDescent="0.25">
      <c r="I1246" s="146"/>
      <c r="J1246" s="146"/>
      <c r="K1246" s="146"/>
      <c r="L1246" s="146"/>
    </row>
    <row r="1247" spans="9:12" x14ac:dyDescent="0.25">
      <c r="I1247" s="146"/>
      <c r="J1247" s="146"/>
      <c r="K1247" s="146"/>
      <c r="L1247" s="146"/>
    </row>
    <row r="1248" spans="9:12" x14ac:dyDescent="0.25">
      <c r="I1248" s="146"/>
      <c r="J1248" s="146"/>
      <c r="K1248" s="146"/>
      <c r="L1248" s="146"/>
    </row>
    <row r="1249" spans="9:12" x14ac:dyDescent="0.25">
      <c r="I1249" s="146"/>
      <c r="J1249" s="146"/>
      <c r="K1249" s="146"/>
      <c r="L1249" s="146"/>
    </row>
    <row r="1250" spans="9:12" x14ac:dyDescent="0.25">
      <c r="I1250" s="146"/>
      <c r="J1250" s="146"/>
      <c r="K1250" s="146"/>
      <c r="L1250" s="146"/>
    </row>
    <row r="1251" spans="9:12" x14ac:dyDescent="0.25">
      <c r="I1251" s="146"/>
      <c r="J1251" s="146"/>
      <c r="K1251" s="146"/>
      <c r="L1251" s="146"/>
    </row>
    <row r="1252" spans="9:12" x14ac:dyDescent="0.25">
      <c r="I1252" s="146"/>
      <c r="J1252" s="146"/>
      <c r="K1252" s="146"/>
      <c r="L1252" s="146"/>
    </row>
    <row r="1253" spans="9:12" x14ac:dyDescent="0.25">
      <c r="I1253" s="146"/>
      <c r="J1253" s="146"/>
      <c r="K1253" s="146"/>
      <c r="L1253" s="146"/>
    </row>
    <row r="1254" spans="9:12" x14ac:dyDescent="0.25">
      <c r="I1254" s="146"/>
      <c r="J1254" s="146"/>
      <c r="K1254" s="146"/>
      <c r="L1254" s="146"/>
    </row>
    <row r="1255" spans="9:12" x14ac:dyDescent="0.25">
      <c r="I1255" s="146"/>
      <c r="J1255" s="146"/>
      <c r="K1255" s="146"/>
      <c r="L1255" s="146"/>
    </row>
    <row r="1256" spans="9:12" x14ac:dyDescent="0.25">
      <c r="I1256" s="146"/>
      <c r="J1256" s="146"/>
      <c r="K1256" s="146"/>
      <c r="L1256" s="146"/>
    </row>
    <row r="1257" spans="9:12" x14ac:dyDescent="0.25">
      <c r="I1257" s="146"/>
      <c r="J1257" s="146"/>
      <c r="K1257" s="146"/>
      <c r="L1257" s="146"/>
    </row>
    <row r="1258" spans="9:12" x14ac:dyDescent="0.25">
      <c r="I1258" s="146"/>
      <c r="J1258" s="146"/>
      <c r="K1258" s="146"/>
      <c r="L1258" s="146"/>
    </row>
    <row r="1259" spans="9:12" x14ac:dyDescent="0.25">
      <c r="I1259" s="146"/>
      <c r="J1259" s="146"/>
      <c r="K1259" s="146"/>
      <c r="L1259" s="146"/>
    </row>
    <row r="1260" spans="9:12" x14ac:dyDescent="0.25">
      <c r="I1260" s="146"/>
      <c r="J1260" s="146"/>
      <c r="K1260" s="146"/>
      <c r="L1260" s="146"/>
    </row>
    <row r="1261" spans="9:12" x14ac:dyDescent="0.25">
      <c r="I1261" s="146"/>
      <c r="J1261" s="146"/>
      <c r="K1261" s="146"/>
      <c r="L1261" s="146"/>
    </row>
    <row r="1262" spans="9:12" x14ac:dyDescent="0.25">
      <c r="I1262" s="146"/>
      <c r="J1262" s="146"/>
      <c r="K1262" s="146"/>
      <c r="L1262" s="146"/>
    </row>
    <row r="1263" spans="9:12" x14ac:dyDescent="0.25">
      <c r="I1263" s="146"/>
      <c r="J1263" s="146"/>
      <c r="K1263" s="146"/>
      <c r="L1263" s="146"/>
    </row>
    <row r="1264" spans="9:12" x14ac:dyDescent="0.25">
      <c r="I1264" s="146"/>
      <c r="J1264" s="146"/>
      <c r="K1264" s="146"/>
      <c r="L1264" s="146"/>
    </row>
    <row r="1265" spans="9:12" x14ac:dyDescent="0.25">
      <c r="I1265" s="146"/>
      <c r="J1265" s="146"/>
      <c r="K1265" s="146"/>
      <c r="L1265" s="146"/>
    </row>
    <row r="1266" spans="9:12" x14ac:dyDescent="0.25">
      <c r="I1266" s="146"/>
      <c r="J1266" s="146"/>
      <c r="K1266" s="146"/>
      <c r="L1266" s="146"/>
    </row>
    <row r="1267" spans="9:12" x14ac:dyDescent="0.25">
      <c r="I1267" s="146"/>
      <c r="J1267" s="146"/>
      <c r="K1267" s="146"/>
      <c r="L1267" s="146"/>
    </row>
    <row r="1268" spans="9:12" x14ac:dyDescent="0.25">
      <c r="I1268" s="146"/>
      <c r="J1268" s="146"/>
      <c r="K1268" s="146"/>
      <c r="L1268" s="146"/>
    </row>
    <row r="1269" spans="9:12" x14ac:dyDescent="0.25">
      <c r="I1269" s="146"/>
      <c r="J1269" s="146"/>
      <c r="K1269" s="146"/>
      <c r="L1269" s="146"/>
    </row>
    <row r="1270" spans="9:12" x14ac:dyDescent="0.25">
      <c r="I1270" s="146"/>
      <c r="J1270" s="146"/>
      <c r="K1270" s="146"/>
      <c r="L1270" s="146"/>
    </row>
    <row r="1271" spans="9:12" x14ac:dyDescent="0.25">
      <c r="I1271" s="146"/>
      <c r="J1271" s="146"/>
      <c r="K1271" s="146"/>
      <c r="L1271" s="146"/>
    </row>
    <row r="1272" spans="9:12" x14ac:dyDescent="0.25">
      <c r="I1272" s="146"/>
      <c r="J1272" s="146"/>
      <c r="K1272" s="146"/>
      <c r="L1272" s="146"/>
    </row>
    <row r="1273" spans="9:12" x14ac:dyDescent="0.25">
      <c r="I1273" s="146"/>
      <c r="J1273" s="146"/>
      <c r="K1273" s="146"/>
      <c r="L1273" s="146"/>
    </row>
    <row r="1274" spans="9:12" x14ac:dyDescent="0.25">
      <c r="I1274" s="146"/>
      <c r="J1274" s="146"/>
      <c r="K1274" s="146"/>
      <c r="L1274" s="146"/>
    </row>
    <row r="1275" spans="9:12" x14ac:dyDescent="0.25">
      <c r="I1275" s="146"/>
      <c r="J1275" s="146"/>
      <c r="K1275" s="146"/>
      <c r="L1275" s="146"/>
    </row>
    <row r="1276" spans="9:12" x14ac:dyDescent="0.25">
      <c r="I1276" s="146"/>
      <c r="J1276" s="146"/>
      <c r="K1276" s="146"/>
      <c r="L1276" s="146"/>
    </row>
    <row r="1277" spans="9:12" x14ac:dyDescent="0.25">
      <c r="I1277" s="146"/>
      <c r="J1277" s="146"/>
      <c r="K1277" s="146"/>
      <c r="L1277" s="146"/>
    </row>
    <row r="1278" spans="9:12" x14ac:dyDescent="0.25">
      <c r="I1278" s="146"/>
      <c r="J1278" s="146"/>
      <c r="K1278" s="146"/>
      <c r="L1278" s="146"/>
    </row>
    <row r="1279" spans="9:12" x14ac:dyDescent="0.25">
      <c r="I1279" s="146"/>
      <c r="J1279" s="146"/>
      <c r="K1279" s="146"/>
      <c r="L1279" s="146"/>
    </row>
    <row r="1280" spans="9:12" x14ac:dyDescent="0.25">
      <c r="I1280" s="146"/>
      <c r="J1280" s="146"/>
      <c r="K1280" s="146"/>
      <c r="L1280" s="146"/>
    </row>
    <row r="1281" spans="9:12" x14ac:dyDescent="0.25">
      <c r="I1281" s="146"/>
      <c r="J1281" s="146"/>
      <c r="K1281" s="146"/>
      <c r="L1281" s="146"/>
    </row>
    <row r="1282" spans="9:12" x14ac:dyDescent="0.25">
      <c r="I1282" s="146"/>
      <c r="J1282" s="146"/>
      <c r="K1282" s="146"/>
      <c r="L1282" s="146"/>
    </row>
    <row r="1283" spans="9:12" x14ac:dyDescent="0.25">
      <c r="I1283" s="146"/>
      <c r="J1283" s="146"/>
      <c r="K1283" s="146"/>
      <c r="L1283" s="146"/>
    </row>
    <row r="1284" spans="9:12" x14ac:dyDescent="0.25">
      <c r="I1284" s="146"/>
      <c r="J1284" s="146"/>
      <c r="K1284" s="146"/>
      <c r="L1284" s="146"/>
    </row>
    <row r="1285" spans="9:12" x14ac:dyDescent="0.25">
      <c r="I1285" s="146"/>
      <c r="J1285" s="146"/>
      <c r="K1285" s="146"/>
      <c r="L1285" s="146"/>
    </row>
    <row r="1286" spans="9:12" x14ac:dyDescent="0.25">
      <c r="I1286" s="146"/>
      <c r="J1286" s="146"/>
      <c r="K1286" s="146"/>
      <c r="L1286" s="146"/>
    </row>
    <row r="1287" spans="9:12" x14ac:dyDescent="0.25">
      <c r="I1287" s="146"/>
      <c r="J1287" s="146"/>
      <c r="K1287" s="146"/>
      <c r="L1287" s="146"/>
    </row>
    <row r="1288" spans="9:12" x14ac:dyDescent="0.25">
      <c r="I1288" s="146"/>
      <c r="J1288" s="146"/>
      <c r="K1288" s="146"/>
      <c r="L1288" s="146"/>
    </row>
    <row r="1289" spans="9:12" x14ac:dyDescent="0.25">
      <c r="I1289" s="146"/>
      <c r="J1289" s="146"/>
      <c r="K1289" s="146"/>
      <c r="L1289" s="146"/>
    </row>
    <row r="1290" spans="9:12" x14ac:dyDescent="0.25">
      <c r="I1290" s="146"/>
      <c r="J1290" s="146"/>
      <c r="K1290" s="146"/>
      <c r="L1290" s="146"/>
    </row>
    <row r="1291" spans="9:12" x14ac:dyDescent="0.25">
      <c r="I1291" s="146"/>
      <c r="J1291" s="146"/>
      <c r="K1291" s="146"/>
      <c r="L1291" s="146"/>
    </row>
    <row r="1292" spans="9:12" x14ac:dyDescent="0.25">
      <c r="I1292" s="146"/>
      <c r="J1292" s="146"/>
      <c r="K1292" s="146"/>
      <c r="L1292" s="146"/>
    </row>
    <row r="1293" spans="9:12" x14ac:dyDescent="0.25">
      <c r="I1293" s="146"/>
      <c r="J1293" s="146"/>
      <c r="K1293" s="146"/>
      <c r="L1293" s="146"/>
    </row>
    <row r="1294" spans="9:12" x14ac:dyDescent="0.25">
      <c r="I1294" s="146"/>
      <c r="J1294" s="146"/>
      <c r="K1294" s="146"/>
      <c r="L1294" s="146"/>
    </row>
    <row r="1295" spans="9:12" x14ac:dyDescent="0.25">
      <c r="I1295" s="146"/>
      <c r="J1295" s="146"/>
      <c r="K1295" s="146"/>
      <c r="L1295" s="146"/>
    </row>
    <row r="1296" spans="9:12" x14ac:dyDescent="0.25">
      <c r="I1296" s="146"/>
      <c r="J1296" s="146"/>
      <c r="K1296" s="146"/>
      <c r="L1296" s="146"/>
    </row>
    <row r="1297" spans="9:12" x14ac:dyDescent="0.25">
      <c r="I1297" s="146"/>
      <c r="J1297" s="146"/>
      <c r="K1297" s="146"/>
      <c r="L1297" s="146"/>
    </row>
    <row r="1298" spans="9:12" x14ac:dyDescent="0.25">
      <c r="I1298" s="146"/>
      <c r="J1298" s="146"/>
      <c r="K1298" s="146"/>
      <c r="L1298" s="146"/>
    </row>
    <row r="1299" spans="9:12" x14ac:dyDescent="0.25">
      <c r="I1299" s="146"/>
      <c r="J1299" s="146"/>
      <c r="K1299" s="146"/>
      <c r="L1299" s="146"/>
    </row>
    <row r="1300" spans="9:12" x14ac:dyDescent="0.25">
      <c r="I1300" s="146"/>
      <c r="J1300" s="146"/>
      <c r="K1300" s="146"/>
      <c r="L1300" s="146"/>
    </row>
    <row r="1301" spans="9:12" x14ac:dyDescent="0.25">
      <c r="I1301" s="146"/>
      <c r="J1301" s="146"/>
      <c r="K1301" s="146"/>
      <c r="L1301" s="146"/>
    </row>
    <row r="1302" spans="9:12" x14ac:dyDescent="0.25">
      <c r="I1302" s="146"/>
      <c r="J1302" s="146"/>
      <c r="K1302" s="146"/>
      <c r="L1302" s="146"/>
    </row>
    <row r="1303" spans="9:12" x14ac:dyDescent="0.25">
      <c r="I1303" s="146"/>
      <c r="J1303" s="146"/>
      <c r="K1303" s="146"/>
      <c r="L1303" s="146"/>
    </row>
    <row r="1304" spans="9:12" x14ac:dyDescent="0.25">
      <c r="I1304" s="146"/>
      <c r="J1304" s="146"/>
      <c r="K1304" s="146"/>
      <c r="L1304" s="146"/>
    </row>
    <row r="1305" spans="9:12" x14ac:dyDescent="0.25">
      <c r="I1305" s="146"/>
      <c r="J1305" s="146"/>
      <c r="K1305" s="146"/>
      <c r="L1305" s="146"/>
    </row>
    <row r="1306" spans="9:12" x14ac:dyDescent="0.25">
      <c r="I1306" s="146"/>
      <c r="J1306" s="146"/>
      <c r="K1306" s="146"/>
      <c r="L1306" s="146"/>
    </row>
    <row r="1307" spans="9:12" x14ac:dyDescent="0.25">
      <c r="I1307" s="146"/>
      <c r="J1307" s="146"/>
      <c r="K1307" s="146"/>
      <c r="L1307" s="146"/>
    </row>
    <row r="1308" spans="9:12" x14ac:dyDescent="0.25">
      <c r="I1308" s="146"/>
      <c r="J1308" s="146"/>
      <c r="K1308" s="146"/>
      <c r="L1308" s="146"/>
    </row>
    <row r="1309" spans="9:12" x14ac:dyDescent="0.25">
      <c r="I1309" s="146"/>
      <c r="J1309" s="146"/>
      <c r="K1309" s="146"/>
      <c r="L1309" s="146"/>
    </row>
    <row r="1310" spans="9:12" x14ac:dyDescent="0.25">
      <c r="I1310" s="146"/>
      <c r="J1310" s="146"/>
      <c r="K1310" s="146"/>
      <c r="L1310" s="146"/>
    </row>
    <row r="1311" spans="9:12" x14ac:dyDescent="0.25">
      <c r="I1311" s="146"/>
      <c r="J1311" s="146"/>
      <c r="K1311" s="146"/>
      <c r="L1311" s="146"/>
    </row>
    <row r="1312" spans="9:12" x14ac:dyDescent="0.25">
      <c r="I1312" s="146"/>
      <c r="J1312" s="146"/>
      <c r="K1312" s="146"/>
      <c r="L1312" s="146"/>
    </row>
    <row r="1313" spans="9:12" x14ac:dyDescent="0.25">
      <c r="I1313" s="146"/>
      <c r="J1313" s="146"/>
      <c r="K1313" s="146"/>
      <c r="L1313" s="146"/>
    </row>
    <row r="1314" spans="9:12" x14ac:dyDescent="0.25">
      <c r="I1314" s="146"/>
      <c r="J1314" s="146"/>
      <c r="K1314" s="146"/>
      <c r="L1314" s="146"/>
    </row>
    <row r="1315" spans="9:12" x14ac:dyDescent="0.25">
      <c r="I1315" s="146"/>
      <c r="J1315" s="146"/>
      <c r="K1315" s="146"/>
      <c r="L1315" s="146"/>
    </row>
    <row r="1316" spans="9:12" x14ac:dyDescent="0.25">
      <c r="I1316" s="146"/>
      <c r="J1316" s="146"/>
      <c r="K1316" s="146"/>
      <c r="L1316" s="146"/>
    </row>
    <row r="1317" spans="9:12" x14ac:dyDescent="0.25">
      <c r="I1317" s="146"/>
      <c r="J1317" s="146"/>
      <c r="K1317" s="146"/>
      <c r="L1317" s="146"/>
    </row>
    <row r="1318" spans="9:12" x14ac:dyDescent="0.25">
      <c r="I1318" s="146"/>
      <c r="J1318" s="146"/>
      <c r="K1318" s="146"/>
      <c r="L1318" s="146"/>
    </row>
    <row r="1319" spans="9:12" x14ac:dyDescent="0.25">
      <c r="I1319" s="146"/>
      <c r="J1319" s="146"/>
      <c r="K1319" s="146"/>
      <c r="L1319" s="146"/>
    </row>
    <row r="1320" spans="9:12" x14ac:dyDescent="0.25">
      <c r="I1320" s="146"/>
      <c r="J1320" s="146"/>
      <c r="K1320" s="146"/>
      <c r="L1320" s="146"/>
    </row>
    <row r="1321" spans="9:12" x14ac:dyDescent="0.25">
      <c r="I1321" s="146"/>
      <c r="J1321" s="146"/>
      <c r="K1321" s="146"/>
      <c r="L1321" s="146"/>
    </row>
    <row r="1322" spans="9:12" x14ac:dyDescent="0.25">
      <c r="I1322" s="146"/>
      <c r="J1322" s="146"/>
      <c r="K1322" s="146"/>
      <c r="L1322" s="146"/>
    </row>
    <row r="1323" spans="9:12" x14ac:dyDescent="0.25">
      <c r="I1323" s="146"/>
      <c r="J1323" s="146"/>
      <c r="K1323" s="146"/>
      <c r="L1323" s="146"/>
    </row>
    <row r="1324" spans="9:12" x14ac:dyDescent="0.25">
      <c r="I1324" s="146"/>
      <c r="J1324" s="146"/>
      <c r="K1324" s="146"/>
      <c r="L1324" s="146"/>
    </row>
    <row r="1325" spans="9:12" x14ac:dyDescent="0.25">
      <c r="I1325" s="146"/>
      <c r="J1325" s="146"/>
      <c r="K1325" s="146"/>
      <c r="L1325" s="146"/>
    </row>
    <row r="1326" spans="9:12" x14ac:dyDescent="0.25">
      <c r="I1326" s="146"/>
      <c r="J1326" s="146"/>
      <c r="K1326" s="146"/>
      <c r="L1326" s="146"/>
    </row>
    <row r="1327" spans="9:12" x14ac:dyDescent="0.25">
      <c r="I1327" s="146"/>
      <c r="J1327" s="146"/>
      <c r="K1327" s="146"/>
      <c r="L1327" s="146"/>
    </row>
    <row r="1328" spans="9:12" x14ac:dyDescent="0.25">
      <c r="I1328" s="146"/>
      <c r="J1328" s="146"/>
      <c r="K1328" s="146"/>
      <c r="L1328" s="146"/>
    </row>
    <row r="1329" spans="9:12" x14ac:dyDescent="0.25">
      <c r="I1329" s="146"/>
      <c r="J1329" s="146"/>
      <c r="K1329" s="146"/>
      <c r="L1329" s="146"/>
    </row>
    <row r="1330" spans="9:12" x14ac:dyDescent="0.25">
      <c r="I1330" s="146"/>
      <c r="J1330" s="146"/>
      <c r="K1330" s="146"/>
      <c r="L1330" s="146"/>
    </row>
    <row r="1331" spans="9:12" x14ac:dyDescent="0.25">
      <c r="I1331" s="146"/>
      <c r="J1331" s="146"/>
      <c r="K1331" s="146"/>
      <c r="L1331" s="146"/>
    </row>
    <row r="1332" spans="9:12" x14ac:dyDescent="0.25">
      <c r="I1332" s="146"/>
      <c r="J1332" s="146"/>
      <c r="K1332" s="146"/>
      <c r="L1332" s="146"/>
    </row>
    <row r="1333" spans="9:12" x14ac:dyDescent="0.25">
      <c r="I1333" s="146"/>
      <c r="J1333" s="146"/>
      <c r="K1333" s="146"/>
      <c r="L1333" s="146"/>
    </row>
    <row r="1334" spans="9:12" x14ac:dyDescent="0.25">
      <c r="I1334" s="146"/>
      <c r="J1334" s="146"/>
      <c r="K1334" s="146"/>
      <c r="L1334" s="146"/>
    </row>
    <row r="1335" spans="9:12" x14ac:dyDescent="0.25">
      <c r="I1335" s="146"/>
      <c r="J1335" s="146"/>
      <c r="K1335" s="146"/>
      <c r="L1335" s="146"/>
    </row>
    <row r="1336" spans="9:12" x14ac:dyDescent="0.25">
      <c r="I1336" s="146"/>
      <c r="J1336" s="146"/>
      <c r="K1336" s="146"/>
      <c r="L1336" s="146"/>
    </row>
    <row r="1337" spans="9:12" x14ac:dyDescent="0.25">
      <c r="I1337" s="146"/>
      <c r="J1337" s="146"/>
      <c r="K1337" s="146"/>
      <c r="L1337" s="146"/>
    </row>
    <row r="1338" spans="9:12" x14ac:dyDescent="0.25">
      <c r="I1338" s="146"/>
      <c r="J1338" s="146"/>
      <c r="K1338" s="146"/>
      <c r="L1338" s="146"/>
    </row>
    <row r="1339" spans="9:12" x14ac:dyDescent="0.25">
      <c r="I1339" s="146"/>
      <c r="J1339" s="146"/>
      <c r="K1339" s="146"/>
      <c r="L1339" s="146"/>
    </row>
    <row r="1340" spans="9:12" x14ac:dyDescent="0.25">
      <c r="I1340" s="146"/>
      <c r="J1340" s="146"/>
      <c r="K1340" s="146"/>
      <c r="L1340" s="146"/>
    </row>
    <row r="1341" spans="9:12" x14ac:dyDescent="0.25">
      <c r="I1341" s="146"/>
      <c r="J1341" s="146"/>
      <c r="K1341" s="146"/>
      <c r="L1341" s="146"/>
    </row>
    <row r="1342" spans="9:12" x14ac:dyDescent="0.25">
      <c r="I1342" s="146"/>
      <c r="J1342" s="146"/>
      <c r="K1342" s="146"/>
      <c r="L1342" s="146"/>
    </row>
    <row r="1343" spans="9:12" x14ac:dyDescent="0.25">
      <c r="I1343" s="146"/>
      <c r="J1343" s="146"/>
      <c r="K1343" s="146"/>
      <c r="L1343" s="146"/>
    </row>
    <row r="1344" spans="9:12" x14ac:dyDescent="0.25">
      <c r="I1344" s="146"/>
      <c r="J1344" s="146"/>
      <c r="K1344" s="146"/>
      <c r="L1344" s="146"/>
    </row>
    <row r="1345" spans="9:12" x14ac:dyDescent="0.25">
      <c r="I1345" s="146"/>
      <c r="J1345" s="146"/>
      <c r="K1345" s="146"/>
      <c r="L1345" s="146"/>
    </row>
    <row r="1346" spans="9:12" x14ac:dyDescent="0.25">
      <c r="I1346" s="146"/>
      <c r="J1346" s="146"/>
      <c r="K1346" s="146"/>
      <c r="L1346" s="146"/>
    </row>
    <row r="1347" spans="9:12" x14ac:dyDescent="0.25">
      <c r="I1347" s="146"/>
      <c r="J1347" s="146"/>
      <c r="K1347" s="146"/>
      <c r="L1347" s="146"/>
    </row>
    <row r="1348" spans="9:12" x14ac:dyDescent="0.25">
      <c r="I1348" s="146"/>
      <c r="J1348" s="146"/>
      <c r="K1348" s="146"/>
      <c r="L1348" s="146"/>
    </row>
    <row r="1349" spans="9:12" x14ac:dyDescent="0.25">
      <c r="I1349" s="146"/>
      <c r="J1349" s="146"/>
      <c r="K1349" s="146"/>
      <c r="L1349" s="146"/>
    </row>
    <row r="1350" spans="9:12" x14ac:dyDescent="0.25">
      <c r="I1350" s="146"/>
      <c r="J1350" s="146"/>
      <c r="K1350" s="146"/>
      <c r="L1350" s="146"/>
    </row>
    <row r="1351" spans="9:12" x14ac:dyDescent="0.25">
      <c r="I1351" s="146"/>
      <c r="J1351" s="146"/>
      <c r="K1351" s="146"/>
      <c r="L1351" s="146"/>
    </row>
    <row r="1352" spans="9:12" x14ac:dyDescent="0.25">
      <c r="I1352" s="146"/>
      <c r="J1352" s="146"/>
      <c r="K1352" s="146"/>
      <c r="L1352" s="146"/>
    </row>
    <row r="1353" spans="9:12" x14ac:dyDescent="0.25">
      <c r="I1353" s="146"/>
      <c r="J1353" s="146"/>
      <c r="K1353" s="146"/>
      <c r="L1353" s="146"/>
    </row>
    <row r="1354" spans="9:12" x14ac:dyDescent="0.25">
      <c r="I1354" s="146"/>
      <c r="J1354" s="146"/>
      <c r="K1354" s="146"/>
      <c r="L1354" s="146"/>
    </row>
    <row r="1355" spans="9:12" x14ac:dyDescent="0.25">
      <c r="I1355" s="146"/>
      <c r="J1355" s="146"/>
      <c r="K1355" s="146"/>
      <c r="L1355" s="146"/>
    </row>
    <row r="1356" spans="9:12" x14ac:dyDescent="0.25">
      <c r="I1356" s="146"/>
      <c r="J1356" s="146"/>
      <c r="K1356" s="146"/>
      <c r="L1356" s="146"/>
    </row>
    <row r="1357" spans="9:12" x14ac:dyDescent="0.25">
      <c r="I1357" s="146"/>
      <c r="J1357" s="146"/>
      <c r="K1357" s="146"/>
      <c r="L1357" s="146"/>
    </row>
    <row r="1358" spans="9:12" x14ac:dyDescent="0.25">
      <c r="I1358" s="146"/>
      <c r="J1358" s="146"/>
      <c r="K1358" s="146"/>
      <c r="L1358" s="146"/>
    </row>
    <row r="1359" spans="9:12" x14ac:dyDescent="0.25">
      <c r="I1359" s="146"/>
      <c r="J1359" s="146"/>
      <c r="K1359" s="146"/>
      <c r="L1359" s="146"/>
    </row>
    <row r="1360" spans="9:12" x14ac:dyDescent="0.25">
      <c r="I1360" s="146"/>
      <c r="J1360" s="146"/>
      <c r="K1360" s="146"/>
      <c r="L1360" s="146"/>
    </row>
    <row r="1361" spans="9:12" x14ac:dyDescent="0.25">
      <c r="I1361" s="146"/>
      <c r="J1361" s="146"/>
      <c r="K1361" s="146"/>
      <c r="L1361" s="146"/>
    </row>
    <row r="1362" spans="9:12" x14ac:dyDescent="0.25">
      <c r="I1362" s="146"/>
      <c r="J1362" s="146"/>
      <c r="K1362" s="146"/>
      <c r="L1362" s="146"/>
    </row>
    <row r="1363" spans="9:12" x14ac:dyDescent="0.25">
      <c r="I1363" s="146"/>
      <c r="J1363" s="146"/>
      <c r="K1363" s="146"/>
      <c r="L1363" s="146"/>
    </row>
    <row r="1364" spans="9:12" x14ac:dyDescent="0.25">
      <c r="I1364" s="146"/>
      <c r="J1364" s="146"/>
      <c r="K1364" s="146"/>
      <c r="L1364" s="146"/>
    </row>
    <row r="1365" spans="9:12" x14ac:dyDescent="0.25">
      <c r="I1365" s="146"/>
      <c r="J1365" s="146"/>
      <c r="K1365" s="146"/>
      <c r="L1365" s="146"/>
    </row>
    <row r="1366" spans="9:12" x14ac:dyDescent="0.25">
      <c r="I1366" s="146"/>
      <c r="J1366" s="146"/>
      <c r="K1366" s="146"/>
      <c r="L1366" s="146"/>
    </row>
    <row r="1367" spans="9:12" x14ac:dyDescent="0.25">
      <c r="I1367" s="146"/>
      <c r="J1367" s="146"/>
      <c r="K1367" s="146"/>
      <c r="L1367" s="146"/>
    </row>
    <row r="1368" spans="9:12" x14ac:dyDescent="0.25">
      <c r="I1368" s="146"/>
      <c r="J1368" s="146"/>
      <c r="K1368" s="146"/>
      <c r="L1368" s="146"/>
    </row>
    <row r="1369" spans="9:12" x14ac:dyDescent="0.25">
      <c r="I1369" s="146"/>
      <c r="J1369" s="146"/>
      <c r="K1369" s="146"/>
      <c r="L1369" s="146"/>
    </row>
    <row r="1370" spans="9:12" x14ac:dyDescent="0.25">
      <c r="I1370" s="146"/>
      <c r="J1370" s="146"/>
      <c r="K1370" s="146"/>
      <c r="L1370" s="146"/>
    </row>
    <row r="1371" spans="9:12" x14ac:dyDescent="0.25">
      <c r="I1371" s="146"/>
      <c r="J1371" s="146"/>
      <c r="K1371" s="146"/>
      <c r="L1371" s="146"/>
    </row>
    <row r="1372" spans="9:12" x14ac:dyDescent="0.25">
      <c r="I1372" s="146"/>
      <c r="J1372" s="146"/>
      <c r="K1372" s="146"/>
      <c r="L1372" s="146"/>
    </row>
    <row r="1373" spans="9:12" x14ac:dyDescent="0.25">
      <c r="I1373" s="146"/>
      <c r="J1373" s="146"/>
      <c r="K1373" s="146"/>
      <c r="L1373" s="146"/>
    </row>
    <row r="1374" spans="9:12" x14ac:dyDescent="0.25">
      <c r="I1374" s="146"/>
      <c r="J1374" s="146"/>
      <c r="K1374" s="146"/>
      <c r="L1374" s="146"/>
    </row>
    <row r="1375" spans="9:12" x14ac:dyDescent="0.25">
      <c r="I1375" s="146"/>
      <c r="J1375" s="146"/>
      <c r="K1375" s="146"/>
      <c r="L1375" s="146"/>
    </row>
    <row r="1376" spans="9:12" x14ac:dyDescent="0.25">
      <c r="I1376" s="146"/>
      <c r="J1376" s="146"/>
      <c r="K1376" s="146"/>
      <c r="L1376" s="146"/>
    </row>
    <row r="1377" spans="9:12" x14ac:dyDescent="0.25">
      <c r="I1377" s="146"/>
      <c r="J1377" s="146"/>
      <c r="K1377" s="146"/>
      <c r="L1377" s="146"/>
    </row>
    <row r="1378" spans="9:12" x14ac:dyDescent="0.25">
      <c r="I1378" s="146"/>
      <c r="J1378" s="146"/>
      <c r="K1378" s="146"/>
      <c r="L1378" s="146"/>
    </row>
    <row r="1379" spans="9:12" x14ac:dyDescent="0.25">
      <c r="I1379" s="146"/>
      <c r="J1379" s="146"/>
      <c r="K1379" s="146"/>
      <c r="L1379" s="146"/>
    </row>
    <row r="1380" spans="9:12" x14ac:dyDescent="0.25">
      <c r="I1380" s="146"/>
      <c r="J1380" s="146"/>
      <c r="K1380" s="146"/>
      <c r="L1380" s="146"/>
    </row>
    <row r="1381" spans="9:12" x14ac:dyDescent="0.25">
      <c r="I1381" s="146"/>
      <c r="J1381" s="146"/>
      <c r="K1381" s="146"/>
      <c r="L1381" s="146"/>
    </row>
    <row r="1382" spans="9:12" x14ac:dyDescent="0.25">
      <c r="I1382" s="146"/>
      <c r="J1382" s="146"/>
      <c r="K1382" s="146"/>
      <c r="L1382" s="146"/>
    </row>
    <row r="1383" spans="9:12" x14ac:dyDescent="0.25">
      <c r="I1383" s="146"/>
      <c r="J1383" s="146"/>
      <c r="K1383" s="146"/>
      <c r="L1383" s="146"/>
    </row>
    <row r="1384" spans="9:12" x14ac:dyDescent="0.25">
      <c r="I1384" s="146"/>
      <c r="J1384" s="146"/>
      <c r="K1384" s="146"/>
      <c r="L1384" s="146"/>
    </row>
    <row r="1385" spans="9:12" x14ac:dyDescent="0.25">
      <c r="I1385" s="146"/>
      <c r="J1385" s="146"/>
      <c r="K1385" s="146"/>
      <c r="L1385" s="146"/>
    </row>
    <row r="1386" spans="9:12" x14ac:dyDescent="0.25">
      <c r="I1386" s="146"/>
      <c r="J1386" s="146"/>
      <c r="K1386" s="146"/>
      <c r="L1386" s="146"/>
    </row>
    <row r="1387" spans="9:12" x14ac:dyDescent="0.25">
      <c r="I1387" s="146"/>
      <c r="J1387" s="146"/>
      <c r="K1387" s="146"/>
      <c r="L1387" s="146"/>
    </row>
    <row r="1388" spans="9:12" x14ac:dyDescent="0.25">
      <c r="I1388" s="146"/>
      <c r="J1388" s="146"/>
      <c r="K1388" s="146"/>
      <c r="L1388" s="146"/>
    </row>
    <row r="1389" spans="9:12" x14ac:dyDescent="0.25">
      <c r="I1389" s="146"/>
      <c r="J1389" s="146"/>
      <c r="K1389" s="146"/>
      <c r="L1389" s="146"/>
    </row>
    <row r="1390" spans="9:12" x14ac:dyDescent="0.25">
      <c r="I1390" s="146"/>
      <c r="J1390" s="146"/>
      <c r="K1390" s="146"/>
      <c r="L1390" s="146"/>
    </row>
    <row r="1391" spans="9:12" x14ac:dyDescent="0.25">
      <c r="I1391" s="146"/>
      <c r="J1391" s="146"/>
      <c r="K1391" s="146"/>
      <c r="L1391" s="146"/>
    </row>
    <row r="1392" spans="9:12" x14ac:dyDescent="0.25">
      <c r="I1392" s="146"/>
      <c r="J1392" s="146"/>
      <c r="K1392" s="146"/>
      <c r="L1392" s="146"/>
    </row>
    <row r="1393" spans="9:12" x14ac:dyDescent="0.25">
      <c r="I1393" s="146"/>
      <c r="J1393" s="146"/>
      <c r="K1393" s="146"/>
      <c r="L1393" s="146"/>
    </row>
    <row r="1394" spans="9:12" x14ac:dyDescent="0.25">
      <c r="I1394" s="146"/>
      <c r="J1394" s="146"/>
      <c r="K1394" s="146"/>
      <c r="L1394" s="146"/>
    </row>
    <row r="1395" spans="9:12" x14ac:dyDescent="0.25">
      <c r="I1395" s="146"/>
      <c r="J1395" s="146"/>
      <c r="K1395" s="146"/>
      <c r="L1395" s="146"/>
    </row>
    <row r="1396" spans="9:12" x14ac:dyDescent="0.25">
      <c r="I1396" s="146"/>
      <c r="J1396" s="146"/>
      <c r="K1396" s="146"/>
      <c r="L1396" s="146"/>
    </row>
    <row r="1397" spans="9:12" x14ac:dyDescent="0.25">
      <c r="I1397" s="146"/>
      <c r="J1397" s="146"/>
      <c r="K1397" s="146"/>
      <c r="L1397" s="146"/>
    </row>
    <row r="1398" spans="9:12" x14ac:dyDescent="0.25">
      <c r="I1398" s="146"/>
      <c r="J1398" s="146"/>
      <c r="K1398" s="146"/>
      <c r="L1398" s="146"/>
    </row>
    <row r="1399" spans="9:12" x14ac:dyDescent="0.25">
      <c r="I1399" s="146"/>
      <c r="J1399" s="146"/>
      <c r="K1399" s="146"/>
      <c r="L1399" s="146"/>
    </row>
    <row r="1400" spans="9:12" x14ac:dyDescent="0.25">
      <c r="I1400" s="146"/>
      <c r="J1400" s="146"/>
      <c r="K1400" s="146"/>
      <c r="L1400" s="146"/>
    </row>
    <row r="1401" spans="9:12" x14ac:dyDescent="0.25">
      <c r="I1401" s="146"/>
      <c r="J1401" s="146"/>
      <c r="K1401" s="146"/>
      <c r="L1401" s="146"/>
    </row>
    <row r="1402" spans="9:12" x14ac:dyDescent="0.25">
      <c r="I1402" s="146"/>
      <c r="J1402" s="146"/>
      <c r="K1402" s="146"/>
      <c r="L1402" s="146"/>
    </row>
    <row r="1403" spans="9:12" x14ac:dyDescent="0.25">
      <c r="I1403" s="146"/>
      <c r="J1403" s="146"/>
      <c r="K1403" s="146"/>
      <c r="L1403" s="146"/>
    </row>
    <row r="1404" spans="9:12" x14ac:dyDescent="0.25">
      <c r="I1404" s="146"/>
      <c r="J1404" s="146"/>
      <c r="K1404" s="146"/>
      <c r="L1404" s="146"/>
    </row>
    <row r="1405" spans="9:12" x14ac:dyDescent="0.25">
      <c r="I1405" s="146"/>
      <c r="J1405" s="146"/>
      <c r="K1405" s="146"/>
      <c r="L1405" s="146"/>
    </row>
    <row r="1406" spans="9:12" x14ac:dyDescent="0.25">
      <c r="I1406" s="146"/>
      <c r="J1406" s="146"/>
      <c r="K1406" s="146"/>
      <c r="L1406" s="146"/>
    </row>
    <row r="1407" spans="9:12" x14ac:dyDescent="0.25">
      <c r="I1407" s="146"/>
      <c r="J1407" s="146"/>
      <c r="K1407" s="146"/>
      <c r="L1407" s="146"/>
    </row>
    <row r="1408" spans="9:12" x14ac:dyDescent="0.25">
      <c r="I1408" s="146"/>
      <c r="J1408" s="146"/>
      <c r="K1408" s="146"/>
      <c r="L1408" s="146"/>
    </row>
    <row r="1409" spans="9:12" x14ac:dyDescent="0.25">
      <c r="I1409" s="146"/>
      <c r="J1409" s="146"/>
      <c r="K1409" s="146"/>
      <c r="L1409" s="146"/>
    </row>
    <row r="1410" spans="9:12" x14ac:dyDescent="0.25">
      <c r="I1410" s="146"/>
      <c r="J1410" s="146"/>
      <c r="K1410" s="146"/>
      <c r="L1410" s="146"/>
    </row>
    <row r="1411" spans="9:12" x14ac:dyDescent="0.25">
      <c r="I1411" s="146"/>
      <c r="J1411" s="146"/>
      <c r="K1411" s="146"/>
      <c r="L1411" s="146"/>
    </row>
    <row r="1412" spans="9:12" x14ac:dyDescent="0.25">
      <c r="I1412" s="146"/>
      <c r="J1412" s="146"/>
      <c r="K1412" s="146"/>
      <c r="L1412" s="146"/>
    </row>
    <row r="1413" spans="9:12" x14ac:dyDescent="0.25">
      <c r="I1413" s="146"/>
      <c r="J1413" s="146"/>
      <c r="K1413" s="146"/>
      <c r="L1413" s="146"/>
    </row>
    <row r="1414" spans="9:12" x14ac:dyDescent="0.25">
      <c r="I1414" s="146"/>
      <c r="J1414" s="146"/>
      <c r="K1414" s="146"/>
      <c r="L1414" s="146"/>
    </row>
    <row r="1415" spans="9:12" x14ac:dyDescent="0.25">
      <c r="I1415" s="146"/>
      <c r="J1415" s="146"/>
      <c r="K1415" s="146"/>
      <c r="L1415" s="146"/>
    </row>
    <row r="1416" spans="9:12" x14ac:dyDescent="0.25">
      <c r="I1416" s="146"/>
      <c r="J1416" s="146"/>
      <c r="K1416" s="146"/>
      <c r="L1416" s="146"/>
    </row>
    <row r="1417" spans="9:12" x14ac:dyDescent="0.25">
      <c r="I1417" s="146"/>
      <c r="J1417" s="146"/>
      <c r="K1417" s="146"/>
      <c r="L1417" s="146"/>
    </row>
    <row r="1418" spans="9:12" x14ac:dyDescent="0.25">
      <c r="I1418" s="146"/>
      <c r="J1418" s="146"/>
      <c r="K1418" s="146"/>
      <c r="L1418" s="146"/>
    </row>
    <row r="1419" spans="9:12" x14ac:dyDescent="0.25">
      <c r="I1419" s="146"/>
      <c r="J1419" s="146"/>
      <c r="K1419" s="146"/>
      <c r="L1419" s="146"/>
    </row>
    <row r="1420" spans="9:12" x14ac:dyDescent="0.25">
      <c r="I1420" s="146"/>
      <c r="J1420" s="146"/>
      <c r="K1420" s="146"/>
      <c r="L1420" s="146"/>
    </row>
    <row r="1421" spans="9:12" x14ac:dyDescent="0.25">
      <c r="I1421" s="146"/>
      <c r="J1421" s="146"/>
      <c r="K1421" s="146"/>
      <c r="L1421" s="146"/>
    </row>
    <row r="1422" spans="9:12" x14ac:dyDescent="0.25">
      <c r="I1422" s="146"/>
      <c r="J1422" s="146"/>
      <c r="K1422" s="146"/>
      <c r="L1422" s="146"/>
    </row>
    <row r="1423" spans="9:12" x14ac:dyDescent="0.25">
      <c r="I1423" s="146"/>
      <c r="J1423" s="146"/>
      <c r="K1423" s="146"/>
      <c r="L1423" s="146"/>
    </row>
    <row r="1424" spans="9:12" x14ac:dyDescent="0.25">
      <c r="I1424" s="146"/>
      <c r="J1424" s="146"/>
      <c r="K1424" s="146"/>
      <c r="L1424" s="146"/>
    </row>
    <row r="1425" spans="9:12" x14ac:dyDescent="0.25">
      <c r="I1425" s="146"/>
      <c r="J1425" s="146"/>
      <c r="K1425" s="146"/>
      <c r="L1425" s="146"/>
    </row>
    <row r="1426" spans="9:12" x14ac:dyDescent="0.25">
      <c r="I1426" s="146"/>
      <c r="J1426" s="146"/>
      <c r="K1426" s="146"/>
      <c r="L1426" s="146"/>
    </row>
    <row r="1427" spans="9:12" x14ac:dyDescent="0.25">
      <c r="I1427" s="146"/>
      <c r="J1427" s="146"/>
      <c r="K1427" s="146"/>
      <c r="L1427" s="146"/>
    </row>
    <row r="1428" spans="9:12" x14ac:dyDescent="0.25">
      <c r="I1428" s="146"/>
      <c r="J1428" s="146"/>
      <c r="K1428" s="146"/>
      <c r="L1428" s="146"/>
    </row>
    <row r="1429" spans="9:12" x14ac:dyDescent="0.25">
      <c r="I1429" s="146"/>
      <c r="J1429" s="146"/>
      <c r="K1429" s="146"/>
      <c r="L1429" s="146"/>
    </row>
    <row r="1430" spans="9:12" x14ac:dyDescent="0.25">
      <c r="I1430" s="146"/>
      <c r="J1430" s="146"/>
      <c r="K1430" s="146"/>
      <c r="L1430" s="146"/>
    </row>
    <row r="1431" spans="9:12" x14ac:dyDescent="0.25">
      <c r="I1431" s="146"/>
      <c r="J1431" s="146"/>
      <c r="K1431" s="146"/>
      <c r="L1431" s="146"/>
    </row>
    <row r="1432" spans="9:12" x14ac:dyDescent="0.25">
      <c r="I1432" s="146"/>
      <c r="J1432" s="146"/>
      <c r="K1432" s="146"/>
      <c r="L1432" s="146"/>
    </row>
    <row r="1433" spans="9:12" x14ac:dyDescent="0.25">
      <c r="I1433" s="146"/>
      <c r="J1433" s="146"/>
      <c r="K1433" s="146"/>
      <c r="L1433" s="146"/>
    </row>
    <row r="1434" spans="9:12" x14ac:dyDescent="0.25">
      <c r="I1434" s="146"/>
      <c r="J1434" s="146"/>
      <c r="K1434" s="146"/>
      <c r="L1434" s="146"/>
    </row>
    <row r="1435" spans="9:12" x14ac:dyDescent="0.25">
      <c r="I1435" s="146"/>
      <c r="J1435" s="146"/>
      <c r="K1435" s="146"/>
      <c r="L1435" s="146"/>
    </row>
    <row r="1436" spans="9:12" x14ac:dyDescent="0.25">
      <c r="I1436" s="146"/>
      <c r="J1436" s="146"/>
      <c r="K1436" s="146"/>
      <c r="L1436" s="146"/>
    </row>
    <row r="1437" spans="9:12" x14ac:dyDescent="0.25">
      <c r="I1437" s="146"/>
      <c r="J1437" s="146"/>
      <c r="K1437" s="146"/>
      <c r="L1437" s="146"/>
    </row>
    <row r="1438" spans="9:12" x14ac:dyDescent="0.25">
      <c r="I1438" s="146"/>
      <c r="J1438" s="146"/>
      <c r="K1438" s="146"/>
      <c r="L1438" s="146"/>
    </row>
    <row r="1439" spans="9:12" x14ac:dyDescent="0.25">
      <c r="I1439" s="146"/>
      <c r="J1439" s="146"/>
      <c r="K1439" s="146"/>
      <c r="L1439" s="146"/>
    </row>
    <row r="1440" spans="9:12" x14ac:dyDescent="0.25">
      <c r="I1440" s="146"/>
      <c r="J1440" s="146"/>
      <c r="K1440" s="146"/>
      <c r="L1440" s="146"/>
    </row>
    <row r="1441" spans="9:12" x14ac:dyDescent="0.25">
      <c r="I1441" s="146"/>
      <c r="J1441" s="146"/>
      <c r="K1441" s="146"/>
      <c r="L1441" s="146"/>
    </row>
    <row r="1442" spans="9:12" x14ac:dyDescent="0.25">
      <c r="I1442" s="146"/>
      <c r="J1442" s="146"/>
      <c r="K1442" s="146"/>
      <c r="L1442" s="146"/>
    </row>
    <row r="1443" spans="9:12" x14ac:dyDescent="0.25">
      <c r="I1443" s="146"/>
      <c r="J1443" s="146"/>
      <c r="K1443" s="146"/>
      <c r="L1443" s="146"/>
    </row>
    <row r="1444" spans="9:12" x14ac:dyDescent="0.25">
      <c r="I1444" s="146"/>
      <c r="J1444" s="146"/>
      <c r="K1444" s="146"/>
      <c r="L1444" s="146"/>
    </row>
    <row r="1445" spans="9:12" x14ac:dyDescent="0.25">
      <c r="I1445" s="146"/>
      <c r="J1445" s="146"/>
      <c r="K1445" s="146"/>
      <c r="L1445" s="146"/>
    </row>
    <row r="1446" spans="9:12" x14ac:dyDescent="0.25">
      <c r="I1446" s="146"/>
      <c r="J1446" s="146"/>
      <c r="K1446" s="146"/>
      <c r="L1446" s="146"/>
    </row>
    <row r="1447" spans="9:12" x14ac:dyDescent="0.25">
      <c r="I1447" s="146"/>
      <c r="J1447" s="146"/>
      <c r="K1447" s="146"/>
      <c r="L1447" s="146"/>
    </row>
    <row r="1448" spans="9:12" x14ac:dyDescent="0.25">
      <c r="I1448" s="146"/>
      <c r="J1448" s="146"/>
      <c r="K1448" s="146"/>
      <c r="L1448" s="146"/>
    </row>
    <row r="1449" spans="9:12" x14ac:dyDescent="0.25">
      <c r="I1449" s="146"/>
      <c r="J1449" s="146"/>
      <c r="K1449" s="146"/>
      <c r="L1449" s="146"/>
    </row>
    <row r="1450" spans="9:12" x14ac:dyDescent="0.25">
      <c r="I1450" s="146"/>
      <c r="J1450" s="146"/>
      <c r="K1450" s="146"/>
      <c r="L1450" s="146"/>
    </row>
    <row r="1451" spans="9:12" x14ac:dyDescent="0.25">
      <c r="I1451" s="146"/>
      <c r="J1451" s="146"/>
      <c r="K1451" s="146"/>
      <c r="L1451" s="146"/>
    </row>
    <row r="1452" spans="9:12" x14ac:dyDescent="0.25">
      <c r="I1452" s="146"/>
      <c r="J1452" s="146"/>
      <c r="K1452" s="146"/>
      <c r="L1452" s="146"/>
    </row>
    <row r="1453" spans="9:12" x14ac:dyDescent="0.25">
      <c r="I1453" s="146"/>
      <c r="J1453" s="146"/>
      <c r="K1453" s="146"/>
      <c r="L1453" s="146"/>
    </row>
    <row r="1454" spans="9:12" x14ac:dyDescent="0.25">
      <c r="I1454" s="146"/>
      <c r="J1454" s="146"/>
      <c r="K1454" s="146"/>
      <c r="L1454" s="146"/>
    </row>
    <row r="1455" spans="9:12" x14ac:dyDescent="0.25">
      <c r="I1455" s="146"/>
      <c r="J1455" s="146"/>
      <c r="K1455" s="146"/>
      <c r="L1455" s="146"/>
    </row>
    <row r="1456" spans="9:12" x14ac:dyDescent="0.25">
      <c r="I1456" s="146"/>
      <c r="J1456" s="146"/>
      <c r="K1456" s="146"/>
      <c r="L1456" s="146"/>
    </row>
    <row r="1457" spans="9:12" x14ac:dyDescent="0.25">
      <c r="I1457" s="146"/>
      <c r="J1457" s="146"/>
      <c r="K1457" s="146"/>
      <c r="L1457" s="146"/>
    </row>
    <row r="1458" spans="9:12" x14ac:dyDescent="0.25">
      <c r="I1458" s="146"/>
      <c r="J1458" s="146"/>
      <c r="K1458" s="146"/>
      <c r="L1458" s="146"/>
    </row>
    <row r="1459" spans="9:12" x14ac:dyDescent="0.25">
      <c r="I1459" s="146"/>
      <c r="J1459" s="146"/>
      <c r="K1459" s="146"/>
      <c r="L1459" s="146"/>
    </row>
    <row r="1460" spans="9:12" x14ac:dyDescent="0.25">
      <c r="I1460" s="146"/>
      <c r="J1460" s="146"/>
      <c r="K1460" s="146"/>
      <c r="L1460" s="146"/>
    </row>
    <row r="1461" spans="9:12" x14ac:dyDescent="0.25">
      <c r="I1461" s="146"/>
      <c r="J1461" s="146"/>
      <c r="K1461" s="146"/>
      <c r="L1461" s="146"/>
    </row>
    <row r="1462" spans="9:12" x14ac:dyDescent="0.25">
      <c r="I1462" s="146"/>
      <c r="J1462" s="146"/>
      <c r="K1462" s="146"/>
      <c r="L1462" s="146"/>
    </row>
    <row r="1463" spans="9:12" x14ac:dyDescent="0.25">
      <c r="I1463" s="146"/>
      <c r="J1463" s="146"/>
      <c r="K1463" s="146"/>
      <c r="L1463" s="146"/>
    </row>
    <row r="1464" spans="9:12" x14ac:dyDescent="0.25">
      <c r="I1464" s="146"/>
      <c r="J1464" s="146"/>
      <c r="K1464" s="146"/>
      <c r="L1464" s="146"/>
    </row>
    <row r="1465" spans="9:12" x14ac:dyDescent="0.25">
      <c r="I1465" s="146"/>
      <c r="J1465" s="146"/>
      <c r="K1465" s="146"/>
      <c r="L1465" s="146"/>
    </row>
    <row r="1466" spans="9:12" x14ac:dyDescent="0.25">
      <c r="I1466" s="146"/>
      <c r="J1466" s="146"/>
      <c r="K1466" s="146"/>
      <c r="L1466" s="146"/>
    </row>
    <row r="1467" spans="9:12" x14ac:dyDescent="0.25">
      <c r="I1467" s="146"/>
      <c r="J1467" s="146"/>
      <c r="K1467" s="146"/>
      <c r="L1467" s="146"/>
    </row>
    <row r="1468" spans="9:12" x14ac:dyDescent="0.25">
      <c r="I1468" s="146"/>
      <c r="J1468" s="146"/>
      <c r="K1468" s="146"/>
      <c r="L1468" s="146"/>
    </row>
    <row r="1469" spans="9:12" x14ac:dyDescent="0.25">
      <c r="I1469" s="146"/>
      <c r="J1469" s="146"/>
      <c r="K1469" s="146"/>
      <c r="L1469" s="146"/>
    </row>
    <row r="1470" spans="9:12" x14ac:dyDescent="0.25">
      <c r="I1470" s="146"/>
      <c r="J1470" s="146"/>
      <c r="K1470" s="146"/>
      <c r="L1470" s="146"/>
    </row>
    <row r="1471" spans="9:12" x14ac:dyDescent="0.25">
      <c r="I1471" s="146"/>
      <c r="J1471" s="146"/>
      <c r="K1471" s="146"/>
      <c r="L1471" s="146"/>
    </row>
    <row r="1472" spans="9:12" x14ac:dyDescent="0.25">
      <c r="I1472" s="146"/>
      <c r="J1472" s="146"/>
      <c r="K1472" s="146"/>
      <c r="L1472" s="146"/>
    </row>
    <row r="1473" spans="9:12" x14ac:dyDescent="0.25">
      <c r="I1473" s="146"/>
      <c r="J1473" s="146"/>
      <c r="K1473" s="146"/>
      <c r="L1473" s="146"/>
    </row>
    <row r="1474" spans="9:12" x14ac:dyDescent="0.25">
      <c r="I1474" s="146"/>
      <c r="J1474" s="146"/>
      <c r="K1474" s="146"/>
      <c r="L1474" s="146"/>
    </row>
    <row r="1475" spans="9:12" x14ac:dyDescent="0.25">
      <c r="I1475" s="146"/>
      <c r="J1475" s="146"/>
      <c r="K1475" s="146"/>
      <c r="L1475" s="146"/>
    </row>
    <row r="1476" spans="9:12" x14ac:dyDescent="0.25">
      <c r="I1476" s="146"/>
      <c r="J1476" s="146"/>
      <c r="K1476" s="146"/>
      <c r="L1476" s="146"/>
    </row>
    <row r="1477" spans="9:12" x14ac:dyDescent="0.25">
      <c r="I1477" s="146"/>
      <c r="J1477" s="146"/>
      <c r="K1477" s="146"/>
      <c r="L1477" s="146"/>
    </row>
    <row r="1478" spans="9:12" x14ac:dyDescent="0.25">
      <c r="I1478" s="146"/>
      <c r="J1478" s="146"/>
      <c r="K1478" s="146"/>
      <c r="L1478" s="146"/>
    </row>
    <row r="1479" spans="9:12" x14ac:dyDescent="0.25">
      <c r="I1479" s="146"/>
      <c r="J1479" s="146"/>
      <c r="K1479" s="146"/>
      <c r="L1479" s="146"/>
    </row>
    <row r="1480" spans="9:12" x14ac:dyDescent="0.25">
      <c r="I1480" s="146"/>
      <c r="J1480" s="146"/>
      <c r="K1480" s="146"/>
      <c r="L1480" s="146"/>
    </row>
    <row r="1481" spans="9:12" x14ac:dyDescent="0.25">
      <c r="I1481" s="146"/>
      <c r="J1481" s="146"/>
      <c r="K1481" s="146"/>
      <c r="L1481" s="146"/>
    </row>
    <row r="1482" spans="9:12" x14ac:dyDescent="0.25">
      <c r="I1482" s="146"/>
      <c r="J1482" s="146"/>
      <c r="K1482" s="146"/>
      <c r="L1482" s="146"/>
    </row>
    <row r="1483" spans="9:12" x14ac:dyDescent="0.25">
      <c r="I1483" s="146"/>
      <c r="J1483" s="146"/>
      <c r="K1483" s="146"/>
      <c r="L1483" s="146"/>
    </row>
    <row r="1484" spans="9:12" x14ac:dyDescent="0.25">
      <c r="I1484" s="146"/>
      <c r="J1484" s="146"/>
      <c r="K1484" s="146"/>
      <c r="L1484" s="146"/>
    </row>
    <row r="1485" spans="9:12" x14ac:dyDescent="0.25">
      <c r="I1485" s="146"/>
      <c r="J1485" s="146"/>
      <c r="K1485" s="146"/>
      <c r="L1485" s="146"/>
    </row>
    <row r="1486" spans="9:12" x14ac:dyDescent="0.25">
      <c r="I1486" s="146"/>
      <c r="J1486" s="146"/>
      <c r="K1486" s="146"/>
      <c r="L1486" s="146"/>
    </row>
    <row r="1487" spans="9:12" x14ac:dyDescent="0.25">
      <c r="I1487" s="146"/>
      <c r="J1487" s="146"/>
      <c r="K1487" s="146"/>
      <c r="L1487" s="146"/>
    </row>
    <row r="1488" spans="9:12" x14ac:dyDescent="0.25">
      <c r="I1488" s="146"/>
      <c r="J1488" s="146"/>
      <c r="K1488" s="146"/>
      <c r="L1488" s="146"/>
    </row>
    <row r="1489" spans="9:12" x14ac:dyDescent="0.25">
      <c r="I1489" s="146"/>
      <c r="J1489" s="146"/>
      <c r="K1489" s="146"/>
      <c r="L1489" s="146"/>
    </row>
    <row r="1490" spans="9:12" x14ac:dyDescent="0.25">
      <c r="I1490" s="146"/>
      <c r="J1490" s="146"/>
      <c r="K1490" s="146"/>
      <c r="L1490" s="146"/>
    </row>
    <row r="1491" spans="9:12" x14ac:dyDescent="0.25">
      <c r="I1491" s="146"/>
      <c r="J1491" s="146"/>
      <c r="K1491" s="146"/>
      <c r="L1491" s="146"/>
    </row>
    <row r="1492" spans="9:12" x14ac:dyDescent="0.25">
      <c r="I1492" s="146"/>
      <c r="J1492" s="146"/>
      <c r="K1492" s="146"/>
      <c r="L1492" s="146"/>
    </row>
    <row r="1493" spans="9:12" x14ac:dyDescent="0.25">
      <c r="I1493" s="146"/>
      <c r="J1493" s="146"/>
      <c r="K1493" s="146"/>
      <c r="L1493" s="146"/>
    </row>
    <row r="1494" spans="9:12" x14ac:dyDescent="0.25">
      <c r="I1494" s="146"/>
      <c r="J1494" s="146"/>
      <c r="K1494" s="146"/>
      <c r="L1494" s="146"/>
    </row>
    <row r="1495" spans="9:12" x14ac:dyDescent="0.25">
      <c r="I1495" s="146"/>
      <c r="J1495" s="146"/>
      <c r="K1495" s="146"/>
      <c r="L1495" s="146"/>
    </row>
    <row r="1496" spans="9:12" x14ac:dyDescent="0.25">
      <c r="I1496" s="146"/>
      <c r="J1496" s="146"/>
      <c r="K1496" s="146"/>
      <c r="L1496" s="146"/>
    </row>
    <row r="1497" spans="9:12" x14ac:dyDescent="0.25">
      <c r="I1497" s="146"/>
      <c r="J1497" s="146"/>
      <c r="K1497" s="146"/>
      <c r="L1497" s="146"/>
    </row>
    <row r="1498" spans="9:12" x14ac:dyDescent="0.25">
      <c r="I1498" s="146"/>
      <c r="J1498" s="146"/>
      <c r="K1498" s="146"/>
      <c r="L1498" s="146"/>
    </row>
    <row r="1499" spans="9:12" x14ac:dyDescent="0.25">
      <c r="I1499" s="146"/>
      <c r="J1499" s="146"/>
      <c r="K1499" s="146"/>
      <c r="L1499" s="146"/>
    </row>
    <row r="1500" spans="9:12" x14ac:dyDescent="0.25">
      <c r="I1500" s="146"/>
      <c r="J1500" s="146"/>
      <c r="K1500" s="146"/>
      <c r="L1500" s="146"/>
    </row>
    <row r="1501" spans="9:12" x14ac:dyDescent="0.25">
      <c r="I1501" s="146"/>
      <c r="J1501" s="146"/>
      <c r="K1501" s="146"/>
      <c r="L1501" s="146"/>
    </row>
    <row r="1502" spans="9:12" x14ac:dyDescent="0.25">
      <c r="I1502" s="146"/>
      <c r="J1502" s="146"/>
      <c r="K1502" s="146"/>
      <c r="L1502" s="146"/>
    </row>
    <row r="1503" spans="9:12" x14ac:dyDescent="0.25">
      <c r="I1503" s="146"/>
      <c r="J1503" s="146"/>
      <c r="K1503" s="146"/>
      <c r="L1503" s="146"/>
    </row>
    <row r="1504" spans="9:12" x14ac:dyDescent="0.25">
      <c r="I1504" s="146"/>
      <c r="J1504" s="146"/>
      <c r="K1504" s="146"/>
      <c r="L1504" s="146"/>
    </row>
    <row r="1505" spans="9:12" x14ac:dyDescent="0.25">
      <c r="I1505" s="146"/>
      <c r="J1505" s="146"/>
      <c r="K1505" s="146"/>
      <c r="L1505" s="146"/>
    </row>
    <row r="1506" spans="9:12" x14ac:dyDescent="0.25">
      <c r="I1506" s="146"/>
      <c r="J1506" s="146"/>
      <c r="K1506" s="146"/>
      <c r="L1506" s="146"/>
    </row>
    <row r="1507" spans="9:12" x14ac:dyDescent="0.25">
      <c r="I1507" s="146"/>
      <c r="J1507" s="146"/>
      <c r="K1507" s="146"/>
      <c r="L1507" s="146"/>
    </row>
    <row r="1508" spans="9:12" x14ac:dyDescent="0.25">
      <c r="I1508" s="146"/>
      <c r="J1508" s="146"/>
      <c r="K1508" s="146"/>
      <c r="L1508" s="146"/>
    </row>
    <row r="1509" spans="9:12" x14ac:dyDescent="0.25">
      <c r="I1509" s="146"/>
      <c r="J1509" s="146"/>
      <c r="K1509" s="146"/>
      <c r="L1509" s="146"/>
    </row>
    <row r="1510" spans="9:12" x14ac:dyDescent="0.25">
      <c r="I1510" s="146"/>
      <c r="J1510" s="146"/>
      <c r="K1510" s="146"/>
      <c r="L1510" s="146"/>
    </row>
    <row r="1511" spans="9:12" x14ac:dyDescent="0.25">
      <c r="I1511" s="146"/>
      <c r="J1511" s="146"/>
      <c r="K1511" s="146"/>
      <c r="L1511" s="146"/>
    </row>
    <row r="1512" spans="9:12" x14ac:dyDescent="0.25">
      <c r="I1512" s="146"/>
      <c r="J1512" s="146"/>
      <c r="K1512" s="146"/>
      <c r="L1512" s="146"/>
    </row>
    <row r="1513" spans="9:12" x14ac:dyDescent="0.25">
      <c r="I1513" s="146"/>
      <c r="J1513" s="146"/>
      <c r="K1513" s="146"/>
      <c r="L1513" s="146"/>
    </row>
    <row r="1514" spans="9:12" x14ac:dyDescent="0.25">
      <c r="I1514" s="146"/>
      <c r="J1514" s="146"/>
      <c r="K1514" s="146"/>
      <c r="L1514" s="146"/>
    </row>
    <row r="1515" spans="9:12" x14ac:dyDescent="0.25">
      <c r="I1515" s="146"/>
      <c r="J1515" s="146"/>
      <c r="K1515" s="146"/>
      <c r="L1515" s="146"/>
    </row>
    <row r="1516" spans="9:12" x14ac:dyDescent="0.25">
      <c r="I1516" s="146"/>
      <c r="J1516" s="146"/>
      <c r="K1516" s="146"/>
      <c r="L1516" s="146"/>
    </row>
    <row r="1517" spans="9:12" x14ac:dyDescent="0.25">
      <c r="I1517" s="146"/>
      <c r="J1517" s="146"/>
      <c r="K1517" s="146"/>
      <c r="L1517" s="146"/>
    </row>
    <row r="1518" spans="9:12" x14ac:dyDescent="0.25">
      <c r="I1518" s="146"/>
      <c r="J1518" s="146"/>
      <c r="K1518" s="146"/>
      <c r="L1518" s="146"/>
    </row>
    <row r="1519" spans="9:12" x14ac:dyDescent="0.25">
      <c r="I1519" s="146"/>
      <c r="J1519" s="146"/>
      <c r="K1519" s="146"/>
      <c r="L1519" s="146"/>
    </row>
    <row r="1520" spans="9:12" x14ac:dyDescent="0.25">
      <c r="I1520" s="146"/>
      <c r="J1520" s="146"/>
      <c r="K1520" s="146"/>
      <c r="L1520" s="146"/>
    </row>
    <row r="1521" spans="9:12" x14ac:dyDescent="0.25">
      <c r="I1521" s="146"/>
      <c r="J1521" s="146"/>
      <c r="K1521" s="146"/>
      <c r="L1521" s="146"/>
    </row>
    <row r="1522" spans="9:12" x14ac:dyDescent="0.25">
      <c r="I1522" s="146"/>
      <c r="J1522" s="146"/>
      <c r="K1522" s="146"/>
      <c r="L1522" s="146"/>
    </row>
    <row r="1523" spans="9:12" x14ac:dyDescent="0.25">
      <c r="I1523" s="146"/>
      <c r="J1523" s="146"/>
      <c r="K1523" s="146"/>
      <c r="L1523" s="146"/>
    </row>
    <row r="1524" spans="9:12" x14ac:dyDescent="0.25">
      <c r="I1524" s="146"/>
      <c r="J1524" s="146"/>
      <c r="K1524" s="146"/>
      <c r="L1524" s="146"/>
    </row>
    <row r="1525" spans="9:12" x14ac:dyDescent="0.25">
      <c r="I1525" s="146"/>
      <c r="J1525" s="146"/>
      <c r="K1525" s="146"/>
      <c r="L1525" s="146"/>
    </row>
    <row r="1526" spans="9:12" x14ac:dyDescent="0.25">
      <c r="I1526" s="146"/>
      <c r="J1526" s="146"/>
      <c r="K1526" s="146"/>
      <c r="L1526" s="146"/>
    </row>
    <row r="1527" spans="9:12" x14ac:dyDescent="0.25">
      <c r="I1527" s="146"/>
      <c r="J1527" s="146"/>
      <c r="K1527" s="146"/>
      <c r="L1527" s="146"/>
    </row>
    <row r="1528" spans="9:12" x14ac:dyDescent="0.25">
      <c r="I1528" s="146"/>
      <c r="J1528" s="146"/>
      <c r="K1528" s="146"/>
      <c r="L1528" s="146"/>
    </row>
    <row r="1529" spans="9:12" x14ac:dyDescent="0.25">
      <c r="I1529" s="146"/>
      <c r="J1529" s="146"/>
      <c r="K1529" s="146"/>
      <c r="L1529" s="146"/>
    </row>
    <row r="1530" spans="9:12" x14ac:dyDescent="0.25">
      <c r="I1530" s="146"/>
      <c r="J1530" s="146"/>
      <c r="K1530" s="146"/>
      <c r="L1530" s="146"/>
    </row>
    <row r="1531" spans="9:12" x14ac:dyDescent="0.25">
      <c r="I1531" s="146"/>
      <c r="J1531" s="146"/>
      <c r="K1531" s="146"/>
      <c r="L1531" s="146"/>
    </row>
    <row r="1532" spans="9:12" x14ac:dyDescent="0.25">
      <c r="I1532" s="146"/>
      <c r="J1532" s="146"/>
      <c r="K1532" s="146"/>
      <c r="L1532" s="146"/>
    </row>
    <row r="1533" spans="9:12" x14ac:dyDescent="0.25">
      <c r="I1533" s="146"/>
      <c r="J1533" s="146"/>
      <c r="K1533" s="146"/>
      <c r="L1533" s="146"/>
    </row>
    <row r="1534" spans="9:12" x14ac:dyDescent="0.25">
      <c r="I1534" s="146"/>
      <c r="J1534" s="146"/>
      <c r="K1534" s="146"/>
      <c r="L1534" s="146"/>
    </row>
    <row r="1535" spans="9:12" x14ac:dyDescent="0.25">
      <c r="I1535" s="146"/>
      <c r="J1535" s="146"/>
      <c r="K1535" s="146"/>
      <c r="L1535" s="146"/>
    </row>
    <row r="1536" spans="9:12" x14ac:dyDescent="0.25">
      <c r="I1536" s="146"/>
      <c r="J1536" s="146"/>
      <c r="K1536" s="146"/>
      <c r="L1536" s="146"/>
    </row>
    <row r="1537" spans="9:12" x14ac:dyDescent="0.25">
      <c r="I1537" s="146"/>
      <c r="J1537" s="146"/>
      <c r="K1537" s="146"/>
      <c r="L1537" s="146"/>
    </row>
    <row r="1538" spans="9:12" x14ac:dyDescent="0.25">
      <c r="I1538" s="146"/>
      <c r="J1538" s="146"/>
      <c r="K1538" s="146"/>
      <c r="L1538" s="146"/>
    </row>
    <row r="1539" spans="9:12" x14ac:dyDescent="0.25">
      <c r="I1539" s="146"/>
      <c r="J1539" s="146"/>
      <c r="K1539" s="146"/>
      <c r="L1539" s="146"/>
    </row>
    <row r="1540" spans="9:12" x14ac:dyDescent="0.25">
      <c r="I1540" s="146"/>
      <c r="J1540" s="146"/>
      <c r="K1540" s="146"/>
      <c r="L1540" s="146"/>
    </row>
    <row r="1541" spans="9:12" x14ac:dyDescent="0.25">
      <c r="I1541" s="146"/>
      <c r="J1541" s="146"/>
      <c r="K1541" s="146"/>
      <c r="L1541" s="146"/>
    </row>
    <row r="1542" spans="9:12" x14ac:dyDescent="0.25">
      <c r="I1542" s="146"/>
      <c r="J1542" s="146"/>
      <c r="K1542" s="146"/>
      <c r="L1542" s="146"/>
    </row>
    <row r="1543" spans="9:12" x14ac:dyDescent="0.25">
      <c r="I1543" s="146"/>
      <c r="J1543" s="146"/>
      <c r="K1543" s="146"/>
      <c r="L1543" s="146"/>
    </row>
    <row r="1544" spans="9:12" x14ac:dyDescent="0.25">
      <c r="I1544" s="146"/>
      <c r="J1544" s="146"/>
      <c r="K1544" s="146"/>
      <c r="L1544" s="146"/>
    </row>
    <row r="1545" spans="9:12" x14ac:dyDescent="0.25">
      <c r="I1545" s="146"/>
      <c r="J1545" s="146"/>
      <c r="K1545" s="146"/>
      <c r="L1545" s="146"/>
    </row>
    <row r="1546" spans="9:12" x14ac:dyDescent="0.25">
      <c r="I1546" s="146"/>
      <c r="J1546" s="146"/>
      <c r="K1546" s="146"/>
      <c r="L1546" s="146"/>
    </row>
    <row r="1547" spans="9:12" x14ac:dyDescent="0.25">
      <c r="I1547" s="146"/>
      <c r="J1547" s="146"/>
      <c r="K1547" s="146"/>
      <c r="L1547" s="146"/>
    </row>
    <row r="1548" spans="9:12" x14ac:dyDescent="0.25">
      <c r="I1548" s="146"/>
      <c r="J1548" s="146"/>
      <c r="K1548" s="146"/>
      <c r="L1548" s="146"/>
    </row>
    <row r="1549" spans="9:12" x14ac:dyDescent="0.25">
      <c r="I1549" s="146"/>
      <c r="J1549" s="146"/>
      <c r="K1549" s="146"/>
      <c r="L1549" s="146"/>
    </row>
    <row r="1550" spans="9:12" x14ac:dyDescent="0.25">
      <c r="I1550" s="146"/>
      <c r="J1550" s="146"/>
      <c r="K1550" s="146"/>
      <c r="L1550" s="146"/>
    </row>
    <row r="1551" spans="9:12" x14ac:dyDescent="0.25">
      <c r="I1551" s="146"/>
      <c r="J1551" s="146"/>
      <c r="K1551" s="146"/>
      <c r="L1551" s="146"/>
    </row>
    <row r="1552" spans="9:12" x14ac:dyDescent="0.25">
      <c r="I1552" s="146"/>
      <c r="J1552" s="146"/>
      <c r="K1552" s="146"/>
      <c r="L1552" s="146"/>
    </row>
    <row r="1553" spans="9:12" x14ac:dyDescent="0.25">
      <c r="I1553" s="146"/>
      <c r="J1553" s="146"/>
      <c r="K1553" s="146"/>
      <c r="L1553" s="146"/>
    </row>
    <row r="1554" spans="9:12" x14ac:dyDescent="0.25">
      <c r="I1554" s="146"/>
      <c r="J1554" s="146"/>
      <c r="K1554" s="146"/>
      <c r="L1554" s="146"/>
    </row>
    <row r="1555" spans="9:12" x14ac:dyDescent="0.25">
      <c r="I1555" s="146"/>
      <c r="J1555" s="146"/>
      <c r="K1555" s="146"/>
      <c r="L1555" s="146"/>
    </row>
    <row r="1556" spans="9:12" x14ac:dyDescent="0.25">
      <c r="I1556" s="146"/>
      <c r="J1556" s="146"/>
      <c r="K1556" s="146"/>
      <c r="L1556" s="146"/>
    </row>
    <row r="1557" spans="9:12" x14ac:dyDescent="0.25">
      <c r="I1557" s="146"/>
      <c r="J1557" s="146"/>
      <c r="K1557" s="146"/>
      <c r="L1557" s="146"/>
    </row>
    <row r="1558" spans="9:12" x14ac:dyDescent="0.25">
      <c r="I1558" s="146"/>
      <c r="J1558" s="146"/>
      <c r="K1558" s="146"/>
      <c r="L1558" s="146"/>
    </row>
    <row r="1559" spans="9:12" x14ac:dyDescent="0.25">
      <c r="I1559" s="146"/>
      <c r="J1559" s="146"/>
      <c r="K1559" s="146"/>
      <c r="L1559" s="146"/>
    </row>
    <row r="1560" spans="9:12" x14ac:dyDescent="0.25">
      <c r="I1560" s="146"/>
      <c r="J1560" s="146"/>
      <c r="K1560" s="146"/>
      <c r="L1560" s="146"/>
    </row>
    <row r="1561" spans="9:12" x14ac:dyDescent="0.25">
      <c r="I1561" s="146"/>
      <c r="J1561" s="146"/>
      <c r="K1561" s="146"/>
      <c r="L1561" s="146"/>
    </row>
    <row r="1562" spans="9:12" x14ac:dyDescent="0.25">
      <c r="I1562" s="146"/>
      <c r="J1562" s="146"/>
      <c r="K1562" s="146"/>
      <c r="L1562" s="146"/>
    </row>
    <row r="1563" spans="9:12" x14ac:dyDescent="0.25">
      <c r="I1563" s="146"/>
      <c r="J1563" s="146"/>
      <c r="K1563" s="146"/>
      <c r="L1563" s="146"/>
    </row>
    <row r="1564" spans="9:12" x14ac:dyDescent="0.25">
      <c r="I1564" s="146"/>
      <c r="J1564" s="146"/>
      <c r="K1564" s="146"/>
      <c r="L1564" s="146"/>
    </row>
    <row r="1565" spans="9:12" x14ac:dyDescent="0.25">
      <c r="I1565" s="146"/>
      <c r="J1565" s="146"/>
      <c r="K1565" s="146"/>
      <c r="L1565" s="146"/>
    </row>
    <row r="1566" spans="9:12" x14ac:dyDescent="0.25">
      <c r="I1566" s="146"/>
      <c r="J1566" s="146"/>
      <c r="K1566" s="146"/>
      <c r="L1566" s="146"/>
    </row>
    <row r="1567" spans="9:12" x14ac:dyDescent="0.25">
      <c r="I1567" s="146"/>
      <c r="J1567" s="146"/>
      <c r="K1567" s="146"/>
      <c r="L1567" s="146"/>
    </row>
    <row r="1568" spans="9:12" x14ac:dyDescent="0.25">
      <c r="I1568" s="146"/>
      <c r="J1568" s="146"/>
      <c r="K1568" s="146"/>
      <c r="L1568" s="146"/>
    </row>
    <row r="1569" spans="9:12" x14ac:dyDescent="0.25">
      <c r="I1569" s="146"/>
      <c r="J1569" s="146"/>
      <c r="K1569" s="146"/>
      <c r="L1569" s="146"/>
    </row>
    <row r="1570" spans="9:12" x14ac:dyDescent="0.25">
      <c r="I1570" s="146"/>
      <c r="J1570" s="146"/>
      <c r="K1570" s="146"/>
      <c r="L1570" s="146"/>
    </row>
    <row r="1571" spans="9:12" x14ac:dyDescent="0.25">
      <c r="I1571" s="146"/>
      <c r="J1571" s="146"/>
      <c r="K1571" s="146"/>
      <c r="L1571" s="146"/>
    </row>
    <row r="1572" spans="9:12" x14ac:dyDescent="0.25">
      <c r="I1572" s="146"/>
      <c r="J1572" s="146"/>
      <c r="K1572" s="146"/>
      <c r="L1572" s="146"/>
    </row>
    <row r="1573" spans="9:12" x14ac:dyDescent="0.25">
      <c r="I1573" s="146"/>
      <c r="J1573" s="146"/>
      <c r="K1573" s="146"/>
      <c r="L1573" s="146"/>
    </row>
    <row r="1574" spans="9:12" x14ac:dyDescent="0.25">
      <c r="I1574" s="146"/>
      <c r="J1574" s="146"/>
      <c r="K1574" s="146"/>
      <c r="L1574" s="146"/>
    </row>
    <row r="1575" spans="9:12" x14ac:dyDescent="0.25">
      <c r="I1575" s="146"/>
      <c r="J1575" s="146"/>
      <c r="K1575" s="146"/>
      <c r="L1575" s="146"/>
    </row>
    <row r="1576" spans="9:12" x14ac:dyDescent="0.25">
      <c r="I1576" s="146"/>
      <c r="J1576" s="146"/>
      <c r="K1576" s="146"/>
      <c r="L1576" s="146"/>
    </row>
    <row r="1577" spans="9:12" x14ac:dyDescent="0.25">
      <c r="I1577" s="146"/>
      <c r="J1577" s="146"/>
      <c r="K1577" s="146"/>
      <c r="L1577" s="146"/>
    </row>
    <row r="1578" spans="9:12" x14ac:dyDescent="0.25">
      <c r="I1578" s="146"/>
      <c r="J1578" s="146"/>
      <c r="K1578" s="146"/>
      <c r="L1578" s="146"/>
    </row>
    <row r="1579" spans="9:12" x14ac:dyDescent="0.25">
      <c r="I1579" s="146"/>
      <c r="J1579" s="146"/>
      <c r="K1579" s="146"/>
      <c r="L1579" s="146"/>
    </row>
    <row r="1580" spans="9:12" x14ac:dyDescent="0.25">
      <c r="I1580" s="146"/>
      <c r="J1580" s="146"/>
      <c r="K1580" s="146"/>
      <c r="L1580" s="146"/>
    </row>
    <row r="1581" spans="9:12" x14ac:dyDescent="0.25">
      <c r="I1581" s="146"/>
      <c r="J1581" s="146"/>
      <c r="K1581" s="146"/>
      <c r="L1581" s="146"/>
    </row>
    <row r="1582" spans="9:12" x14ac:dyDescent="0.25">
      <c r="I1582" s="146"/>
      <c r="J1582" s="146"/>
      <c r="K1582" s="146"/>
      <c r="L1582" s="146"/>
    </row>
    <row r="1583" spans="9:12" x14ac:dyDescent="0.25">
      <c r="I1583" s="146"/>
      <c r="J1583" s="146"/>
      <c r="K1583" s="146"/>
      <c r="L1583" s="146"/>
    </row>
    <row r="1584" spans="9:12" x14ac:dyDescent="0.25">
      <c r="I1584" s="146"/>
      <c r="J1584" s="146"/>
      <c r="K1584" s="146"/>
      <c r="L1584" s="146"/>
    </row>
    <row r="1585" spans="9:12" x14ac:dyDescent="0.25">
      <c r="I1585" s="146"/>
      <c r="J1585" s="146"/>
      <c r="K1585" s="146"/>
      <c r="L1585" s="146"/>
    </row>
    <row r="1586" spans="9:12" x14ac:dyDescent="0.25">
      <c r="I1586" s="146"/>
      <c r="J1586" s="146"/>
      <c r="K1586" s="146"/>
      <c r="L1586" s="146"/>
    </row>
    <row r="1587" spans="9:12" x14ac:dyDescent="0.25">
      <c r="I1587" s="146"/>
      <c r="J1587" s="146"/>
      <c r="K1587" s="146"/>
      <c r="L1587" s="146"/>
    </row>
    <row r="1588" spans="9:12" x14ac:dyDescent="0.25">
      <c r="I1588" s="146"/>
      <c r="J1588" s="146"/>
      <c r="K1588" s="146"/>
      <c r="L1588" s="146"/>
    </row>
    <row r="1589" spans="9:12" x14ac:dyDescent="0.25">
      <c r="I1589" s="146"/>
      <c r="J1589" s="146"/>
      <c r="K1589" s="146"/>
      <c r="L1589" s="146"/>
    </row>
    <row r="1590" spans="9:12" x14ac:dyDescent="0.25">
      <c r="I1590" s="146"/>
      <c r="J1590" s="146"/>
      <c r="K1590" s="146"/>
      <c r="L1590" s="146"/>
    </row>
    <row r="1591" spans="9:12" x14ac:dyDescent="0.25">
      <c r="I1591" s="146"/>
      <c r="J1591" s="146"/>
      <c r="K1591" s="146"/>
      <c r="L1591" s="146"/>
    </row>
    <row r="1592" spans="9:12" x14ac:dyDescent="0.25">
      <c r="I1592" s="146"/>
      <c r="J1592" s="146"/>
      <c r="K1592" s="146"/>
      <c r="L1592" s="146"/>
    </row>
    <row r="1593" spans="9:12" x14ac:dyDescent="0.25">
      <c r="I1593" s="146"/>
      <c r="J1593" s="146"/>
      <c r="K1593" s="146"/>
      <c r="L1593" s="146"/>
    </row>
    <row r="1594" spans="9:12" x14ac:dyDescent="0.25">
      <c r="I1594" s="146"/>
      <c r="J1594" s="146"/>
      <c r="K1594" s="146"/>
      <c r="L1594" s="146"/>
    </row>
    <row r="1595" spans="9:12" x14ac:dyDescent="0.25">
      <c r="I1595" s="146"/>
      <c r="J1595" s="146"/>
      <c r="K1595" s="146"/>
      <c r="L1595" s="146"/>
    </row>
    <row r="1596" spans="9:12" x14ac:dyDescent="0.25">
      <c r="I1596" s="146"/>
      <c r="J1596" s="146"/>
      <c r="K1596" s="146"/>
      <c r="L1596" s="146"/>
    </row>
    <row r="1597" spans="9:12" x14ac:dyDescent="0.25">
      <c r="I1597" s="146"/>
      <c r="J1597" s="146"/>
      <c r="K1597" s="146"/>
      <c r="L1597" s="146"/>
    </row>
    <row r="1598" spans="9:12" x14ac:dyDescent="0.25">
      <c r="I1598" s="146"/>
      <c r="J1598" s="146"/>
      <c r="K1598" s="146"/>
      <c r="L1598" s="146"/>
    </row>
    <row r="1599" spans="9:12" x14ac:dyDescent="0.25">
      <c r="I1599" s="146"/>
      <c r="J1599" s="146"/>
      <c r="K1599" s="146"/>
      <c r="L1599" s="146"/>
    </row>
    <row r="1600" spans="9:12" x14ac:dyDescent="0.25">
      <c r="I1600" s="146"/>
      <c r="J1600" s="146"/>
      <c r="K1600" s="146"/>
      <c r="L1600" s="146"/>
    </row>
    <row r="1601" spans="9:12" x14ac:dyDescent="0.25">
      <c r="I1601" s="146"/>
      <c r="J1601" s="146"/>
      <c r="K1601" s="146"/>
      <c r="L1601" s="146"/>
    </row>
    <row r="1602" spans="9:12" x14ac:dyDescent="0.25">
      <c r="I1602" s="146"/>
      <c r="J1602" s="146"/>
      <c r="K1602" s="146"/>
      <c r="L1602" s="146"/>
    </row>
    <row r="1603" spans="9:12" x14ac:dyDescent="0.25">
      <c r="I1603" s="146"/>
      <c r="J1603" s="146"/>
      <c r="K1603" s="146"/>
      <c r="L1603" s="146"/>
    </row>
    <row r="1604" spans="9:12" x14ac:dyDescent="0.25">
      <c r="I1604" s="146"/>
      <c r="J1604" s="146"/>
      <c r="K1604" s="146"/>
      <c r="L1604" s="146"/>
    </row>
    <row r="1605" spans="9:12" x14ac:dyDescent="0.25">
      <c r="I1605" s="146"/>
      <c r="J1605" s="146"/>
      <c r="K1605" s="146"/>
      <c r="L1605" s="146"/>
    </row>
    <row r="1606" spans="9:12" x14ac:dyDescent="0.25">
      <c r="I1606" s="146"/>
      <c r="J1606" s="146"/>
      <c r="K1606" s="146"/>
      <c r="L1606" s="146"/>
    </row>
    <row r="1607" spans="9:12" x14ac:dyDescent="0.25">
      <c r="I1607" s="146"/>
      <c r="J1607" s="146"/>
      <c r="K1607" s="146"/>
      <c r="L1607" s="146"/>
    </row>
    <row r="1608" spans="9:12" x14ac:dyDescent="0.25">
      <c r="I1608" s="146"/>
      <c r="J1608" s="146"/>
      <c r="K1608" s="146"/>
      <c r="L1608" s="146"/>
    </row>
    <row r="1609" spans="9:12" x14ac:dyDescent="0.25">
      <c r="I1609" s="146"/>
      <c r="J1609" s="146"/>
      <c r="K1609" s="146"/>
      <c r="L1609" s="146"/>
    </row>
    <row r="1610" spans="9:12" x14ac:dyDescent="0.25">
      <c r="I1610" s="146"/>
      <c r="J1610" s="146"/>
      <c r="K1610" s="146"/>
      <c r="L1610" s="146"/>
    </row>
    <row r="1611" spans="9:12" x14ac:dyDescent="0.25">
      <c r="I1611" s="146"/>
      <c r="J1611" s="146"/>
      <c r="K1611" s="146"/>
      <c r="L1611" s="146"/>
    </row>
    <row r="1612" spans="9:12" x14ac:dyDescent="0.25">
      <c r="I1612" s="146"/>
      <c r="J1612" s="146"/>
      <c r="K1612" s="146"/>
      <c r="L1612" s="146"/>
    </row>
    <row r="1613" spans="9:12" x14ac:dyDescent="0.25">
      <c r="I1613" s="146"/>
      <c r="J1613" s="146"/>
      <c r="K1613" s="146"/>
      <c r="L1613" s="146"/>
    </row>
    <row r="1614" spans="9:12" x14ac:dyDescent="0.25">
      <c r="I1614" s="146"/>
      <c r="J1614" s="146"/>
      <c r="K1614" s="146"/>
      <c r="L1614" s="146"/>
    </row>
    <row r="1615" spans="9:12" x14ac:dyDescent="0.25">
      <c r="I1615" s="146"/>
      <c r="J1615" s="146"/>
      <c r="K1615" s="146"/>
      <c r="L1615" s="146"/>
    </row>
    <row r="1616" spans="9:12" x14ac:dyDescent="0.25">
      <c r="I1616" s="146"/>
      <c r="J1616" s="146"/>
      <c r="K1616" s="146"/>
      <c r="L1616" s="146"/>
    </row>
    <row r="1617" spans="9:12" x14ac:dyDescent="0.25">
      <c r="I1617" s="146"/>
      <c r="J1617" s="146"/>
      <c r="K1617" s="146"/>
      <c r="L1617" s="146"/>
    </row>
    <row r="1618" spans="9:12" x14ac:dyDescent="0.25">
      <c r="I1618" s="146"/>
      <c r="J1618" s="146"/>
      <c r="K1618" s="146"/>
      <c r="L1618" s="146"/>
    </row>
    <row r="1619" spans="9:12" x14ac:dyDescent="0.25">
      <c r="I1619" s="146"/>
      <c r="J1619" s="146"/>
      <c r="K1619" s="146"/>
      <c r="L1619" s="146"/>
    </row>
    <row r="1620" spans="9:12" x14ac:dyDescent="0.25">
      <c r="I1620" s="146"/>
      <c r="J1620" s="146"/>
      <c r="K1620" s="146"/>
      <c r="L1620" s="146"/>
    </row>
    <row r="1621" spans="9:12" x14ac:dyDescent="0.25">
      <c r="I1621" s="146"/>
      <c r="J1621" s="146"/>
      <c r="K1621" s="146"/>
      <c r="L1621" s="146"/>
    </row>
    <row r="1622" spans="9:12" x14ac:dyDescent="0.25">
      <c r="I1622" s="146"/>
      <c r="J1622" s="146"/>
      <c r="K1622" s="146"/>
      <c r="L1622" s="146"/>
    </row>
    <row r="1623" spans="9:12" x14ac:dyDescent="0.25">
      <c r="I1623" s="146"/>
      <c r="J1623" s="146"/>
      <c r="K1623" s="146"/>
      <c r="L1623" s="146"/>
    </row>
    <row r="1624" spans="9:12" x14ac:dyDescent="0.25">
      <c r="I1624" s="146"/>
      <c r="J1624" s="146"/>
      <c r="K1624" s="146"/>
      <c r="L1624" s="146"/>
    </row>
    <row r="1625" spans="9:12" x14ac:dyDescent="0.25">
      <c r="I1625" s="146"/>
      <c r="J1625" s="146"/>
      <c r="K1625" s="146"/>
      <c r="L1625" s="146"/>
    </row>
    <row r="1626" spans="9:12" x14ac:dyDescent="0.25">
      <c r="I1626" s="146"/>
      <c r="J1626" s="146"/>
      <c r="K1626" s="146"/>
      <c r="L1626" s="146"/>
    </row>
    <row r="1627" spans="9:12" x14ac:dyDescent="0.25">
      <c r="I1627" s="146"/>
      <c r="J1627" s="146"/>
      <c r="K1627" s="146"/>
      <c r="L1627" s="146"/>
    </row>
    <row r="1628" spans="9:12" x14ac:dyDescent="0.25">
      <c r="I1628" s="146"/>
      <c r="J1628" s="146"/>
      <c r="K1628" s="146"/>
      <c r="L1628" s="146"/>
    </row>
    <row r="1629" spans="9:12" x14ac:dyDescent="0.25">
      <c r="I1629" s="146"/>
      <c r="J1629" s="146"/>
      <c r="K1629" s="146"/>
      <c r="L1629" s="146"/>
    </row>
    <row r="1630" spans="9:12" x14ac:dyDescent="0.25">
      <c r="I1630" s="146"/>
      <c r="J1630" s="146"/>
      <c r="K1630" s="146"/>
      <c r="L1630" s="146"/>
    </row>
    <row r="1631" spans="9:12" x14ac:dyDescent="0.25">
      <c r="I1631" s="146"/>
      <c r="J1631" s="146"/>
      <c r="K1631" s="146"/>
      <c r="L1631" s="146"/>
    </row>
    <row r="1632" spans="9:12" x14ac:dyDescent="0.25">
      <c r="I1632" s="146"/>
      <c r="J1632" s="146"/>
      <c r="K1632" s="146"/>
      <c r="L1632" s="146"/>
    </row>
    <row r="1633" spans="9:12" x14ac:dyDescent="0.25">
      <c r="I1633" s="146"/>
      <c r="J1633" s="146"/>
      <c r="K1633" s="146"/>
      <c r="L1633" s="146"/>
    </row>
    <row r="1634" spans="9:12" x14ac:dyDescent="0.25">
      <c r="I1634" s="146"/>
      <c r="J1634" s="146"/>
      <c r="K1634" s="146"/>
      <c r="L1634" s="146"/>
    </row>
    <row r="1635" spans="9:12" x14ac:dyDescent="0.25">
      <c r="I1635" s="146"/>
      <c r="J1635" s="146"/>
      <c r="K1635" s="146"/>
      <c r="L1635" s="146"/>
    </row>
    <row r="1636" spans="9:12" x14ac:dyDescent="0.25">
      <c r="I1636" s="146"/>
      <c r="J1636" s="146"/>
      <c r="K1636" s="146"/>
      <c r="L1636" s="146"/>
    </row>
    <row r="1637" spans="9:12" x14ac:dyDescent="0.25">
      <c r="I1637" s="146"/>
      <c r="J1637" s="146"/>
      <c r="K1637" s="146"/>
      <c r="L1637" s="146"/>
    </row>
    <row r="1638" spans="9:12" x14ac:dyDescent="0.25">
      <c r="I1638" s="146"/>
      <c r="J1638" s="146"/>
      <c r="K1638" s="146"/>
      <c r="L1638" s="146"/>
    </row>
    <row r="1639" spans="9:12" x14ac:dyDescent="0.25">
      <c r="I1639" s="146"/>
      <c r="J1639" s="146"/>
      <c r="K1639" s="146"/>
      <c r="L1639" s="146"/>
    </row>
    <row r="1640" spans="9:12" x14ac:dyDescent="0.25">
      <c r="I1640" s="146"/>
      <c r="J1640" s="146"/>
      <c r="K1640" s="146"/>
      <c r="L1640" s="146"/>
    </row>
    <row r="1641" spans="9:12" x14ac:dyDescent="0.25">
      <c r="I1641" s="146"/>
      <c r="J1641" s="146"/>
      <c r="K1641" s="146"/>
      <c r="L1641" s="146"/>
    </row>
    <row r="1642" spans="9:12" x14ac:dyDescent="0.25">
      <c r="I1642" s="146"/>
      <c r="J1642" s="146"/>
      <c r="K1642" s="146"/>
      <c r="L1642" s="146"/>
    </row>
    <row r="1643" spans="9:12" x14ac:dyDescent="0.25">
      <c r="I1643" s="146"/>
      <c r="J1643" s="146"/>
      <c r="K1643" s="146"/>
      <c r="L1643" s="146"/>
    </row>
    <row r="1644" spans="9:12" x14ac:dyDescent="0.25">
      <c r="I1644" s="146"/>
      <c r="J1644" s="146"/>
      <c r="K1644" s="146"/>
      <c r="L1644" s="146"/>
    </row>
    <row r="1645" spans="9:12" x14ac:dyDescent="0.25">
      <c r="I1645" s="146"/>
      <c r="J1645" s="146"/>
      <c r="K1645" s="146"/>
      <c r="L1645" s="146"/>
    </row>
    <row r="1646" spans="9:12" x14ac:dyDescent="0.25">
      <c r="I1646" s="146"/>
      <c r="J1646" s="146"/>
      <c r="K1646" s="146"/>
      <c r="L1646" s="146"/>
    </row>
    <row r="1647" spans="9:12" x14ac:dyDescent="0.25">
      <c r="I1647" s="146"/>
      <c r="J1647" s="146"/>
      <c r="K1647" s="146"/>
      <c r="L1647" s="146"/>
    </row>
    <row r="1648" spans="9:12" x14ac:dyDescent="0.25">
      <c r="I1648" s="146"/>
      <c r="J1648" s="146"/>
      <c r="K1648" s="146"/>
      <c r="L1648" s="146"/>
    </row>
    <row r="1649" spans="9:12" x14ac:dyDescent="0.25">
      <c r="I1649" s="146"/>
      <c r="J1649" s="146"/>
      <c r="K1649" s="146"/>
      <c r="L1649" s="146"/>
    </row>
    <row r="1650" spans="9:12" x14ac:dyDescent="0.25">
      <c r="I1650" s="146"/>
      <c r="J1650" s="146"/>
      <c r="K1650" s="146"/>
      <c r="L1650" s="146"/>
    </row>
    <row r="1651" spans="9:12" x14ac:dyDescent="0.25">
      <c r="I1651" s="146"/>
      <c r="J1651" s="146"/>
      <c r="K1651" s="146"/>
      <c r="L1651" s="146"/>
    </row>
    <row r="1652" spans="9:12" x14ac:dyDescent="0.25">
      <c r="I1652" s="146"/>
      <c r="J1652" s="146"/>
      <c r="K1652" s="146"/>
      <c r="L1652" s="146"/>
    </row>
    <row r="1653" spans="9:12" x14ac:dyDescent="0.25">
      <c r="I1653" s="146"/>
      <c r="J1653" s="146"/>
      <c r="K1653" s="146"/>
      <c r="L1653" s="146"/>
    </row>
    <row r="1654" spans="9:12" x14ac:dyDescent="0.25">
      <c r="I1654" s="146"/>
      <c r="J1654" s="146"/>
      <c r="K1654" s="146"/>
      <c r="L1654" s="146"/>
    </row>
    <row r="1655" spans="9:12" x14ac:dyDescent="0.25">
      <c r="I1655" s="146"/>
      <c r="J1655" s="146"/>
      <c r="K1655" s="146"/>
      <c r="L1655" s="146"/>
    </row>
    <row r="1656" spans="9:12" x14ac:dyDescent="0.25">
      <c r="I1656" s="146"/>
      <c r="J1656" s="146"/>
      <c r="K1656" s="146"/>
      <c r="L1656" s="146"/>
    </row>
    <row r="1657" spans="9:12" x14ac:dyDescent="0.25">
      <c r="I1657" s="146"/>
      <c r="J1657" s="146"/>
      <c r="K1657" s="146"/>
      <c r="L1657" s="146"/>
    </row>
    <row r="1658" spans="9:12" x14ac:dyDescent="0.25">
      <c r="I1658" s="146"/>
      <c r="J1658" s="146"/>
      <c r="K1658" s="146"/>
      <c r="L1658" s="146"/>
    </row>
    <row r="1659" spans="9:12" x14ac:dyDescent="0.25">
      <c r="I1659" s="146"/>
      <c r="J1659" s="146"/>
      <c r="K1659" s="146"/>
      <c r="L1659" s="146"/>
    </row>
    <row r="1660" spans="9:12" x14ac:dyDescent="0.25">
      <c r="I1660" s="146"/>
      <c r="J1660" s="146"/>
      <c r="K1660" s="146"/>
      <c r="L1660" s="146"/>
    </row>
    <row r="1661" spans="9:12" x14ac:dyDescent="0.25">
      <c r="I1661" s="146"/>
      <c r="J1661" s="146"/>
      <c r="K1661" s="146"/>
      <c r="L1661" s="146"/>
    </row>
    <row r="1662" spans="9:12" x14ac:dyDescent="0.25">
      <c r="I1662" s="146"/>
      <c r="J1662" s="146"/>
      <c r="K1662" s="146"/>
      <c r="L1662" s="146"/>
    </row>
    <row r="1663" spans="9:12" x14ac:dyDescent="0.25">
      <c r="I1663" s="146"/>
      <c r="J1663" s="146"/>
      <c r="K1663" s="146"/>
      <c r="L1663" s="146"/>
    </row>
    <row r="1664" spans="9:12" x14ac:dyDescent="0.25">
      <c r="I1664" s="146"/>
      <c r="J1664" s="146"/>
      <c r="K1664" s="146"/>
      <c r="L1664" s="146"/>
    </row>
    <row r="1665" spans="9:12" x14ac:dyDescent="0.25">
      <c r="I1665" s="146"/>
      <c r="J1665" s="146"/>
      <c r="K1665" s="146"/>
      <c r="L1665" s="146"/>
    </row>
    <row r="1666" spans="9:12" x14ac:dyDescent="0.25">
      <c r="I1666" s="146"/>
      <c r="J1666" s="146"/>
      <c r="K1666" s="146"/>
      <c r="L1666" s="146"/>
    </row>
    <row r="1667" spans="9:12" x14ac:dyDescent="0.25">
      <c r="I1667" s="146"/>
      <c r="J1667" s="146"/>
      <c r="K1667" s="146"/>
      <c r="L1667" s="146"/>
    </row>
    <row r="1668" spans="9:12" x14ac:dyDescent="0.25">
      <c r="I1668" s="146"/>
      <c r="J1668" s="146"/>
      <c r="K1668" s="146"/>
      <c r="L1668" s="146"/>
    </row>
    <row r="1669" spans="9:12" x14ac:dyDescent="0.25">
      <c r="I1669" s="146"/>
      <c r="J1669" s="146"/>
      <c r="K1669" s="146"/>
      <c r="L1669" s="146"/>
    </row>
    <row r="1670" spans="9:12" x14ac:dyDescent="0.25">
      <c r="I1670" s="146"/>
      <c r="J1670" s="146"/>
      <c r="K1670" s="146"/>
      <c r="L1670" s="146"/>
    </row>
    <row r="1671" spans="9:12" x14ac:dyDescent="0.25">
      <c r="I1671" s="146"/>
      <c r="J1671" s="146"/>
      <c r="K1671" s="146"/>
      <c r="L1671" s="146"/>
    </row>
    <row r="1672" spans="9:12" x14ac:dyDescent="0.25">
      <c r="I1672" s="146"/>
      <c r="J1672" s="146"/>
      <c r="K1672" s="146"/>
      <c r="L1672" s="146"/>
    </row>
    <row r="1673" spans="9:12" x14ac:dyDescent="0.25">
      <c r="I1673" s="146"/>
      <c r="J1673" s="146"/>
      <c r="K1673" s="146"/>
      <c r="L1673" s="146"/>
    </row>
    <row r="1674" spans="9:12" x14ac:dyDescent="0.25">
      <c r="I1674" s="146"/>
      <c r="J1674" s="146"/>
      <c r="K1674" s="146"/>
      <c r="L1674" s="146"/>
    </row>
    <row r="1675" spans="9:12" x14ac:dyDescent="0.25">
      <c r="I1675" s="146"/>
      <c r="J1675" s="146"/>
      <c r="K1675" s="146"/>
      <c r="L1675" s="146"/>
    </row>
    <row r="1676" spans="9:12" x14ac:dyDescent="0.25">
      <c r="I1676" s="146"/>
      <c r="J1676" s="146"/>
      <c r="K1676" s="146"/>
      <c r="L1676" s="146"/>
    </row>
    <row r="1677" spans="9:12" x14ac:dyDescent="0.25">
      <c r="I1677" s="146"/>
      <c r="J1677" s="146"/>
      <c r="K1677" s="146"/>
      <c r="L1677" s="146"/>
    </row>
    <row r="1678" spans="9:12" x14ac:dyDescent="0.25">
      <c r="I1678" s="146"/>
      <c r="J1678" s="146"/>
      <c r="K1678" s="146"/>
      <c r="L1678" s="146"/>
    </row>
    <row r="1679" spans="9:12" x14ac:dyDescent="0.25">
      <c r="I1679" s="146"/>
      <c r="J1679" s="146"/>
      <c r="K1679" s="146"/>
      <c r="L1679" s="146"/>
    </row>
    <row r="1680" spans="9:12" x14ac:dyDescent="0.25">
      <c r="I1680" s="146"/>
      <c r="J1680" s="146"/>
      <c r="K1680" s="146"/>
      <c r="L1680" s="146"/>
    </row>
    <row r="1681" spans="9:12" x14ac:dyDescent="0.25">
      <c r="I1681" s="146"/>
      <c r="J1681" s="146"/>
      <c r="K1681" s="146"/>
      <c r="L1681" s="146"/>
    </row>
    <row r="1682" spans="9:12" x14ac:dyDescent="0.25">
      <c r="I1682" s="146"/>
      <c r="J1682" s="146"/>
      <c r="K1682" s="146"/>
      <c r="L1682" s="146"/>
    </row>
    <row r="1683" spans="9:12" x14ac:dyDescent="0.25">
      <c r="I1683" s="146"/>
      <c r="J1683" s="146"/>
      <c r="K1683" s="146"/>
      <c r="L1683" s="146"/>
    </row>
    <row r="1684" spans="9:12" x14ac:dyDescent="0.25">
      <c r="I1684" s="146"/>
      <c r="J1684" s="146"/>
      <c r="K1684" s="146"/>
      <c r="L1684" s="146"/>
    </row>
    <row r="1685" spans="9:12" x14ac:dyDescent="0.25">
      <c r="I1685" s="146"/>
      <c r="J1685" s="146"/>
      <c r="K1685" s="146"/>
      <c r="L1685" s="146"/>
    </row>
    <row r="1686" spans="9:12" x14ac:dyDescent="0.25">
      <c r="I1686" s="146"/>
      <c r="J1686" s="146"/>
      <c r="K1686" s="146"/>
      <c r="L1686" s="146"/>
    </row>
    <row r="1687" spans="9:12" x14ac:dyDescent="0.25">
      <c r="I1687" s="146"/>
      <c r="J1687" s="146"/>
      <c r="K1687" s="146"/>
      <c r="L1687" s="146"/>
    </row>
    <row r="1688" spans="9:12" x14ac:dyDescent="0.25">
      <c r="I1688" s="146"/>
      <c r="J1688" s="146"/>
      <c r="K1688" s="146"/>
      <c r="L1688" s="146"/>
    </row>
    <row r="1689" spans="9:12" x14ac:dyDescent="0.25">
      <c r="I1689" s="146"/>
      <c r="J1689" s="146"/>
      <c r="K1689" s="146"/>
      <c r="L1689" s="146"/>
    </row>
    <row r="1690" spans="9:12" x14ac:dyDescent="0.25">
      <c r="I1690" s="146"/>
      <c r="J1690" s="146"/>
      <c r="K1690" s="146"/>
      <c r="L1690" s="146"/>
    </row>
    <row r="1691" spans="9:12" x14ac:dyDescent="0.25">
      <c r="I1691" s="146"/>
      <c r="J1691" s="146"/>
      <c r="K1691" s="146"/>
      <c r="L1691" s="146"/>
    </row>
    <row r="1692" spans="9:12" x14ac:dyDescent="0.25">
      <c r="I1692" s="146"/>
      <c r="J1692" s="146"/>
      <c r="K1692" s="146"/>
      <c r="L1692" s="146"/>
    </row>
    <row r="1693" spans="9:12" x14ac:dyDescent="0.25">
      <c r="I1693" s="146"/>
      <c r="J1693" s="146"/>
      <c r="K1693" s="146"/>
      <c r="L1693" s="146"/>
    </row>
    <row r="1694" spans="9:12" x14ac:dyDescent="0.25">
      <c r="I1694" s="146"/>
      <c r="J1694" s="146"/>
      <c r="K1694" s="146"/>
      <c r="L1694" s="146"/>
    </row>
    <row r="1695" spans="9:12" x14ac:dyDescent="0.25">
      <c r="I1695" s="146"/>
      <c r="J1695" s="146"/>
      <c r="K1695" s="146"/>
      <c r="L1695" s="146"/>
    </row>
    <row r="1696" spans="9:12" x14ac:dyDescent="0.25">
      <c r="I1696" s="146"/>
      <c r="J1696" s="146"/>
      <c r="K1696" s="146"/>
      <c r="L1696" s="146"/>
    </row>
    <row r="1697" spans="9:12" x14ac:dyDescent="0.25">
      <c r="I1697" s="146"/>
      <c r="J1697" s="146"/>
      <c r="K1697" s="146"/>
      <c r="L1697" s="146"/>
    </row>
    <row r="1698" spans="9:12" x14ac:dyDescent="0.25">
      <c r="I1698" s="146"/>
      <c r="J1698" s="146"/>
      <c r="K1698" s="146"/>
      <c r="L1698" s="146"/>
    </row>
    <row r="1699" spans="9:12" x14ac:dyDescent="0.25">
      <c r="I1699" s="146"/>
      <c r="J1699" s="146"/>
      <c r="K1699" s="146"/>
      <c r="L1699" s="146"/>
    </row>
    <row r="1700" spans="9:12" x14ac:dyDescent="0.25">
      <c r="I1700" s="146"/>
      <c r="J1700" s="146"/>
      <c r="K1700" s="146"/>
      <c r="L1700" s="146"/>
    </row>
    <row r="1701" spans="9:12" x14ac:dyDescent="0.25">
      <c r="I1701" s="146"/>
      <c r="J1701" s="146"/>
      <c r="K1701" s="146"/>
      <c r="L1701" s="146"/>
    </row>
    <row r="1702" spans="9:12" x14ac:dyDescent="0.25">
      <c r="I1702" s="146"/>
      <c r="J1702" s="146"/>
      <c r="K1702" s="146"/>
      <c r="L1702" s="146"/>
    </row>
    <row r="1703" spans="9:12" x14ac:dyDescent="0.25">
      <c r="I1703" s="146"/>
      <c r="J1703" s="146"/>
      <c r="K1703" s="146"/>
      <c r="L1703" s="146"/>
    </row>
    <row r="1704" spans="9:12" x14ac:dyDescent="0.25">
      <c r="I1704" s="146"/>
      <c r="J1704" s="146"/>
      <c r="K1704" s="146"/>
      <c r="L1704" s="146"/>
    </row>
    <row r="1705" spans="9:12" x14ac:dyDescent="0.25">
      <c r="I1705" s="146"/>
      <c r="J1705" s="146"/>
      <c r="K1705" s="146"/>
      <c r="L1705" s="146"/>
    </row>
    <row r="1706" spans="9:12" x14ac:dyDescent="0.25">
      <c r="I1706" s="146"/>
      <c r="J1706" s="146"/>
      <c r="K1706" s="146"/>
      <c r="L1706" s="146"/>
    </row>
    <row r="1707" spans="9:12" x14ac:dyDescent="0.25">
      <c r="I1707" s="146"/>
      <c r="J1707" s="146"/>
      <c r="K1707" s="146"/>
      <c r="L1707" s="146"/>
    </row>
    <row r="1708" spans="9:12" x14ac:dyDescent="0.25">
      <c r="I1708" s="146"/>
      <c r="J1708" s="146"/>
      <c r="K1708" s="146"/>
      <c r="L1708" s="146"/>
    </row>
    <row r="1709" spans="9:12" x14ac:dyDescent="0.25">
      <c r="I1709" s="146"/>
      <c r="J1709" s="146"/>
      <c r="K1709" s="146"/>
      <c r="L1709" s="146"/>
    </row>
    <row r="1710" spans="9:12" x14ac:dyDescent="0.25">
      <c r="I1710" s="146"/>
      <c r="J1710" s="146"/>
      <c r="K1710" s="146"/>
      <c r="L1710" s="146"/>
    </row>
    <row r="1711" spans="9:12" x14ac:dyDescent="0.25">
      <c r="I1711" s="146"/>
      <c r="J1711" s="146"/>
      <c r="K1711" s="146"/>
      <c r="L1711" s="146"/>
    </row>
    <row r="1712" spans="9:12" x14ac:dyDescent="0.25">
      <c r="I1712" s="146"/>
      <c r="J1712" s="146"/>
      <c r="K1712" s="146"/>
      <c r="L1712" s="146"/>
    </row>
    <row r="1713" spans="9:12" x14ac:dyDescent="0.25">
      <c r="I1713" s="146"/>
      <c r="J1713" s="146"/>
      <c r="K1713" s="146"/>
      <c r="L1713" s="146"/>
    </row>
    <row r="1714" spans="9:12" x14ac:dyDescent="0.25">
      <c r="I1714" s="146"/>
      <c r="J1714" s="146"/>
      <c r="K1714" s="146"/>
      <c r="L1714" s="146"/>
    </row>
    <row r="1715" spans="9:12" x14ac:dyDescent="0.25">
      <c r="I1715" s="146"/>
      <c r="J1715" s="146"/>
      <c r="K1715" s="146"/>
      <c r="L1715" s="146"/>
    </row>
    <row r="1716" spans="9:12" x14ac:dyDescent="0.25">
      <c r="I1716" s="146"/>
      <c r="J1716" s="146"/>
      <c r="K1716" s="146"/>
      <c r="L1716" s="146"/>
    </row>
    <row r="1717" spans="9:12" x14ac:dyDescent="0.25">
      <c r="I1717" s="146"/>
      <c r="J1717" s="146"/>
      <c r="K1717" s="146"/>
      <c r="L1717" s="146"/>
    </row>
    <row r="1718" spans="9:12" x14ac:dyDescent="0.25">
      <c r="I1718" s="146"/>
      <c r="J1718" s="146"/>
      <c r="K1718" s="146"/>
      <c r="L1718" s="146"/>
    </row>
    <row r="1719" spans="9:12" x14ac:dyDescent="0.25">
      <c r="I1719" s="146"/>
      <c r="J1719" s="146"/>
      <c r="K1719" s="146"/>
      <c r="L1719" s="146"/>
    </row>
    <row r="1720" spans="9:12" x14ac:dyDescent="0.25">
      <c r="I1720" s="146"/>
      <c r="J1720" s="146"/>
      <c r="K1720" s="146"/>
      <c r="L1720" s="146"/>
    </row>
    <row r="1721" spans="9:12" x14ac:dyDescent="0.25">
      <c r="I1721" s="146"/>
      <c r="J1721" s="146"/>
      <c r="K1721" s="146"/>
      <c r="L1721" s="146"/>
    </row>
    <row r="1722" spans="9:12" x14ac:dyDescent="0.25">
      <c r="I1722" s="146"/>
      <c r="J1722" s="146"/>
      <c r="K1722" s="146"/>
      <c r="L1722" s="146"/>
    </row>
    <row r="1723" spans="9:12" x14ac:dyDescent="0.25">
      <c r="I1723" s="146"/>
      <c r="J1723" s="146"/>
      <c r="K1723" s="146"/>
      <c r="L1723" s="146"/>
    </row>
    <row r="1724" spans="9:12" x14ac:dyDescent="0.25">
      <c r="I1724" s="146"/>
      <c r="J1724" s="146"/>
      <c r="K1724" s="146"/>
      <c r="L1724" s="146"/>
    </row>
    <row r="1725" spans="9:12" x14ac:dyDescent="0.25">
      <c r="I1725" s="146"/>
      <c r="J1725" s="146"/>
      <c r="K1725" s="146"/>
      <c r="L1725" s="146"/>
    </row>
    <row r="1726" spans="9:12" x14ac:dyDescent="0.25">
      <c r="I1726" s="146"/>
      <c r="J1726" s="146"/>
      <c r="K1726" s="146"/>
      <c r="L1726" s="146"/>
    </row>
    <row r="1727" spans="9:12" x14ac:dyDescent="0.25">
      <c r="I1727" s="146"/>
      <c r="J1727" s="146"/>
      <c r="K1727" s="146"/>
      <c r="L1727" s="146"/>
    </row>
    <row r="1728" spans="9:12" x14ac:dyDescent="0.25">
      <c r="I1728" s="146"/>
      <c r="J1728" s="146"/>
      <c r="K1728" s="146"/>
      <c r="L1728" s="146"/>
    </row>
    <row r="1729" spans="9:12" x14ac:dyDescent="0.25">
      <c r="I1729" s="146"/>
      <c r="J1729" s="146"/>
      <c r="K1729" s="146"/>
      <c r="L1729" s="146"/>
    </row>
    <row r="1730" spans="9:12" x14ac:dyDescent="0.25">
      <c r="I1730" s="146"/>
      <c r="J1730" s="146"/>
      <c r="K1730" s="146"/>
      <c r="L1730" s="146"/>
    </row>
    <row r="1731" spans="9:12" x14ac:dyDescent="0.25">
      <c r="I1731" s="146"/>
      <c r="J1731" s="146"/>
      <c r="K1731" s="146"/>
      <c r="L1731" s="146"/>
    </row>
    <row r="1732" spans="9:12" x14ac:dyDescent="0.25">
      <c r="I1732" s="146"/>
      <c r="J1732" s="146"/>
      <c r="K1732" s="146"/>
      <c r="L1732" s="146"/>
    </row>
    <row r="1733" spans="9:12" x14ac:dyDescent="0.25">
      <c r="I1733" s="146"/>
      <c r="J1733" s="146"/>
      <c r="K1733" s="146"/>
      <c r="L1733" s="146"/>
    </row>
    <row r="1734" spans="9:12" x14ac:dyDescent="0.25">
      <c r="I1734" s="146"/>
      <c r="J1734" s="146"/>
      <c r="K1734" s="146"/>
      <c r="L1734" s="146"/>
    </row>
    <row r="1735" spans="9:12" x14ac:dyDescent="0.25">
      <c r="I1735" s="146"/>
      <c r="J1735" s="146"/>
      <c r="K1735" s="146"/>
      <c r="L1735" s="146"/>
    </row>
    <row r="1736" spans="9:12" x14ac:dyDescent="0.25">
      <c r="I1736" s="146"/>
      <c r="J1736" s="146"/>
      <c r="K1736" s="146"/>
      <c r="L1736" s="146"/>
    </row>
    <row r="1737" spans="9:12" x14ac:dyDescent="0.25">
      <c r="I1737" s="146"/>
      <c r="J1737" s="146"/>
      <c r="K1737" s="146"/>
      <c r="L1737" s="146"/>
    </row>
    <row r="1738" spans="9:12" x14ac:dyDescent="0.25">
      <c r="I1738" s="146"/>
      <c r="J1738" s="146"/>
      <c r="K1738" s="146"/>
      <c r="L1738" s="146"/>
    </row>
    <row r="1739" spans="9:12" x14ac:dyDescent="0.25">
      <c r="I1739" s="146"/>
      <c r="J1739" s="146"/>
      <c r="K1739" s="146"/>
      <c r="L1739" s="146"/>
    </row>
    <row r="1740" spans="9:12" x14ac:dyDescent="0.25">
      <c r="I1740" s="146"/>
      <c r="J1740" s="146"/>
      <c r="K1740" s="146"/>
      <c r="L1740" s="146"/>
    </row>
    <row r="1741" spans="9:12" x14ac:dyDescent="0.25">
      <c r="I1741" s="146"/>
      <c r="J1741" s="146"/>
      <c r="K1741" s="146"/>
      <c r="L1741" s="146"/>
    </row>
    <row r="1742" spans="9:12" x14ac:dyDescent="0.25">
      <c r="I1742" s="146"/>
      <c r="J1742" s="146"/>
      <c r="K1742" s="146"/>
      <c r="L1742" s="146"/>
    </row>
    <row r="1743" spans="9:12" x14ac:dyDescent="0.25">
      <c r="I1743" s="146"/>
      <c r="J1743" s="146"/>
      <c r="K1743" s="146"/>
      <c r="L1743" s="146"/>
    </row>
    <row r="1744" spans="9:12" x14ac:dyDescent="0.25">
      <c r="I1744" s="146"/>
      <c r="J1744" s="146"/>
      <c r="K1744" s="146"/>
      <c r="L1744" s="146"/>
    </row>
    <row r="1745" spans="9:12" x14ac:dyDescent="0.25">
      <c r="I1745" s="146"/>
      <c r="J1745" s="146"/>
      <c r="K1745" s="146"/>
      <c r="L1745" s="146"/>
    </row>
    <row r="1746" spans="9:12" x14ac:dyDescent="0.25">
      <c r="I1746" s="146"/>
      <c r="J1746" s="146"/>
      <c r="K1746" s="146"/>
      <c r="L1746" s="146"/>
    </row>
    <row r="1747" spans="9:12" x14ac:dyDescent="0.25">
      <c r="I1747" s="146"/>
      <c r="J1747" s="146"/>
      <c r="K1747" s="146"/>
      <c r="L1747" s="146"/>
    </row>
    <row r="1748" spans="9:12" x14ac:dyDescent="0.25">
      <c r="I1748" s="146"/>
      <c r="J1748" s="146"/>
      <c r="K1748" s="146"/>
      <c r="L1748" s="146"/>
    </row>
    <row r="1749" spans="9:12" x14ac:dyDescent="0.25">
      <c r="I1749" s="146"/>
      <c r="J1749" s="146"/>
      <c r="K1749" s="146"/>
      <c r="L1749" s="146"/>
    </row>
    <row r="1750" spans="9:12" x14ac:dyDescent="0.25">
      <c r="I1750" s="146"/>
      <c r="J1750" s="146"/>
      <c r="K1750" s="146"/>
      <c r="L1750" s="146"/>
    </row>
    <row r="1751" spans="9:12" x14ac:dyDescent="0.25">
      <c r="I1751" s="146"/>
      <c r="J1751" s="146"/>
      <c r="K1751" s="146"/>
      <c r="L1751" s="146"/>
    </row>
    <row r="1752" spans="9:12" x14ac:dyDescent="0.25">
      <c r="I1752" s="146"/>
      <c r="J1752" s="146"/>
      <c r="K1752" s="146"/>
      <c r="L1752" s="146"/>
    </row>
    <row r="1753" spans="9:12" x14ac:dyDescent="0.25">
      <c r="I1753" s="146"/>
      <c r="J1753" s="146"/>
      <c r="K1753" s="146"/>
      <c r="L1753" s="146"/>
    </row>
    <row r="1754" spans="9:12" x14ac:dyDescent="0.25">
      <c r="I1754" s="146"/>
      <c r="J1754" s="146"/>
      <c r="K1754" s="146"/>
      <c r="L1754" s="146"/>
    </row>
    <row r="1755" spans="9:12" x14ac:dyDescent="0.25">
      <c r="I1755" s="146"/>
      <c r="J1755" s="146"/>
      <c r="K1755" s="146"/>
      <c r="L1755" s="146"/>
    </row>
    <row r="1756" spans="9:12" x14ac:dyDescent="0.25">
      <c r="I1756" s="146"/>
      <c r="J1756" s="146"/>
      <c r="K1756" s="146"/>
      <c r="L1756" s="146"/>
    </row>
    <row r="1757" spans="9:12" x14ac:dyDescent="0.25">
      <c r="I1757" s="146"/>
      <c r="J1757" s="146"/>
      <c r="K1757" s="146"/>
      <c r="L1757" s="146"/>
    </row>
    <row r="1758" spans="9:12" x14ac:dyDescent="0.25">
      <c r="I1758" s="146"/>
      <c r="J1758" s="146"/>
      <c r="K1758" s="146"/>
      <c r="L1758" s="146"/>
    </row>
    <row r="1759" spans="9:12" x14ac:dyDescent="0.25">
      <c r="I1759" s="146"/>
      <c r="J1759" s="146"/>
      <c r="K1759" s="146"/>
      <c r="L1759" s="146"/>
    </row>
    <row r="1760" spans="9:12" x14ac:dyDescent="0.25">
      <c r="I1760" s="146"/>
      <c r="J1760" s="146"/>
      <c r="K1760" s="146"/>
      <c r="L1760" s="146"/>
    </row>
    <row r="1761" spans="9:12" x14ac:dyDescent="0.25">
      <c r="I1761" s="146"/>
      <c r="J1761" s="146"/>
      <c r="K1761" s="146"/>
      <c r="L1761" s="146"/>
    </row>
    <row r="1762" spans="9:12" x14ac:dyDescent="0.25">
      <c r="I1762" s="146"/>
      <c r="J1762" s="146"/>
      <c r="K1762" s="146"/>
      <c r="L1762" s="146"/>
    </row>
    <row r="1763" spans="9:12" x14ac:dyDescent="0.25">
      <c r="I1763" s="146"/>
      <c r="J1763" s="146"/>
      <c r="K1763" s="146"/>
      <c r="L1763" s="146"/>
    </row>
    <row r="1764" spans="9:12" x14ac:dyDescent="0.25">
      <c r="I1764" s="146"/>
      <c r="J1764" s="146"/>
      <c r="K1764" s="146"/>
      <c r="L1764" s="146"/>
    </row>
    <row r="1765" spans="9:12" x14ac:dyDescent="0.25">
      <c r="I1765" s="146"/>
      <c r="J1765" s="146"/>
      <c r="K1765" s="146"/>
      <c r="L1765" s="146"/>
    </row>
    <row r="1766" spans="9:12" x14ac:dyDescent="0.25">
      <c r="I1766" s="146"/>
      <c r="J1766" s="146"/>
      <c r="K1766" s="146"/>
      <c r="L1766" s="146"/>
    </row>
    <row r="1767" spans="9:12" x14ac:dyDescent="0.25">
      <c r="I1767" s="146"/>
      <c r="J1767" s="146"/>
      <c r="K1767" s="146"/>
      <c r="L1767" s="146"/>
    </row>
    <row r="1768" spans="9:12" x14ac:dyDescent="0.25">
      <c r="I1768" s="146"/>
      <c r="J1768" s="146"/>
      <c r="K1768" s="146"/>
      <c r="L1768" s="146"/>
    </row>
    <row r="1769" spans="9:12" x14ac:dyDescent="0.25">
      <c r="I1769" s="146"/>
      <c r="J1769" s="146"/>
      <c r="K1769" s="146"/>
      <c r="L1769" s="146"/>
    </row>
    <row r="1770" spans="9:12" x14ac:dyDescent="0.25">
      <c r="I1770" s="146"/>
      <c r="J1770" s="146"/>
      <c r="K1770" s="146"/>
      <c r="L1770" s="146"/>
    </row>
    <row r="1771" spans="9:12" x14ac:dyDescent="0.25">
      <c r="I1771" s="146"/>
      <c r="J1771" s="146"/>
      <c r="K1771" s="146"/>
      <c r="L1771" s="146"/>
    </row>
    <row r="1772" spans="9:12" x14ac:dyDescent="0.25">
      <c r="I1772" s="146"/>
      <c r="J1772" s="146"/>
      <c r="K1772" s="146"/>
      <c r="L1772" s="146"/>
    </row>
    <row r="1773" spans="9:12" x14ac:dyDescent="0.25">
      <c r="I1773" s="146"/>
      <c r="J1773" s="146"/>
      <c r="K1773" s="146"/>
      <c r="L1773" s="146"/>
    </row>
    <row r="1774" spans="9:12" x14ac:dyDescent="0.25">
      <c r="I1774" s="146"/>
      <c r="J1774" s="146"/>
      <c r="K1774" s="146"/>
      <c r="L1774" s="146"/>
    </row>
    <row r="1775" spans="9:12" x14ac:dyDescent="0.25">
      <c r="I1775" s="146"/>
      <c r="J1775" s="146"/>
      <c r="K1775" s="146"/>
      <c r="L1775" s="146"/>
    </row>
    <row r="1776" spans="9:12" x14ac:dyDescent="0.25">
      <c r="I1776" s="146"/>
      <c r="J1776" s="146"/>
      <c r="K1776" s="146"/>
      <c r="L1776" s="146"/>
    </row>
    <row r="1777" spans="9:12" x14ac:dyDescent="0.25">
      <c r="I1777" s="146"/>
      <c r="J1777" s="146"/>
      <c r="K1777" s="146"/>
      <c r="L1777" s="146"/>
    </row>
    <row r="1778" spans="9:12" x14ac:dyDescent="0.25">
      <c r="I1778" s="146"/>
      <c r="J1778" s="146"/>
      <c r="K1778" s="146"/>
      <c r="L1778" s="146"/>
    </row>
    <row r="1779" spans="9:12" x14ac:dyDescent="0.25">
      <c r="I1779" s="146"/>
      <c r="J1779" s="146"/>
      <c r="K1779" s="146"/>
      <c r="L1779" s="146"/>
    </row>
    <row r="1780" spans="9:12" x14ac:dyDescent="0.25">
      <c r="I1780" s="146"/>
      <c r="J1780" s="146"/>
      <c r="K1780" s="146"/>
      <c r="L1780" s="146"/>
    </row>
    <row r="1781" spans="9:12" x14ac:dyDescent="0.25">
      <c r="I1781" s="146"/>
      <c r="J1781" s="146"/>
      <c r="K1781" s="146"/>
      <c r="L1781" s="146"/>
    </row>
    <row r="1782" spans="9:12" x14ac:dyDescent="0.25">
      <c r="I1782" s="146"/>
      <c r="J1782" s="146"/>
      <c r="K1782" s="146"/>
      <c r="L1782" s="146"/>
    </row>
    <row r="1783" spans="9:12" x14ac:dyDescent="0.25">
      <c r="I1783" s="146"/>
      <c r="J1783" s="146"/>
      <c r="K1783" s="146"/>
      <c r="L1783" s="146"/>
    </row>
    <row r="1784" spans="9:12" x14ac:dyDescent="0.25">
      <c r="I1784" s="146"/>
      <c r="J1784" s="146"/>
      <c r="K1784" s="146"/>
      <c r="L1784" s="146"/>
    </row>
    <row r="1785" spans="9:12" x14ac:dyDescent="0.25">
      <c r="I1785" s="146"/>
      <c r="J1785" s="146"/>
      <c r="K1785" s="146"/>
      <c r="L1785" s="146"/>
    </row>
    <row r="1786" spans="9:12" x14ac:dyDescent="0.25">
      <c r="I1786" s="146"/>
      <c r="J1786" s="146"/>
      <c r="K1786" s="146"/>
      <c r="L1786" s="146"/>
    </row>
    <row r="1787" spans="9:12" x14ac:dyDescent="0.25">
      <c r="I1787" s="146"/>
      <c r="J1787" s="146"/>
      <c r="K1787" s="146"/>
      <c r="L1787" s="146"/>
    </row>
    <row r="1788" spans="9:12" x14ac:dyDescent="0.25">
      <c r="I1788" s="146"/>
      <c r="J1788" s="146"/>
      <c r="K1788" s="146"/>
      <c r="L1788" s="146"/>
    </row>
    <row r="1789" spans="9:12" x14ac:dyDescent="0.25">
      <c r="I1789" s="146"/>
      <c r="J1789" s="146"/>
      <c r="K1789" s="146"/>
      <c r="L1789" s="146"/>
    </row>
    <row r="1790" spans="9:12" x14ac:dyDescent="0.25">
      <c r="I1790" s="146"/>
      <c r="J1790" s="146"/>
      <c r="K1790" s="146"/>
      <c r="L1790" s="146"/>
    </row>
    <row r="1791" spans="9:12" x14ac:dyDescent="0.25">
      <c r="I1791" s="146"/>
      <c r="J1791" s="146"/>
      <c r="K1791" s="146"/>
      <c r="L1791" s="146"/>
    </row>
    <row r="1792" spans="9:12" x14ac:dyDescent="0.25">
      <c r="I1792" s="146"/>
      <c r="J1792" s="146"/>
      <c r="K1792" s="146"/>
      <c r="L1792" s="146"/>
    </row>
    <row r="1793" spans="9:12" x14ac:dyDescent="0.25">
      <c r="I1793" s="146"/>
      <c r="J1793" s="146"/>
      <c r="K1793" s="146"/>
      <c r="L1793" s="146"/>
    </row>
    <row r="1794" spans="9:12" x14ac:dyDescent="0.25">
      <c r="I1794" s="146"/>
      <c r="J1794" s="146"/>
      <c r="K1794" s="146"/>
      <c r="L1794" s="146"/>
    </row>
    <row r="1795" spans="9:12" x14ac:dyDescent="0.25">
      <c r="I1795" s="146"/>
      <c r="J1795" s="146"/>
      <c r="K1795" s="146"/>
      <c r="L1795" s="146"/>
    </row>
    <row r="1796" spans="9:12" x14ac:dyDescent="0.25">
      <c r="I1796" s="146"/>
      <c r="J1796" s="146"/>
      <c r="K1796" s="146"/>
      <c r="L1796" s="146"/>
    </row>
    <row r="1797" spans="9:12" x14ac:dyDescent="0.25">
      <c r="I1797" s="146"/>
      <c r="J1797" s="146"/>
      <c r="K1797" s="146"/>
      <c r="L1797" s="146"/>
    </row>
    <row r="1798" spans="9:12" x14ac:dyDescent="0.25">
      <c r="I1798" s="146"/>
      <c r="J1798" s="146"/>
      <c r="K1798" s="146"/>
      <c r="L1798" s="146"/>
    </row>
    <row r="1799" spans="9:12" x14ac:dyDescent="0.25">
      <c r="I1799" s="146"/>
      <c r="J1799" s="146"/>
      <c r="K1799" s="146"/>
      <c r="L1799" s="146"/>
    </row>
    <row r="1800" spans="9:12" x14ac:dyDescent="0.25">
      <c r="I1800" s="146"/>
      <c r="J1800" s="146"/>
      <c r="K1800" s="146"/>
      <c r="L1800" s="146"/>
    </row>
    <row r="1801" spans="9:12" x14ac:dyDescent="0.25">
      <c r="I1801" s="146"/>
      <c r="J1801" s="146"/>
      <c r="K1801" s="146"/>
      <c r="L1801" s="146"/>
    </row>
    <row r="1802" spans="9:12" x14ac:dyDescent="0.25">
      <c r="I1802" s="146"/>
      <c r="J1802" s="146"/>
      <c r="K1802" s="146"/>
      <c r="L1802" s="146"/>
    </row>
    <row r="1803" spans="9:12" x14ac:dyDescent="0.25">
      <c r="I1803" s="146"/>
      <c r="J1803" s="146"/>
      <c r="K1803" s="146"/>
      <c r="L1803" s="146"/>
    </row>
    <row r="1804" spans="9:12" x14ac:dyDescent="0.25">
      <c r="I1804" s="146"/>
      <c r="J1804" s="146"/>
      <c r="K1804" s="146"/>
      <c r="L1804" s="146"/>
    </row>
    <row r="1805" spans="9:12" x14ac:dyDescent="0.25">
      <c r="I1805" s="146"/>
      <c r="J1805" s="146"/>
      <c r="K1805" s="146"/>
      <c r="L1805" s="146"/>
    </row>
    <row r="1806" spans="9:12" x14ac:dyDescent="0.25">
      <c r="I1806" s="146"/>
      <c r="J1806" s="146"/>
      <c r="K1806" s="146"/>
      <c r="L1806" s="146"/>
    </row>
    <row r="1807" spans="9:12" x14ac:dyDescent="0.25">
      <c r="I1807" s="146"/>
      <c r="J1807" s="146"/>
      <c r="K1807" s="146"/>
      <c r="L1807" s="146"/>
    </row>
    <row r="1808" spans="9:12" x14ac:dyDescent="0.25">
      <c r="I1808" s="146"/>
      <c r="J1808" s="146"/>
      <c r="K1808" s="146"/>
      <c r="L1808" s="146"/>
    </row>
    <row r="1809" spans="9:12" x14ac:dyDescent="0.25">
      <c r="I1809" s="146"/>
      <c r="J1809" s="146"/>
      <c r="K1809" s="146"/>
      <c r="L1809" s="146"/>
    </row>
    <row r="1810" spans="9:12" x14ac:dyDescent="0.25">
      <c r="I1810" s="146"/>
      <c r="J1810" s="146"/>
      <c r="K1810" s="146"/>
      <c r="L1810" s="146"/>
    </row>
    <row r="1811" spans="9:12" x14ac:dyDescent="0.25">
      <c r="I1811" s="146"/>
      <c r="J1811" s="146"/>
      <c r="K1811" s="146"/>
      <c r="L1811" s="146"/>
    </row>
    <row r="1812" spans="9:12" x14ac:dyDescent="0.25">
      <c r="I1812" s="146"/>
      <c r="J1812" s="146"/>
      <c r="K1812" s="146"/>
      <c r="L1812" s="146"/>
    </row>
    <row r="1813" spans="9:12" x14ac:dyDescent="0.25">
      <c r="I1813" s="146"/>
      <c r="J1813" s="146"/>
      <c r="K1813" s="146"/>
      <c r="L1813" s="146"/>
    </row>
    <row r="1814" spans="9:12" x14ac:dyDescent="0.25">
      <c r="I1814" s="146"/>
      <c r="J1814" s="146"/>
      <c r="K1814" s="146"/>
      <c r="L1814" s="146"/>
    </row>
    <row r="1815" spans="9:12" x14ac:dyDescent="0.25">
      <c r="I1815" s="146"/>
      <c r="J1815" s="146"/>
      <c r="K1815" s="146"/>
      <c r="L1815" s="146"/>
    </row>
    <row r="1816" spans="9:12" x14ac:dyDescent="0.25">
      <c r="I1816" s="146"/>
      <c r="J1816" s="146"/>
      <c r="K1816" s="146"/>
      <c r="L1816" s="146"/>
    </row>
    <row r="1817" spans="9:12" x14ac:dyDescent="0.25">
      <c r="I1817" s="146"/>
      <c r="J1817" s="146"/>
      <c r="K1817" s="146"/>
      <c r="L1817" s="146"/>
    </row>
    <row r="1818" spans="9:12" x14ac:dyDescent="0.25">
      <c r="I1818" s="146"/>
      <c r="J1818" s="146"/>
      <c r="K1818" s="146"/>
      <c r="L1818" s="146"/>
    </row>
    <row r="1819" spans="9:12" x14ac:dyDescent="0.25">
      <c r="I1819" s="146"/>
      <c r="J1819" s="146"/>
      <c r="K1819" s="146"/>
      <c r="L1819" s="146"/>
    </row>
    <row r="1820" spans="9:12" x14ac:dyDescent="0.25">
      <c r="I1820" s="146"/>
      <c r="J1820" s="146"/>
      <c r="K1820" s="146"/>
      <c r="L1820" s="146"/>
    </row>
    <row r="1821" spans="9:12" x14ac:dyDescent="0.25">
      <c r="I1821" s="146"/>
      <c r="J1821" s="146"/>
      <c r="K1821" s="146"/>
      <c r="L1821" s="146"/>
    </row>
    <row r="1822" spans="9:12" x14ac:dyDescent="0.25">
      <c r="I1822" s="146"/>
      <c r="J1822" s="146"/>
      <c r="K1822" s="146"/>
      <c r="L1822" s="146"/>
    </row>
    <row r="1823" spans="9:12" x14ac:dyDescent="0.25">
      <c r="I1823" s="146"/>
      <c r="J1823" s="146"/>
      <c r="K1823" s="146"/>
      <c r="L1823" s="146"/>
    </row>
    <row r="1824" spans="9:12" x14ac:dyDescent="0.25">
      <c r="I1824" s="146"/>
      <c r="J1824" s="146"/>
      <c r="K1824" s="146"/>
      <c r="L1824" s="146"/>
    </row>
    <row r="1825" spans="9:12" x14ac:dyDescent="0.25">
      <c r="I1825" s="146"/>
      <c r="J1825" s="146"/>
      <c r="K1825" s="146"/>
      <c r="L1825" s="146"/>
    </row>
    <row r="1826" spans="9:12" x14ac:dyDescent="0.25">
      <c r="I1826" s="146"/>
      <c r="J1826" s="146"/>
      <c r="K1826" s="146"/>
      <c r="L1826" s="146"/>
    </row>
    <row r="1827" spans="9:12" x14ac:dyDescent="0.25">
      <c r="I1827" s="146"/>
      <c r="J1827" s="146"/>
      <c r="K1827" s="146"/>
      <c r="L1827" s="146"/>
    </row>
    <row r="1828" spans="9:12" x14ac:dyDescent="0.25">
      <c r="I1828" s="146"/>
      <c r="J1828" s="146"/>
      <c r="K1828" s="146"/>
      <c r="L1828" s="146"/>
    </row>
    <row r="1829" spans="9:12" x14ac:dyDescent="0.25">
      <c r="I1829" s="146"/>
      <c r="J1829" s="146"/>
      <c r="K1829" s="146"/>
      <c r="L1829" s="146"/>
    </row>
    <row r="1830" spans="9:12" x14ac:dyDescent="0.25">
      <c r="I1830" s="146"/>
      <c r="J1830" s="146"/>
      <c r="K1830" s="146"/>
      <c r="L1830" s="146"/>
    </row>
    <row r="1831" spans="9:12" x14ac:dyDescent="0.25">
      <c r="I1831" s="146"/>
      <c r="J1831" s="146"/>
      <c r="K1831" s="146"/>
      <c r="L1831" s="146"/>
    </row>
    <row r="1832" spans="9:12" x14ac:dyDescent="0.25">
      <c r="I1832" s="146"/>
      <c r="J1832" s="146"/>
      <c r="K1832" s="146"/>
      <c r="L1832" s="146"/>
    </row>
    <row r="1833" spans="9:12" x14ac:dyDescent="0.25">
      <c r="I1833" s="146"/>
      <c r="J1833" s="146"/>
      <c r="K1833" s="146"/>
      <c r="L1833" s="146"/>
    </row>
    <row r="1834" spans="9:12" x14ac:dyDescent="0.25">
      <c r="I1834" s="146"/>
      <c r="J1834" s="146"/>
      <c r="K1834" s="146"/>
      <c r="L1834" s="146"/>
    </row>
    <row r="1835" spans="9:12" x14ac:dyDescent="0.25">
      <c r="I1835" s="146"/>
      <c r="J1835" s="146"/>
      <c r="K1835" s="146"/>
      <c r="L1835" s="146"/>
    </row>
    <row r="1836" spans="9:12" x14ac:dyDescent="0.25">
      <c r="I1836" s="146"/>
      <c r="J1836" s="146"/>
      <c r="K1836" s="146"/>
      <c r="L1836" s="146"/>
    </row>
    <row r="1837" spans="9:12" x14ac:dyDescent="0.25">
      <c r="I1837" s="146"/>
      <c r="J1837" s="146"/>
      <c r="K1837" s="146"/>
      <c r="L1837" s="146"/>
    </row>
    <row r="1838" spans="9:12" x14ac:dyDescent="0.25">
      <c r="I1838" s="146"/>
      <c r="J1838" s="146"/>
      <c r="K1838" s="146"/>
      <c r="L1838" s="146"/>
    </row>
    <row r="1839" spans="9:12" x14ac:dyDescent="0.25">
      <c r="I1839" s="146"/>
      <c r="J1839" s="146"/>
      <c r="K1839" s="146"/>
      <c r="L1839" s="146"/>
    </row>
    <row r="1840" spans="9:12" x14ac:dyDescent="0.25">
      <c r="I1840" s="146"/>
      <c r="J1840" s="146"/>
      <c r="K1840" s="146"/>
      <c r="L1840" s="146"/>
    </row>
    <row r="1841" spans="9:12" x14ac:dyDescent="0.25">
      <c r="I1841" s="146"/>
      <c r="J1841" s="146"/>
      <c r="K1841" s="146"/>
      <c r="L1841" s="146"/>
    </row>
    <row r="1842" spans="9:12" x14ac:dyDescent="0.25">
      <c r="I1842" s="146"/>
      <c r="J1842" s="146"/>
      <c r="K1842" s="146"/>
      <c r="L1842" s="146"/>
    </row>
    <row r="1843" spans="9:12" x14ac:dyDescent="0.25">
      <c r="I1843" s="146"/>
      <c r="J1843" s="146"/>
      <c r="K1843" s="146"/>
      <c r="L1843" s="146"/>
    </row>
    <row r="1844" spans="9:12" x14ac:dyDescent="0.25">
      <c r="I1844" s="146"/>
      <c r="J1844" s="146"/>
      <c r="K1844" s="146"/>
      <c r="L1844" s="146"/>
    </row>
    <row r="1845" spans="9:12" x14ac:dyDescent="0.25">
      <c r="I1845" s="146"/>
      <c r="J1845" s="146"/>
      <c r="K1845" s="146"/>
      <c r="L1845" s="146"/>
    </row>
    <row r="1846" spans="9:12" x14ac:dyDescent="0.25">
      <c r="I1846" s="146"/>
      <c r="J1846" s="146"/>
      <c r="K1846" s="146"/>
      <c r="L1846" s="146"/>
    </row>
    <row r="1847" spans="9:12" x14ac:dyDescent="0.25">
      <c r="I1847" s="146"/>
      <c r="J1847" s="146"/>
      <c r="K1847" s="146"/>
      <c r="L1847" s="146"/>
    </row>
    <row r="1848" spans="9:12" x14ac:dyDescent="0.25">
      <c r="I1848" s="146"/>
      <c r="J1848" s="146"/>
      <c r="K1848" s="146"/>
      <c r="L1848" s="146"/>
    </row>
    <row r="1849" spans="9:12" x14ac:dyDescent="0.25">
      <c r="I1849" s="146"/>
      <c r="J1849" s="146"/>
      <c r="K1849" s="146"/>
      <c r="L1849" s="146"/>
    </row>
    <row r="1850" spans="9:12" x14ac:dyDescent="0.25">
      <c r="I1850" s="146"/>
      <c r="J1850" s="146"/>
      <c r="K1850" s="146"/>
      <c r="L1850" s="146"/>
    </row>
    <row r="1851" spans="9:12" x14ac:dyDescent="0.25">
      <c r="I1851" s="146"/>
      <c r="J1851" s="146"/>
      <c r="K1851" s="146"/>
      <c r="L1851" s="146"/>
    </row>
    <row r="1852" spans="9:12" x14ac:dyDescent="0.25">
      <c r="I1852" s="146"/>
      <c r="J1852" s="146"/>
      <c r="K1852" s="146"/>
      <c r="L1852" s="146"/>
    </row>
    <row r="1853" spans="9:12" x14ac:dyDescent="0.25">
      <c r="I1853" s="146"/>
      <c r="J1853" s="146"/>
      <c r="K1853" s="146"/>
      <c r="L1853" s="146"/>
    </row>
    <row r="1854" spans="9:12" x14ac:dyDescent="0.25">
      <c r="I1854" s="146"/>
      <c r="J1854" s="146"/>
      <c r="K1854" s="146"/>
      <c r="L1854" s="146"/>
    </row>
    <row r="1855" spans="9:12" x14ac:dyDescent="0.25">
      <c r="I1855" s="146"/>
      <c r="J1855" s="146"/>
      <c r="K1855" s="146"/>
      <c r="L1855" s="146"/>
    </row>
    <row r="1856" spans="9:12" x14ac:dyDescent="0.25">
      <c r="I1856" s="146"/>
      <c r="J1856" s="146"/>
      <c r="K1856" s="146"/>
      <c r="L1856" s="146"/>
    </row>
    <row r="1857" spans="9:12" x14ac:dyDescent="0.25">
      <c r="I1857" s="146"/>
      <c r="J1857" s="146"/>
      <c r="K1857" s="146"/>
      <c r="L1857" s="146"/>
    </row>
    <row r="1858" spans="9:12" x14ac:dyDescent="0.25">
      <c r="I1858" s="146"/>
      <c r="J1858" s="146"/>
      <c r="K1858" s="146"/>
      <c r="L1858" s="146"/>
    </row>
    <row r="1859" spans="9:12" x14ac:dyDescent="0.25">
      <c r="I1859" s="146"/>
      <c r="J1859" s="146"/>
      <c r="K1859" s="146"/>
      <c r="L1859" s="146"/>
    </row>
    <row r="1860" spans="9:12" x14ac:dyDescent="0.25">
      <c r="I1860" s="146"/>
      <c r="J1860" s="146"/>
      <c r="K1860" s="146"/>
      <c r="L1860" s="146"/>
    </row>
    <row r="1861" spans="9:12" x14ac:dyDescent="0.25">
      <c r="I1861" s="146"/>
      <c r="J1861" s="146"/>
      <c r="K1861" s="146"/>
      <c r="L1861" s="146"/>
    </row>
    <row r="1862" spans="9:12" x14ac:dyDescent="0.25">
      <c r="I1862" s="146"/>
      <c r="J1862" s="146"/>
      <c r="K1862" s="146"/>
      <c r="L1862" s="146"/>
    </row>
    <row r="1863" spans="9:12" x14ac:dyDescent="0.25">
      <c r="I1863" s="146"/>
      <c r="J1863" s="146"/>
      <c r="K1863" s="146"/>
      <c r="L1863" s="146"/>
    </row>
    <row r="1864" spans="9:12" x14ac:dyDescent="0.25">
      <c r="I1864" s="146"/>
      <c r="J1864" s="146"/>
      <c r="K1864" s="146"/>
      <c r="L1864" s="146"/>
    </row>
    <row r="1865" spans="9:12" x14ac:dyDescent="0.25">
      <c r="I1865" s="146"/>
      <c r="J1865" s="146"/>
      <c r="K1865" s="146"/>
      <c r="L1865" s="146"/>
    </row>
    <row r="1866" spans="9:12" x14ac:dyDescent="0.25">
      <c r="I1866" s="146"/>
      <c r="J1866" s="146"/>
      <c r="K1866" s="146"/>
      <c r="L1866" s="146"/>
    </row>
    <row r="1867" spans="9:12" x14ac:dyDescent="0.25">
      <c r="I1867" s="146"/>
      <c r="J1867" s="146"/>
      <c r="K1867" s="146"/>
      <c r="L1867" s="146"/>
    </row>
    <row r="1868" spans="9:12" x14ac:dyDescent="0.25">
      <c r="I1868" s="146"/>
      <c r="J1868" s="146"/>
      <c r="K1868" s="146"/>
      <c r="L1868" s="146"/>
    </row>
    <row r="1869" spans="9:12" x14ac:dyDescent="0.25">
      <c r="I1869" s="146"/>
      <c r="J1869" s="146"/>
      <c r="K1869" s="146"/>
      <c r="L1869" s="146"/>
    </row>
    <row r="1870" spans="9:12" x14ac:dyDescent="0.25">
      <c r="I1870" s="146"/>
      <c r="J1870" s="146"/>
      <c r="K1870" s="146"/>
      <c r="L1870" s="146"/>
    </row>
    <row r="1871" spans="9:12" x14ac:dyDescent="0.25">
      <c r="I1871" s="146"/>
      <c r="J1871" s="146"/>
      <c r="K1871" s="146"/>
      <c r="L1871" s="146"/>
    </row>
    <row r="1872" spans="9:12" x14ac:dyDescent="0.25">
      <c r="I1872" s="146"/>
      <c r="J1872" s="146"/>
      <c r="K1872" s="146"/>
      <c r="L1872" s="146"/>
    </row>
    <row r="1873" spans="9:12" x14ac:dyDescent="0.25">
      <c r="I1873" s="146"/>
      <c r="J1873" s="146"/>
      <c r="K1873" s="146"/>
      <c r="L1873" s="146"/>
    </row>
    <row r="1874" spans="9:12" x14ac:dyDescent="0.25">
      <c r="I1874" s="146"/>
      <c r="J1874" s="146"/>
      <c r="K1874" s="146"/>
      <c r="L1874" s="146"/>
    </row>
    <row r="1875" spans="9:12" x14ac:dyDescent="0.25">
      <c r="I1875" s="146"/>
      <c r="J1875" s="146"/>
      <c r="K1875" s="146"/>
      <c r="L1875" s="146"/>
    </row>
    <row r="1876" spans="9:12" x14ac:dyDescent="0.25">
      <c r="I1876" s="146"/>
      <c r="J1876" s="146"/>
      <c r="K1876" s="146"/>
      <c r="L1876" s="146"/>
    </row>
    <row r="1877" spans="9:12" x14ac:dyDescent="0.25">
      <c r="I1877" s="146"/>
      <c r="J1877" s="146"/>
      <c r="K1877" s="146"/>
      <c r="L1877" s="146"/>
    </row>
    <row r="1878" spans="9:12" x14ac:dyDescent="0.25">
      <c r="I1878" s="146"/>
      <c r="J1878" s="146"/>
      <c r="K1878" s="146"/>
      <c r="L1878" s="146"/>
    </row>
    <row r="1879" spans="9:12" x14ac:dyDescent="0.25">
      <c r="I1879" s="146"/>
      <c r="J1879" s="146"/>
      <c r="K1879" s="146"/>
      <c r="L1879" s="146"/>
    </row>
    <row r="1880" spans="9:12" x14ac:dyDescent="0.25">
      <c r="I1880" s="146"/>
      <c r="J1880" s="146"/>
      <c r="K1880" s="146"/>
      <c r="L1880" s="146"/>
    </row>
    <row r="1881" spans="9:12" x14ac:dyDescent="0.25">
      <c r="I1881" s="146"/>
      <c r="J1881" s="146"/>
      <c r="K1881" s="146"/>
      <c r="L1881" s="146"/>
    </row>
    <row r="1882" spans="9:12" x14ac:dyDescent="0.25">
      <c r="I1882" s="146"/>
      <c r="J1882" s="146"/>
      <c r="K1882" s="146"/>
      <c r="L1882" s="146"/>
    </row>
    <row r="1883" spans="9:12" x14ac:dyDescent="0.25">
      <c r="I1883" s="146"/>
      <c r="J1883" s="146"/>
      <c r="K1883" s="146"/>
      <c r="L1883" s="146"/>
    </row>
    <row r="1884" spans="9:12" x14ac:dyDescent="0.25">
      <c r="I1884" s="146"/>
      <c r="J1884" s="146"/>
      <c r="K1884" s="146"/>
      <c r="L1884" s="146"/>
    </row>
    <row r="1885" spans="9:12" x14ac:dyDescent="0.25">
      <c r="I1885" s="146"/>
      <c r="J1885" s="146"/>
      <c r="K1885" s="146"/>
      <c r="L1885" s="146"/>
    </row>
    <row r="1886" spans="9:12" x14ac:dyDescent="0.25">
      <c r="I1886" s="146"/>
      <c r="J1886" s="146"/>
      <c r="K1886" s="146"/>
      <c r="L1886" s="146"/>
    </row>
    <row r="1887" spans="9:12" x14ac:dyDescent="0.25">
      <c r="I1887" s="146"/>
      <c r="J1887" s="146"/>
      <c r="K1887" s="146"/>
      <c r="L1887" s="146"/>
    </row>
    <row r="1888" spans="9:12" x14ac:dyDescent="0.25">
      <c r="I1888" s="146"/>
      <c r="J1888" s="146"/>
      <c r="K1888" s="146"/>
      <c r="L1888" s="146"/>
    </row>
    <row r="1889" spans="9:12" x14ac:dyDescent="0.25">
      <c r="I1889" s="146"/>
      <c r="J1889" s="146"/>
      <c r="K1889" s="146"/>
      <c r="L1889" s="146"/>
    </row>
    <row r="1890" spans="9:12" x14ac:dyDescent="0.25">
      <c r="I1890" s="146"/>
      <c r="J1890" s="146"/>
      <c r="K1890" s="146"/>
      <c r="L1890" s="146"/>
    </row>
    <row r="1891" spans="9:12" x14ac:dyDescent="0.25">
      <c r="I1891" s="146"/>
      <c r="J1891" s="146"/>
      <c r="K1891" s="146"/>
      <c r="L1891" s="146"/>
    </row>
    <row r="1892" spans="9:12" x14ac:dyDescent="0.25">
      <c r="I1892" s="146"/>
      <c r="J1892" s="146"/>
      <c r="K1892" s="146"/>
      <c r="L1892" s="146"/>
    </row>
    <row r="1893" spans="9:12" x14ac:dyDescent="0.25">
      <c r="I1893" s="146"/>
      <c r="J1893" s="146"/>
      <c r="K1893" s="146"/>
      <c r="L1893" s="146"/>
    </row>
    <row r="1894" spans="9:12" x14ac:dyDescent="0.25">
      <c r="I1894" s="146"/>
      <c r="J1894" s="146"/>
      <c r="K1894" s="146"/>
      <c r="L1894" s="146"/>
    </row>
    <row r="1895" spans="9:12" x14ac:dyDescent="0.25">
      <c r="I1895" s="146"/>
      <c r="J1895" s="146"/>
      <c r="K1895" s="146"/>
      <c r="L1895" s="146"/>
    </row>
    <row r="1896" spans="9:12" x14ac:dyDescent="0.25">
      <c r="I1896" s="146"/>
      <c r="J1896" s="146"/>
      <c r="K1896" s="146"/>
      <c r="L1896" s="146"/>
    </row>
    <row r="1897" spans="9:12" x14ac:dyDescent="0.25">
      <c r="I1897" s="146"/>
      <c r="J1897" s="146"/>
      <c r="K1897" s="146"/>
      <c r="L1897" s="146"/>
    </row>
    <row r="1898" spans="9:12" x14ac:dyDescent="0.25">
      <c r="I1898" s="146"/>
      <c r="J1898" s="146"/>
      <c r="K1898" s="146"/>
      <c r="L1898" s="146"/>
    </row>
    <row r="1899" spans="9:12" x14ac:dyDescent="0.25">
      <c r="I1899" s="146"/>
      <c r="J1899" s="146"/>
      <c r="K1899" s="146"/>
      <c r="L1899" s="146"/>
    </row>
    <row r="1900" spans="9:12" x14ac:dyDescent="0.25">
      <c r="I1900" s="146"/>
      <c r="J1900" s="146"/>
      <c r="K1900" s="146"/>
      <c r="L1900" s="146"/>
    </row>
    <row r="1901" spans="9:12" x14ac:dyDescent="0.25">
      <c r="I1901" s="146"/>
      <c r="J1901" s="146"/>
      <c r="K1901" s="146"/>
      <c r="L1901" s="146"/>
    </row>
    <row r="1902" spans="9:12" x14ac:dyDescent="0.25">
      <c r="I1902" s="146"/>
      <c r="J1902" s="146"/>
      <c r="K1902" s="146"/>
      <c r="L1902" s="146"/>
    </row>
    <row r="1903" spans="9:12" x14ac:dyDescent="0.25">
      <c r="I1903" s="146"/>
      <c r="J1903" s="146"/>
      <c r="K1903" s="146"/>
      <c r="L1903" s="146"/>
    </row>
    <row r="1904" spans="9:12" x14ac:dyDescent="0.25">
      <c r="I1904" s="146"/>
      <c r="J1904" s="146"/>
      <c r="K1904" s="146"/>
      <c r="L1904" s="146"/>
    </row>
    <row r="1905" spans="9:12" x14ac:dyDescent="0.25">
      <c r="I1905" s="146"/>
      <c r="J1905" s="146"/>
      <c r="K1905" s="146"/>
      <c r="L1905" s="146"/>
    </row>
    <row r="1906" spans="9:12" x14ac:dyDescent="0.25">
      <c r="I1906" s="146"/>
      <c r="J1906" s="146"/>
      <c r="K1906" s="146"/>
      <c r="L1906" s="146"/>
    </row>
    <row r="1907" spans="9:12" x14ac:dyDescent="0.25">
      <c r="I1907" s="146"/>
      <c r="J1907" s="146"/>
      <c r="K1907" s="146"/>
      <c r="L1907" s="146"/>
    </row>
    <row r="1908" spans="9:12" x14ac:dyDescent="0.25">
      <c r="I1908" s="146"/>
      <c r="J1908" s="146"/>
      <c r="K1908" s="146"/>
      <c r="L1908" s="146"/>
    </row>
    <row r="1909" spans="9:12" x14ac:dyDescent="0.25">
      <c r="I1909" s="146"/>
      <c r="J1909" s="146"/>
      <c r="K1909" s="146"/>
      <c r="L1909" s="146"/>
    </row>
    <row r="1910" spans="9:12" x14ac:dyDescent="0.25">
      <c r="I1910" s="146"/>
      <c r="J1910" s="146"/>
      <c r="K1910" s="146"/>
      <c r="L1910" s="146"/>
    </row>
    <row r="1911" spans="9:12" x14ac:dyDescent="0.25">
      <c r="I1911" s="146"/>
      <c r="J1911" s="146"/>
      <c r="K1911" s="146"/>
      <c r="L1911" s="146"/>
    </row>
    <row r="1912" spans="9:12" x14ac:dyDescent="0.25">
      <c r="I1912" s="146"/>
      <c r="J1912" s="146"/>
      <c r="K1912" s="146"/>
      <c r="L1912" s="146"/>
    </row>
    <row r="1913" spans="9:12" x14ac:dyDescent="0.25">
      <c r="I1913" s="146"/>
      <c r="J1913" s="146"/>
      <c r="K1913" s="146"/>
      <c r="L1913" s="146"/>
    </row>
    <row r="1914" spans="9:12" x14ac:dyDescent="0.25">
      <c r="I1914" s="146"/>
      <c r="J1914" s="146"/>
      <c r="K1914" s="146"/>
      <c r="L1914" s="146"/>
    </row>
    <row r="1915" spans="9:12" x14ac:dyDescent="0.25">
      <c r="I1915" s="146"/>
      <c r="J1915" s="146"/>
      <c r="K1915" s="146"/>
      <c r="L1915" s="146"/>
    </row>
    <row r="1916" spans="9:12" x14ac:dyDescent="0.25">
      <c r="I1916" s="146"/>
      <c r="J1916" s="146"/>
      <c r="K1916" s="146"/>
      <c r="L1916" s="146"/>
    </row>
    <row r="1917" spans="9:12" x14ac:dyDescent="0.25">
      <c r="I1917" s="146"/>
      <c r="J1917" s="146"/>
      <c r="K1917" s="146"/>
      <c r="L1917" s="146"/>
    </row>
    <row r="1918" spans="9:12" x14ac:dyDescent="0.25">
      <c r="I1918" s="146"/>
      <c r="J1918" s="146"/>
      <c r="K1918" s="146"/>
      <c r="L1918" s="146"/>
    </row>
    <row r="1919" spans="9:12" x14ac:dyDescent="0.25">
      <c r="I1919" s="146"/>
      <c r="J1919" s="146"/>
      <c r="K1919" s="146"/>
      <c r="L1919" s="146"/>
    </row>
    <row r="1920" spans="9:12" x14ac:dyDescent="0.25">
      <c r="I1920" s="146"/>
      <c r="J1920" s="146"/>
      <c r="K1920" s="146"/>
      <c r="L1920" s="146"/>
    </row>
    <row r="1921" spans="9:12" x14ac:dyDescent="0.25">
      <c r="I1921" s="146"/>
      <c r="J1921" s="146"/>
      <c r="K1921" s="146"/>
      <c r="L1921" s="146"/>
    </row>
    <row r="1922" spans="9:12" x14ac:dyDescent="0.25">
      <c r="I1922" s="146"/>
      <c r="J1922" s="146"/>
      <c r="K1922" s="146"/>
      <c r="L1922" s="146"/>
    </row>
    <row r="1923" spans="9:12" x14ac:dyDescent="0.25">
      <c r="I1923" s="146"/>
      <c r="J1923" s="146"/>
      <c r="K1923" s="146"/>
      <c r="L1923" s="146"/>
    </row>
    <row r="1924" spans="9:12" x14ac:dyDescent="0.25">
      <c r="I1924" s="146"/>
      <c r="J1924" s="146"/>
      <c r="K1924" s="146"/>
      <c r="L1924" s="146"/>
    </row>
    <row r="1925" spans="9:12" x14ac:dyDescent="0.25">
      <c r="I1925" s="146"/>
      <c r="J1925" s="146"/>
      <c r="K1925" s="146"/>
      <c r="L1925" s="146"/>
    </row>
    <row r="1926" spans="9:12" x14ac:dyDescent="0.25">
      <c r="I1926" s="146"/>
      <c r="J1926" s="146"/>
      <c r="K1926" s="146"/>
      <c r="L1926" s="146"/>
    </row>
    <row r="1927" spans="9:12" x14ac:dyDescent="0.25">
      <c r="I1927" s="146"/>
      <c r="J1927" s="146"/>
      <c r="K1927" s="146"/>
      <c r="L1927" s="146"/>
    </row>
    <row r="1928" spans="9:12" x14ac:dyDescent="0.25">
      <c r="I1928" s="146"/>
      <c r="J1928" s="146"/>
      <c r="K1928" s="146"/>
      <c r="L1928" s="146"/>
    </row>
    <row r="1929" spans="9:12" x14ac:dyDescent="0.25">
      <c r="I1929" s="146"/>
      <c r="J1929" s="146"/>
      <c r="K1929" s="146"/>
      <c r="L1929" s="146"/>
    </row>
    <row r="1930" spans="9:12" x14ac:dyDescent="0.25">
      <c r="I1930" s="146"/>
      <c r="J1930" s="146"/>
      <c r="K1930" s="146"/>
      <c r="L1930" s="146"/>
    </row>
    <row r="1931" spans="9:12" x14ac:dyDescent="0.25">
      <c r="I1931" s="146"/>
      <c r="J1931" s="146"/>
      <c r="K1931" s="146"/>
      <c r="L1931" s="146"/>
    </row>
    <row r="1932" spans="9:12" x14ac:dyDescent="0.25">
      <c r="I1932" s="146"/>
      <c r="J1932" s="146"/>
      <c r="K1932" s="146"/>
      <c r="L1932" s="146"/>
    </row>
    <row r="1933" spans="9:12" x14ac:dyDescent="0.25">
      <c r="I1933" s="146"/>
      <c r="J1933" s="146"/>
      <c r="K1933" s="146"/>
      <c r="L1933" s="146"/>
    </row>
    <row r="1934" spans="9:12" x14ac:dyDescent="0.25">
      <c r="I1934" s="146"/>
      <c r="J1934" s="146"/>
      <c r="K1934" s="146"/>
      <c r="L1934" s="146"/>
    </row>
    <row r="1935" spans="9:12" x14ac:dyDescent="0.25">
      <c r="I1935" s="146"/>
      <c r="J1935" s="146"/>
      <c r="K1935" s="146"/>
      <c r="L1935" s="146"/>
    </row>
    <row r="1936" spans="9:12" x14ac:dyDescent="0.25">
      <c r="I1936" s="146"/>
      <c r="J1936" s="146"/>
      <c r="K1936" s="146"/>
      <c r="L1936" s="146"/>
    </row>
    <row r="1937" spans="9:12" x14ac:dyDescent="0.25">
      <c r="I1937" s="146"/>
      <c r="J1937" s="146"/>
      <c r="K1937" s="146"/>
      <c r="L1937" s="146"/>
    </row>
    <row r="1938" spans="9:12" x14ac:dyDescent="0.25">
      <c r="I1938" s="146"/>
      <c r="J1938" s="146"/>
      <c r="K1938" s="146"/>
      <c r="L1938" s="146"/>
    </row>
    <row r="1939" spans="9:12" x14ac:dyDescent="0.25">
      <c r="I1939" s="146"/>
      <c r="J1939" s="146"/>
      <c r="K1939" s="146"/>
      <c r="L1939" s="146"/>
    </row>
    <row r="1940" spans="9:12" x14ac:dyDescent="0.25">
      <c r="I1940" s="146"/>
      <c r="J1940" s="146"/>
      <c r="K1940" s="146"/>
      <c r="L1940" s="146"/>
    </row>
    <row r="1941" spans="9:12" x14ac:dyDescent="0.25">
      <c r="I1941" s="146"/>
      <c r="J1941" s="146"/>
      <c r="K1941" s="146"/>
      <c r="L1941" s="146"/>
    </row>
    <row r="1942" spans="9:12" x14ac:dyDescent="0.25">
      <c r="I1942" s="146"/>
      <c r="J1942" s="146"/>
      <c r="K1942" s="146"/>
      <c r="L1942" s="146"/>
    </row>
    <row r="1943" spans="9:12" x14ac:dyDescent="0.25">
      <c r="I1943" s="146"/>
      <c r="J1943" s="146"/>
      <c r="K1943" s="146"/>
      <c r="L1943" s="146"/>
    </row>
    <row r="1944" spans="9:12" x14ac:dyDescent="0.25">
      <c r="I1944" s="146"/>
      <c r="J1944" s="146"/>
      <c r="K1944" s="146"/>
      <c r="L1944" s="146"/>
    </row>
    <row r="1945" spans="9:12" x14ac:dyDescent="0.25">
      <c r="I1945" s="146"/>
      <c r="J1945" s="146"/>
      <c r="K1945" s="146"/>
      <c r="L1945" s="146"/>
    </row>
    <row r="1946" spans="9:12" x14ac:dyDescent="0.25">
      <c r="I1946" s="146"/>
      <c r="J1946" s="146"/>
      <c r="K1946" s="146"/>
      <c r="L1946" s="146"/>
    </row>
    <row r="1947" spans="9:12" x14ac:dyDescent="0.25">
      <c r="I1947" s="146"/>
      <c r="J1947" s="146"/>
      <c r="K1947" s="146"/>
      <c r="L1947" s="146"/>
    </row>
    <row r="1948" spans="9:12" x14ac:dyDescent="0.25">
      <c r="I1948" s="146"/>
      <c r="J1948" s="146"/>
      <c r="K1948" s="146"/>
      <c r="L1948" s="146"/>
    </row>
    <row r="1949" spans="9:12" x14ac:dyDescent="0.25">
      <c r="I1949" s="146"/>
      <c r="J1949" s="146"/>
      <c r="K1949" s="146"/>
      <c r="L1949" s="146"/>
    </row>
    <row r="1950" spans="9:12" x14ac:dyDescent="0.25">
      <c r="I1950" s="146"/>
      <c r="J1950" s="146"/>
      <c r="K1950" s="146"/>
      <c r="L1950" s="146"/>
    </row>
    <row r="1951" spans="9:12" x14ac:dyDescent="0.25">
      <c r="I1951" s="146"/>
      <c r="J1951" s="146"/>
      <c r="K1951" s="146"/>
      <c r="L1951" s="146"/>
    </row>
    <row r="1952" spans="9:12" x14ac:dyDescent="0.25">
      <c r="I1952" s="146"/>
      <c r="J1952" s="146"/>
      <c r="K1952" s="146"/>
      <c r="L1952" s="146"/>
    </row>
    <row r="1953" spans="9:12" x14ac:dyDescent="0.25">
      <c r="I1953" s="146"/>
      <c r="J1953" s="146"/>
      <c r="K1953" s="146"/>
      <c r="L1953" s="146"/>
    </row>
    <row r="1954" spans="9:12" x14ac:dyDescent="0.25">
      <c r="I1954" s="146"/>
      <c r="J1954" s="146"/>
      <c r="K1954" s="146"/>
      <c r="L1954" s="146"/>
    </row>
    <row r="1955" spans="9:12" x14ac:dyDescent="0.25">
      <c r="I1955" s="146"/>
      <c r="J1955" s="146"/>
      <c r="K1955" s="146"/>
      <c r="L1955" s="146"/>
    </row>
    <row r="1956" spans="9:12" x14ac:dyDescent="0.25">
      <c r="I1956" s="146"/>
      <c r="J1956" s="146"/>
      <c r="K1956" s="146"/>
      <c r="L1956" s="146"/>
    </row>
    <row r="1957" spans="9:12" x14ac:dyDescent="0.25">
      <c r="I1957" s="146"/>
      <c r="J1957" s="146"/>
      <c r="K1957" s="146"/>
      <c r="L1957" s="146"/>
    </row>
    <row r="1958" spans="9:12" x14ac:dyDescent="0.25">
      <c r="I1958" s="146"/>
      <c r="J1958" s="146"/>
      <c r="K1958" s="146"/>
      <c r="L1958" s="146"/>
    </row>
    <row r="1959" spans="9:12" x14ac:dyDescent="0.25">
      <c r="I1959" s="146"/>
      <c r="J1959" s="146"/>
      <c r="K1959" s="146"/>
      <c r="L1959" s="146"/>
    </row>
    <row r="1960" spans="9:12" x14ac:dyDescent="0.25">
      <c r="I1960" s="146"/>
      <c r="J1960" s="146"/>
      <c r="K1960" s="146"/>
      <c r="L1960" s="146"/>
    </row>
    <row r="1961" spans="9:12" x14ac:dyDescent="0.25">
      <c r="I1961" s="146"/>
      <c r="J1961" s="146"/>
      <c r="K1961" s="146"/>
      <c r="L1961" s="146"/>
    </row>
    <row r="1962" spans="9:12" x14ac:dyDescent="0.25">
      <c r="I1962" s="146"/>
      <c r="J1962" s="146"/>
      <c r="K1962" s="146"/>
      <c r="L1962" s="146"/>
    </row>
    <row r="1963" spans="9:12" x14ac:dyDescent="0.25">
      <c r="I1963" s="146"/>
      <c r="J1963" s="146"/>
      <c r="K1963" s="146"/>
      <c r="L1963" s="146"/>
    </row>
    <row r="1964" spans="9:12" x14ac:dyDescent="0.25">
      <c r="I1964" s="146"/>
      <c r="J1964" s="146"/>
      <c r="K1964" s="146"/>
      <c r="L1964" s="146"/>
    </row>
    <row r="1965" spans="9:12" x14ac:dyDescent="0.25">
      <c r="I1965" s="146"/>
      <c r="J1965" s="146"/>
      <c r="K1965" s="146"/>
      <c r="L1965" s="146"/>
    </row>
    <row r="1966" spans="9:12" x14ac:dyDescent="0.25">
      <c r="I1966" s="146"/>
      <c r="J1966" s="146"/>
      <c r="K1966" s="146"/>
      <c r="L1966" s="146"/>
    </row>
    <row r="1967" spans="9:12" x14ac:dyDescent="0.25">
      <c r="I1967" s="146"/>
      <c r="J1967" s="146"/>
      <c r="K1967" s="146"/>
      <c r="L1967" s="146"/>
    </row>
    <row r="1968" spans="9:12" x14ac:dyDescent="0.25">
      <c r="I1968" s="146"/>
      <c r="J1968" s="146"/>
      <c r="K1968" s="146"/>
      <c r="L1968" s="146"/>
    </row>
    <row r="1969" spans="9:12" x14ac:dyDescent="0.25">
      <c r="I1969" s="146"/>
      <c r="J1969" s="146"/>
      <c r="K1969" s="146"/>
      <c r="L1969" s="146"/>
    </row>
    <row r="1970" spans="9:12" x14ac:dyDescent="0.25">
      <c r="I1970" s="146"/>
      <c r="J1970" s="146"/>
      <c r="K1970" s="146"/>
      <c r="L1970" s="146"/>
    </row>
    <row r="1971" spans="9:12" x14ac:dyDescent="0.25">
      <c r="I1971" s="146"/>
      <c r="J1971" s="146"/>
      <c r="K1971" s="146"/>
      <c r="L1971" s="146"/>
    </row>
    <row r="1972" spans="9:12" x14ac:dyDescent="0.25">
      <c r="I1972" s="146"/>
      <c r="J1972" s="146"/>
      <c r="K1972" s="146"/>
      <c r="L1972" s="146"/>
    </row>
    <row r="1973" spans="9:12" x14ac:dyDescent="0.25">
      <c r="I1973" s="146"/>
      <c r="J1973" s="146"/>
      <c r="K1973" s="146"/>
      <c r="L1973" s="146"/>
    </row>
    <row r="1974" spans="9:12" x14ac:dyDescent="0.25">
      <c r="I1974" s="146"/>
      <c r="J1974" s="146"/>
      <c r="K1974" s="146"/>
      <c r="L1974" s="146"/>
    </row>
    <row r="1975" spans="9:12" x14ac:dyDescent="0.25">
      <c r="I1975" s="146"/>
      <c r="J1975" s="146"/>
      <c r="K1975" s="146"/>
      <c r="L1975" s="146"/>
    </row>
    <row r="1976" spans="9:12" x14ac:dyDescent="0.25">
      <c r="I1976" s="146"/>
      <c r="J1976" s="146"/>
      <c r="K1976" s="146"/>
      <c r="L1976" s="146"/>
    </row>
    <row r="1977" spans="9:12" x14ac:dyDescent="0.25">
      <c r="I1977" s="146"/>
      <c r="J1977" s="146"/>
      <c r="K1977" s="146"/>
      <c r="L1977" s="146"/>
    </row>
    <row r="1978" spans="9:12" x14ac:dyDescent="0.25">
      <c r="I1978" s="146"/>
      <c r="J1978" s="146"/>
      <c r="K1978" s="146"/>
      <c r="L1978" s="146"/>
    </row>
    <row r="1979" spans="9:12" x14ac:dyDescent="0.25">
      <c r="I1979" s="146"/>
      <c r="J1979" s="146"/>
      <c r="K1979" s="146"/>
      <c r="L1979" s="146"/>
    </row>
    <row r="1980" spans="9:12" x14ac:dyDescent="0.25">
      <c r="I1980" s="146"/>
      <c r="J1980" s="146"/>
      <c r="K1980" s="146"/>
      <c r="L1980" s="146"/>
    </row>
    <row r="1981" spans="9:12" x14ac:dyDescent="0.25">
      <c r="I1981" s="146"/>
      <c r="J1981" s="146"/>
      <c r="K1981" s="146"/>
      <c r="L1981" s="146"/>
    </row>
    <row r="1982" spans="9:12" x14ac:dyDescent="0.25">
      <c r="I1982" s="146"/>
      <c r="J1982" s="146"/>
      <c r="K1982" s="146"/>
      <c r="L1982" s="146"/>
    </row>
    <row r="1983" spans="9:12" x14ac:dyDescent="0.25">
      <c r="I1983" s="146"/>
      <c r="J1983" s="146"/>
      <c r="K1983" s="146"/>
      <c r="L1983" s="146"/>
    </row>
    <row r="1984" spans="9:12" x14ac:dyDescent="0.25">
      <c r="I1984" s="146"/>
      <c r="J1984" s="146"/>
      <c r="K1984" s="146"/>
      <c r="L1984" s="146"/>
    </row>
    <row r="1985" spans="9:12" x14ac:dyDescent="0.25">
      <c r="I1985" s="146"/>
      <c r="J1985" s="146"/>
      <c r="K1985" s="146"/>
      <c r="L1985" s="146"/>
    </row>
    <row r="1986" spans="9:12" x14ac:dyDescent="0.25">
      <c r="I1986" s="146"/>
      <c r="J1986" s="146"/>
      <c r="K1986" s="146"/>
      <c r="L1986" s="146"/>
    </row>
    <row r="1987" spans="9:12" x14ac:dyDescent="0.25">
      <c r="I1987" s="146"/>
      <c r="J1987" s="146"/>
      <c r="K1987" s="146"/>
      <c r="L1987" s="146"/>
    </row>
    <row r="1988" spans="9:12" x14ac:dyDescent="0.25">
      <c r="I1988" s="146"/>
      <c r="J1988" s="146"/>
      <c r="K1988" s="146"/>
      <c r="L1988" s="146"/>
    </row>
    <row r="1989" spans="9:12" x14ac:dyDescent="0.25">
      <c r="I1989" s="146"/>
      <c r="J1989" s="146"/>
      <c r="K1989" s="146"/>
      <c r="L1989" s="146"/>
    </row>
    <row r="1990" spans="9:12" x14ac:dyDescent="0.25">
      <c r="I1990" s="146"/>
      <c r="J1990" s="146"/>
      <c r="K1990" s="146"/>
      <c r="L1990" s="146"/>
    </row>
    <row r="1991" spans="9:12" x14ac:dyDescent="0.25">
      <c r="I1991" s="146"/>
      <c r="J1991" s="146"/>
      <c r="K1991" s="146"/>
      <c r="L1991" s="146"/>
    </row>
    <row r="1992" spans="9:12" x14ac:dyDescent="0.25">
      <c r="I1992" s="146"/>
      <c r="J1992" s="146"/>
      <c r="K1992" s="146"/>
      <c r="L1992" s="146"/>
    </row>
    <row r="1993" spans="9:12" x14ac:dyDescent="0.25">
      <c r="I1993" s="146"/>
      <c r="J1993" s="146"/>
      <c r="K1993" s="146"/>
      <c r="L1993" s="146"/>
    </row>
    <row r="1994" spans="9:12" x14ac:dyDescent="0.25">
      <c r="I1994" s="146"/>
      <c r="J1994" s="146"/>
      <c r="K1994" s="146"/>
      <c r="L1994" s="146"/>
    </row>
    <row r="1995" spans="9:12" x14ac:dyDescent="0.25">
      <c r="I1995" s="146"/>
      <c r="J1995" s="146"/>
      <c r="K1995" s="146"/>
      <c r="L1995" s="146"/>
    </row>
    <row r="1996" spans="9:12" x14ac:dyDescent="0.25">
      <c r="I1996" s="146"/>
      <c r="J1996" s="146"/>
      <c r="K1996" s="146"/>
      <c r="L1996" s="146"/>
    </row>
    <row r="1997" spans="9:12" x14ac:dyDescent="0.25">
      <c r="I1997" s="146"/>
      <c r="J1997" s="146"/>
      <c r="K1997" s="146"/>
      <c r="L1997" s="146"/>
    </row>
    <row r="1998" spans="9:12" x14ac:dyDescent="0.25">
      <c r="I1998" s="146"/>
      <c r="J1998" s="146"/>
      <c r="K1998" s="146"/>
      <c r="L1998" s="146"/>
    </row>
    <row r="1999" spans="9:12" x14ac:dyDescent="0.25">
      <c r="I1999" s="146"/>
      <c r="J1999" s="146"/>
      <c r="K1999" s="146"/>
      <c r="L1999" s="146"/>
    </row>
    <row r="2000" spans="9:12" x14ac:dyDescent="0.25">
      <c r="I2000" s="146"/>
      <c r="J2000" s="146"/>
      <c r="K2000" s="146"/>
      <c r="L2000" s="146"/>
    </row>
    <row r="2001" spans="9:12" x14ac:dyDescent="0.25">
      <c r="I2001" s="146"/>
      <c r="J2001" s="146"/>
      <c r="K2001" s="146"/>
      <c r="L2001" s="146"/>
    </row>
    <row r="2002" spans="9:12" x14ac:dyDescent="0.25">
      <c r="I2002" s="146"/>
      <c r="J2002" s="146"/>
      <c r="K2002" s="146"/>
      <c r="L2002" s="146"/>
    </row>
    <row r="2003" spans="9:12" x14ac:dyDescent="0.25">
      <c r="I2003" s="146"/>
      <c r="J2003" s="146"/>
      <c r="K2003" s="146"/>
      <c r="L2003" s="146"/>
    </row>
    <row r="2004" spans="9:12" x14ac:dyDescent="0.25">
      <c r="I2004" s="146"/>
      <c r="J2004" s="146"/>
      <c r="K2004" s="146"/>
      <c r="L2004" s="146"/>
    </row>
    <row r="2005" spans="9:12" x14ac:dyDescent="0.25">
      <c r="I2005" s="146"/>
      <c r="J2005" s="146"/>
      <c r="K2005" s="146"/>
      <c r="L2005" s="146"/>
    </row>
    <row r="2006" spans="9:12" x14ac:dyDescent="0.25">
      <c r="I2006" s="146"/>
      <c r="J2006" s="146"/>
      <c r="K2006" s="146"/>
      <c r="L2006" s="146"/>
    </row>
    <row r="2007" spans="9:12" x14ac:dyDescent="0.25">
      <c r="I2007" s="146"/>
      <c r="J2007" s="146"/>
      <c r="K2007" s="146"/>
      <c r="L2007" s="146"/>
    </row>
    <row r="2008" spans="9:12" x14ac:dyDescent="0.25">
      <c r="I2008" s="146"/>
      <c r="J2008" s="146"/>
      <c r="K2008" s="146"/>
      <c r="L2008" s="146"/>
    </row>
    <row r="2009" spans="9:12" x14ac:dyDescent="0.25">
      <c r="I2009" s="146"/>
      <c r="J2009" s="146"/>
      <c r="K2009" s="146"/>
      <c r="L2009" s="146"/>
    </row>
    <row r="2010" spans="9:12" x14ac:dyDescent="0.25">
      <c r="I2010" s="146"/>
      <c r="J2010" s="146"/>
      <c r="K2010" s="146"/>
      <c r="L2010" s="146"/>
    </row>
    <row r="2011" spans="9:12" x14ac:dyDescent="0.25">
      <c r="I2011" s="146"/>
      <c r="J2011" s="146"/>
      <c r="K2011" s="146"/>
      <c r="L2011" s="146"/>
    </row>
    <row r="2012" spans="9:12" x14ac:dyDescent="0.25">
      <c r="I2012" s="146"/>
      <c r="J2012" s="146"/>
      <c r="K2012" s="146"/>
      <c r="L2012" s="146"/>
    </row>
    <row r="2013" spans="9:12" x14ac:dyDescent="0.25">
      <c r="I2013" s="146"/>
      <c r="J2013" s="146"/>
      <c r="K2013" s="146"/>
      <c r="L2013" s="146"/>
    </row>
    <row r="2014" spans="9:12" x14ac:dyDescent="0.25">
      <c r="I2014" s="146"/>
      <c r="J2014" s="146"/>
      <c r="K2014" s="146"/>
      <c r="L2014" s="146"/>
    </row>
    <row r="2015" spans="9:12" x14ac:dyDescent="0.25">
      <c r="I2015" s="146"/>
      <c r="J2015" s="146"/>
      <c r="K2015" s="146"/>
      <c r="L2015" s="146"/>
    </row>
    <row r="2016" spans="9:12" x14ac:dyDescent="0.25">
      <c r="I2016" s="146"/>
      <c r="J2016" s="146"/>
      <c r="K2016" s="146"/>
      <c r="L2016" s="146"/>
    </row>
    <row r="2017" spans="9:12" x14ac:dyDescent="0.25">
      <c r="I2017" s="146"/>
      <c r="J2017" s="146"/>
      <c r="K2017" s="146"/>
      <c r="L2017" s="146"/>
    </row>
    <row r="2018" spans="9:12" x14ac:dyDescent="0.25">
      <c r="I2018" s="146"/>
      <c r="J2018" s="146"/>
      <c r="K2018" s="146"/>
      <c r="L2018" s="146"/>
    </row>
    <row r="2019" spans="9:12" x14ac:dyDescent="0.25">
      <c r="I2019" s="146"/>
      <c r="J2019" s="146"/>
      <c r="K2019" s="146"/>
      <c r="L2019" s="146"/>
    </row>
    <row r="2020" spans="9:12" x14ac:dyDescent="0.25">
      <c r="I2020" s="146"/>
      <c r="J2020" s="146"/>
      <c r="K2020" s="146"/>
      <c r="L2020" s="146"/>
    </row>
    <row r="2021" spans="9:12" x14ac:dyDescent="0.25">
      <c r="I2021" s="146"/>
      <c r="J2021" s="146"/>
      <c r="K2021" s="146"/>
      <c r="L2021" s="146"/>
    </row>
    <row r="2022" spans="9:12" x14ac:dyDescent="0.25">
      <c r="I2022" s="146"/>
      <c r="J2022" s="146"/>
      <c r="K2022" s="146"/>
      <c r="L2022" s="146"/>
    </row>
    <row r="2023" spans="9:12" x14ac:dyDescent="0.25">
      <c r="I2023" s="146"/>
      <c r="J2023" s="146"/>
      <c r="K2023" s="146"/>
      <c r="L2023" s="146"/>
    </row>
    <row r="2024" spans="9:12" x14ac:dyDescent="0.25">
      <c r="I2024" s="146"/>
      <c r="J2024" s="146"/>
      <c r="K2024" s="146"/>
      <c r="L2024" s="146"/>
    </row>
    <row r="2025" spans="9:12" x14ac:dyDescent="0.25">
      <c r="I2025" s="146"/>
      <c r="J2025" s="146"/>
      <c r="K2025" s="146"/>
      <c r="L2025" s="146"/>
    </row>
    <row r="2026" spans="9:12" x14ac:dyDescent="0.25">
      <c r="I2026" s="146"/>
      <c r="J2026" s="146"/>
      <c r="K2026" s="146"/>
      <c r="L2026" s="146"/>
    </row>
    <row r="2027" spans="9:12" x14ac:dyDescent="0.25">
      <c r="I2027" s="146"/>
      <c r="J2027" s="146"/>
      <c r="K2027" s="146"/>
      <c r="L2027" s="146"/>
    </row>
    <row r="2028" spans="9:12" x14ac:dyDescent="0.25">
      <c r="I2028" s="146"/>
      <c r="J2028" s="146"/>
      <c r="K2028" s="146"/>
      <c r="L2028" s="146"/>
    </row>
    <row r="2029" spans="9:12" x14ac:dyDescent="0.25">
      <c r="I2029" s="146"/>
      <c r="J2029" s="146"/>
      <c r="K2029" s="146"/>
      <c r="L2029" s="146"/>
    </row>
    <row r="2030" spans="9:12" x14ac:dyDescent="0.25">
      <c r="I2030" s="146"/>
      <c r="J2030" s="146"/>
      <c r="K2030" s="146"/>
      <c r="L2030" s="146"/>
    </row>
    <row r="2031" spans="9:12" x14ac:dyDescent="0.25">
      <c r="I2031" s="146"/>
      <c r="J2031" s="146"/>
      <c r="K2031" s="146"/>
      <c r="L2031" s="146"/>
    </row>
    <row r="2032" spans="9:12" x14ac:dyDescent="0.25">
      <c r="I2032" s="146"/>
      <c r="J2032" s="146"/>
      <c r="K2032" s="146"/>
      <c r="L2032" s="146"/>
    </row>
    <row r="2033" spans="9:12" x14ac:dyDescent="0.25">
      <c r="I2033" s="146"/>
      <c r="J2033" s="146"/>
      <c r="K2033" s="146"/>
      <c r="L2033" s="146"/>
    </row>
    <row r="2034" spans="9:12" x14ac:dyDescent="0.25">
      <c r="I2034" s="146"/>
      <c r="J2034" s="146"/>
      <c r="K2034" s="146"/>
      <c r="L2034" s="146"/>
    </row>
    <row r="2035" spans="9:12" x14ac:dyDescent="0.25">
      <c r="I2035" s="146"/>
      <c r="J2035" s="146"/>
      <c r="K2035" s="146"/>
      <c r="L2035" s="146"/>
    </row>
    <row r="2036" spans="9:12" x14ac:dyDescent="0.25">
      <c r="I2036" s="146"/>
      <c r="J2036" s="146"/>
      <c r="K2036" s="146"/>
      <c r="L2036" s="146"/>
    </row>
    <row r="2037" spans="9:12" x14ac:dyDescent="0.25">
      <c r="I2037" s="146"/>
      <c r="J2037" s="146"/>
      <c r="K2037" s="146"/>
      <c r="L2037" s="146"/>
    </row>
    <row r="2038" spans="9:12" x14ac:dyDescent="0.25">
      <c r="I2038" s="146"/>
      <c r="J2038" s="146"/>
      <c r="K2038" s="146"/>
      <c r="L2038" s="146"/>
    </row>
    <row r="2039" spans="9:12" x14ac:dyDescent="0.25">
      <c r="I2039" s="146"/>
      <c r="J2039" s="146"/>
      <c r="K2039" s="146"/>
      <c r="L2039" s="146"/>
    </row>
    <row r="2040" spans="9:12" x14ac:dyDescent="0.25">
      <c r="I2040" s="146"/>
      <c r="J2040" s="146"/>
      <c r="K2040" s="146"/>
      <c r="L2040" s="146"/>
    </row>
    <row r="2041" spans="9:12" x14ac:dyDescent="0.25">
      <c r="I2041" s="146"/>
      <c r="J2041" s="146"/>
      <c r="K2041" s="146"/>
      <c r="L2041" s="146"/>
    </row>
    <row r="2042" spans="9:12" x14ac:dyDescent="0.25">
      <c r="I2042" s="146"/>
      <c r="J2042" s="146"/>
      <c r="K2042" s="146"/>
      <c r="L2042" s="146"/>
    </row>
    <row r="2043" spans="9:12" x14ac:dyDescent="0.25">
      <c r="I2043" s="146"/>
      <c r="J2043" s="146"/>
      <c r="K2043" s="146"/>
      <c r="L2043" s="146"/>
    </row>
    <row r="2044" spans="9:12" x14ac:dyDescent="0.25">
      <c r="I2044" s="146"/>
      <c r="J2044" s="146"/>
      <c r="K2044" s="146"/>
      <c r="L2044" s="146"/>
    </row>
    <row r="2045" spans="9:12" x14ac:dyDescent="0.25">
      <c r="I2045" s="146"/>
      <c r="J2045" s="146"/>
      <c r="K2045" s="146"/>
      <c r="L2045" s="146"/>
    </row>
    <row r="2046" spans="9:12" x14ac:dyDescent="0.25">
      <c r="I2046" s="146"/>
      <c r="J2046" s="146"/>
      <c r="K2046" s="146"/>
      <c r="L2046" s="146"/>
    </row>
    <row r="2047" spans="9:12" x14ac:dyDescent="0.25">
      <c r="I2047" s="146"/>
      <c r="J2047" s="146"/>
      <c r="K2047" s="146"/>
      <c r="L2047" s="146"/>
    </row>
    <row r="2048" spans="9:12" x14ac:dyDescent="0.25">
      <c r="I2048" s="146"/>
      <c r="J2048" s="146"/>
      <c r="K2048" s="146"/>
      <c r="L2048" s="146"/>
    </row>
    <row r="2049" spans="9:12" x14ac:dyDescent="0.25">
      <c r="I2049" s="146"/>
      <c r="J2049" s="146"/>
      <c r="K2049" s="146"/>
      <c r="L2049" s="146"/>
    </row>
    <row r="2050" spans="9:12" x14ac:dyDescent="0.25">
      <c r="I2050" s="146"/>
      <c r="J2050" s="146"/>
      <c r="K2050" s="146"/>
      <c r="L2050" s="146"/>
    </row>
    <row r="2051" spans="9:12" x14ac:dyDescent="0.25">
      <c r="I2051" s="146"/>
      <c r="J2051" s="146"/>
      <c r="K2051" s="146"/>
      <c r="L2051" s="146"/>
    </row>
    <row r="2052" spans="9:12" x14ac:dyDescent="0.25">
      <c r="I2052" s="146"/>
      <c r="J2052" s="146"/>
      <c r="K2052" s="146"/>
      <c r="L2052" s="146"/>
    </row>
    <row r="2053" spans="9:12" x14ac:dyDescent="0.25">
      <c r="I2053" s="146"/>
      <c r="J2053" s="146"/>
      <c r="K2053" s="146"/>
      <c r="L2053" s="146"/>
    </row>
    <row r="2054" spans="9:12" x14ac:dyDescent="0.25">
      <c r="I2054" s="146"/>
      <c r="J2054" s="146"/>
      <c r="K2054" s="146"/>
      <c r="L2054" s="146"/>
    </row>
    <row r="2055" spans="9:12" x14ac:dyDescent="0.25">
      <c r="I2055" s="146"/>
      <c r="J2055" s="146"/>
      <c r="K2055" s="146"/>
      <c r="L2055" s="146"/>
    </row>
    <row r="2056" spans="9:12" x14ac:dyDescent="0.25">
      <c r="I2056" s="146"/>
      <c r="J2056" s="146"/>
      <c r="K2056" s="146"/>
      <c r="L2056" s="146"/>
    </row>
    <row r="2057" spans="9:12" x14ac:dyDescent="0.25">
      <c r="I2057" s="146"/>
      <c r="J2057" s="146"/>
      <c r="K2057" s="146"/>
      <c r="L2057" s="146"/>
    </row>
    <row r="2058" spans="9:12" x14ac:dyDescent="0.25">
      <c r="I2058" s="146"/>
      <c r="J2058" s="146"/>
      <c r="K2058" s="146"/>
      <c r="L2058" s="146"/>
    </row>
    <row r="2059" spans="9:12" x14ac:dyDescent="0.25">
      <c r="I2059" s="146"/>
      <c r="J2059" s="146"/>
      <c r="K2059" s="146"/>
      <c r="L2059" s="146"/>
    </row>
    <row r="2060" spans="9:12" x14ac:dyDescent="0.25">
      <c r="I2060" s="146"/>
      <c r="J2060" s="146"/>
      <c r="K2060" s="146"/>
      <c r="L2060" s="146"/>
    </row>
    <row r="2061" spans="9:12" x14ac:dyDescent="0.25">
      <c r="I2061" s="146"/>
      <c r="J2061" s="146"/>
      <c r="K2061" s="146"/>
      <c r="L2061" s="146"/>
    </row>
    <row r="2062" spans="9:12" x14ac:dyDescent="0.25">
      <c r="I2062" s="146"/>
      <c r="J2062" s="146"/>
      <c r="K2062" s="146"/>
      <c r="L2062" s="146"/>
    </row>
    <row r="2063" spans="9:12" x14ac:dyDescent="0.25">
      <c r="I2063" s="146"/>
      <c r="J2063" s="146"/>
      <c r="K2063" s="146"/>
      <c r="L2063" s="146"/>
    </row>
    <row r="2064" spans="9:12" x14ac:dyDescent="0.25">
      <c r="I2064" s="146"/>
      <c r="J2064" s="146"/>
      <c r="K2064" s="146"/>
      <c r="L2064" s="146"/>
    </row>
    <row r="2065" spans="9:12" x14ac:dyDescent="0.25">
      <c r="I2065" s="146"/>
      <c r="J2065" s="146"/>
      <c r="K2065" s="146"/>
      <c r="L2065" s="146"/>
    </row>
    <row r="2066" spans="9:12" x14ac:dyDescent="0.25">
      <c r="I2066" s="146"/>
      <c r="J2066" s="146"/>
      <c r="K2066" s="146"/>
      <c r="L2066" s="146"/>
    </row>
    <row r="2067" spans="9:12" x14ac:dyDescent="0.25">
      <c r="I2067" s="146"/>
      <c r="J2067" s="146"/>
      <c r="K2067" s="146"/>
      <c r="L2067" s="146"/>
    </row>
    <row r="2068" spans="9:12" x14ac:dyDescent="0.25">
      <c r="I2068" s="146"/>
      <c r="J2068" s="146"/>
      <c r="K2068" s="146"/>
      <c r="L2068" s="146"/>
    </row>
    <row r="2069" spans="9:12" x14ac:dyDescent="0.25">
      <c r="I2069" s="146"/>
      <c r="J2069" s="146"/>
      <c r="K2069" s="146"/>
      <c r="L2069" s="146"/>
    </row>
    <row r="2070" spans="9:12" x14ac:dyDescent="0.25">
      <c r="I2070" s="146"/>
      <c r="J2070" s="146"/>
      <c r="K2070" s="146"/>
      <c r="L2070" s="146"/>
    </row>
    <row r="2071" spans="9:12" x14ac:dyDescent="0.25">
      <c r="I2071" s="146"/>
      <c r="J2071" s="146"/>
      <c r="K2071" s="146"/>
      <c r="L2071" s="146"/>
    </row>
    <row r="2072" spans="9:12" x14ac:dyDescent="0.25">
      <c r="I2072" s="146"/>
      <c r="J2072" s="146"/>
      <c r="K2072" s="146"/>
      <c r="L2072" s="146"/>
    </row>
    <row r="2073" spans="9:12" x14ac:dyDescent="0.25">
      <c r="I2073" s="146"/>
      <c r="J2073" s="146"/>
      <c r="K2073" s="146"/>
      <c r="L2073" s="146"/>
    </row>
    <row r="2074" spans="9:12" x14ac:dyDescent="0.25">
      <c r="I2074" s="146"/>
      <c r="J2074" s="146"/>
      <c r="K2074" s="146"/>
      <c r="L2074" s="146"/>
    </row>
    <row r="2075" spans="9:12" x14ac:dyDescent="0.25">
      <c r="I2075" s="146"/>
      <c r="J2075" s="146"/>
      <c r="K2075" s="146"/>
      <c r="L2075" s="146"/>
    </row>
    <row r="2076" spans="9:12" x14ac:dyDescent="0.25">
      <c r="I2076" s="146"/>
      <c r="J2076" s="146"/>
      <c r="K2076" s="146"/>
      <c r="L2076" s="146"/>
    </row>
    <row r="2077" spans="9:12" x14ac:dyDescent="0.25">
      <c r="I2077" s="146"/>
      <c r="J2077" s="146"/>
      <c r="K2077" s="146"/>
      <c r="L2077" s="146"/>
    </row>
    <row r="2078" spans="9:12" x14ac:dyDescent="0.25">
      <c r="I2078" s="146"/>
      <c r="J2078" s="146"/>
      <c r="K2078" s="146"/>
      <c r="L2078" s="146"/>
    </row>
    <row r="2079" spans="9:12" x14ac:dyDescent="0.25">
      <c r="I2079" s="146"/>
      <c r="J2079" s="146"/>
      <c r="K2079" s="146"/>
      <c r="L2079" s="146"/>
    </row>
    <row r="2080" spans="9:12" x14ac:dyDescent="0.25">
      <c r="I2080" s="146"/>
      <c r="J2080" s="146"/>
      <c r="K2080" s="146"/>
      <c r="L2080" s="146"/>
    </row>
    <row r="2081" spans="9:12" x14ac:dyDescent="0.25">
      <c r="I2081" s="146"/>
      <c r="J2081" s="146"/>
      <c r="K2081" s="146"/>
      <c r="L2081" s="146"/>
    </row>
    <row r="2082" spans="9:12" x14ac:dyDescent="0.25">
      <c r="I2082" s="146"/>
      <c r="J2082" s="146"/>
      <c r="K2082" s="146"/>
      <c r="L2082" s="146"/>
    </row>
    <row r="2083" spans="9:12" x14ac:dyDescent="0.25">
      <c r="I2083" s="146"/>
      <c r="J2083" s="146"/>
      <c r="K2083" s="146"/>
      <c r="L2083" s="146"/>
    </row>
    <row r="2084" spans="9:12" x14ac:dyDescent="0.25">
      <c r="I2084" s="146"/>
      <c r="J2084" s="146"/>
      <c r="K2084" s="146"/>
      <c r="L2084" s="146"/>
    </row>
    <row r="2085" spans="9:12" x14ac:dyDescent="0.25">
      <c r="I2085" s="146"/>
      <c r="J2085" s="146"/>
      <c r="K2085" s="146"/>
      <c r="L2085" s="146"/>
    </row>
    <row r="2086" spans="9:12" x14ac:dyDescent="0.25">
      <c r="I2086" s="146"/>
      <c r="J2086" s="146"/>
      <c r="K2086" s="146"/>
      <c r="L2086" s="146"/>
    </row>
    <row r="2087" spans="9:12" x14ac:dyDescent="0.25">
      <c r="I2087" s="146"/>
      <c r="J2087" s="146"/>
      <c r="K2087" s="146"/>
      <c r="L2087" s="146"/>
    </row>
    <row r="2088" spans="9:12" x14ac:dyDescent="0.25">
      <c r="I2088" s="146"/>
      <c r="J2088" s="146"/>
      <c r="K2088" s="146"/>
      <c r="L2088" s="146"/>
    </row>
    <row r="2089" spans="9:12" x14ac:dyDescent="0.25">
      <c r="I2089" s="146"/>
      <c r="J2089" s="146"/>
      <c r="K2089" s="146"/>
      <c r="L2089" s="146"/>
    </row>
    <row r="2090" spans="9:12" x14ac:dyDescent="0.25">
      <c r="I2090" s="146"/>
      <c r="J2090" s="146"/>
      <c r="K2090" s="146"/>
      <c r="L2090" s="146"/>
    </row>
    <row r="2091" spans="9:12" x14ac:dyDescent="0.25">
      <c r="I2091" s="146"/>
      <c r="J2091" s="146"/>
      <c r="K2091" s="146"/>
      <c r="L2091" s="146"/>
    </row>
    <row r="2092" spans="9:12" x14ac:dyDescent="0.25">
      <c r="I2092" s="146"/>
      <c r="J2092" s="146"/>
      <c r="K2092" s="146"/>
      <c r="L2092" s="146"/>
    </row>
    <row r="2093" spans="9:12" x14ac:dyDescent="0.25">
      <c r="I2093" s="146"/>
      <c r="J2093" s="146"/>
      <c r="K2093" s="146"/>
      <c r="L2093" s="146"/>
    </row>
    <row r="2094" spans="9:12" x14ac:dyDescent="0.25">
      <c r="I2094" s="146"/>
      <c r="J2094" s="146"/>
      <c r="K2094" s="146"/>
      <c r="L2094" s="146"/>
    </row>
    <row r="2095" spans="9:12" x14ac:dyDescent="0.25">
      <c r="I2095" s="146"/>
      <c r="J2095" s="146"/>
      <c r="K2095" s="146"/>
      <c r="L2095" s="146"/>
    </row>
    <row r="2096" spans="9:12" x14ac:dyDescent="0.25">
      <c r="I2096" s="146"/>
      <c r="J2096" s="146"/>
      <c r="K2096" s="146"/>
      <c r="L2096" s="146"/>
    </row>
    <row r="2097" spans="9:12" x14ac:dyDescent="0.25">
      <c r="I2097" s="146"/>
      <c r="J2097" s="146"/>
      <c r="K2097" s="146"/>
      <c r="L2097" s="146"/>
    </row>
    <row r="2098" spans="9:12" x14ac:dyDescent="0.25">
      <c r="I2098" s="146"/>
      <c r="J2098" s="146"/>
      <c r="K2098" s="146"/>
      <c r="L2098" s="146"/>
    </row>
    <row r="2099" spans="9:12" x14ac:dyDescent="0.25">
      <c r="I2099" s="146"/>
      <c r="J2099" s="146"/>
      <c r="K2099" s="146"/>
      <c r="L2099" s="146"/>
    </row>
    <row r="2100" spans="9:12" x14ac:dyDescent="0.25">
      <c r="I2100" s="146"/>
      <c r="J2100" s="146"/>
      <c r="K2100" s="146"/>
      <c r="L2100" s="146"/>
    </row>
    <row r="2101" spans="9:12" x14ac:dyDescent="0.25">
      <c r="I2101" s="146"/>
      <c r="J2101" s="146"/>
      <c r="K2101" s="146"/>
      <c r="L2101" s="146"/>
    </row>
    <row r="2102" spans="9:12" x14ac:dyDescent="0.25">
      <c r="I2102" s="146"/>
      <c r="J2102" s="146"/>
      <c r="K2102" s="146"/>
      <c r="L2102" s="146"/>
    </row>
    <row r="2103" spans="9:12" x14ac:dyDescent="0.25">
      <c r="I2103" s="146"/>
      <c r="J2103" s="146"/>
      <c r="K2103" s="146"/>
      <c r="L2103" s="146"/>
    </row>
    <row r="2104" spans="9:12" x14ac:dyDescent="0.25">
      <c r="I2104" s="146"/>
      <c r="J2104" s="146"/>
      <c r="K2104" s="146"/>
      <c r="L2104" s="146"/>
    </row>
    <row r="2105" spans="9:12" x14ac:dyDescent="0.25">
      <c r="I2105" s="146"/>
      <c r="J2105" s="146"/>
      <c r="K2105" s="146"/>
      <c r="L2105" s="146"/>
    </row>
    <row r="2106" spans="9:12" x14ac:dyDescent="0.25">
      <c r="I2106" s="146"/>
      <c r="J2106" s="146"/>
      <c r="K2106" s="146"/>
      <c r="L2106" s="146"/>
    </row>
    <row r="2107" spans="9:12" x14ac:dyDescent="0.25">
      <c r="I2107" s="146"/>
      <c r="J2107" s="146"/>
      <c r="K2107" s="146"/>
      <c r="L2107" s="146"/>
    </row>
    <row r="2108" spans="9:12" x14ac:dyDescent="0.25">
      <c r="I2108" s="146"/>
      <c r="J2108" s="146"/>
      <c r="K2108" s="146"/>
      <c r="L2108" s="146"/>
    </row>
    <row r="2109" spans="9:12" x14ac:dyDescent="0.25">
      <c r="I2109" s="146"/>
      <c r="J2109" s="146"/>
      <c r="K2109" s="146"/>
      <c r="L2109" s="146"/>
    </row>
    <row r="2110" spans="9:12" x14ac:dyDescent="0.25">
      <c r="I2110" s="146"/>
      <c r="J2110" s="146"/>
      <c r="K2110" s="146"/>
      <c r="L2110" s="146"/>
    </row>
    <row r="2111" spans="9:12" x14ac:dyDescent="0.25">
      <c r="I2111" s="146"/>
      <c r="J2111" s="146"/>
      <c r="K2111" s="146"/>
      <c r="L2111" s="146"/>
    </row>
    <row r="2112" spans="9:12" x14ac:dyDescent="0.25">
      <c r="I2112" s="146"/>
      <c r="J2112" s="146"/>
      <c r="K2112" s="146"/>
      <c r="L2112" s="146"/>
    </row>
    <row r="2113" spans="9:12" x14ac:dyDescent="0.25">
      <c r="I2113" s="146"/>
      <c r="J2113" s="146"/>
      <c r="K2113" s="146"/>
      <c r="L2113" s="146"/>
    </row>
    <row r="2114" spans="9:12" x14ac:dyDescent="0.25">
      <c r="I2114" s="146"/>
      <c r="J2114" s="146"/>
      <c r="K2114" s="146"/>
      <c r="L2114" s="146"/>
    </row>
    <row r="2115" spans="9:12" x14ac:dyDescent="0.25">
      <c r="I2115" s="146"/>
      <c r="J2115" s="146"/>
      <c r="K2115" s="146"/>
      <c r="L2115" s="146"/>
    </row>
    <row r="2116" spans="9:12" x14ac:dyDescent="0.25">
      <c r="I2116" s="146"/>
      <c r="J2116" s="146"/>
      <c r="K2116" s="146"/>
      <c r="L2116" s="146"/>
    </row>
    <row r="2117" spans="9:12" x14ac:dyDescent="0.25">
      <c r="I2117" s="146"/>
      <c r="J2117" s="146"/>
      <c r="K2117" s="146"/>
      <c r="L2117" s="146"/>
    </row>
    <row r="2118" spans="9:12" x14ac:dyDescent="0.25">
      <c r="I2118" s="146"/>
      <c r="J2118" s="146"/>
      <c r="K2118" s="146"/>
      <c r="L2118" s="146"/>
    </row>
    <row r="2119" spans="9:12" x14ac:dyDescent="0.25">
      <c r="I2119" s="146"/>
      <c r="J2119" s="146"/>
      <c r="K2119" s="146"/>
      <c r="L2119" s="146"/>
    </row>
    <row r="2120" spans="9:12" x14ac:dyDescent="0.25">
      <c r="I2120" s="146"/>
      <c r="J2120" s="146"/>
      <c r="K2120" s="146"/>
      <c r="L2120" s="146"/>
    </row>
    <row r="2121" spans="9:12" x14ac:dyDescent="0.25">
      <c r="I2121" s="146"/>
      <c r="J2121" s="146"/>
      <c r="K2121" s="146"/>
      <c r="L2121" s="146"/>
    </row>
    <row r="2122" spans="9:12" x14ac:dyDescent="0.25">
      <c r="I2122" s="146"/>
      <c r="J2122" s="146"/>
      <c r="K2122" s="146"/>
      <c r="L2122" s="146"/>
    </row>
    <row r="2123" spans="9:12" x14ac:dyDescent="0.25">
      <c r="I2123" s="146"/>
      <c r="J2123" s="146"/>
      <c r="K2123" s="146"/>
      <c r="L2123" s="146"/>
    </row>
    <row r="2124" spans="9:12" x14ac:dyDescent="0.25">
      <c r="I2124" s="146"/>
      <c r="J2124" s="146"/>
      <c r="K2124" s="146"/>
      <c r="L2124" s="146"/>
    </row>
    <row r="2125" spans="9:12" x14ac:dyDescent="0.25">
      <c r="I2125" s="146"/>
      <c r="J2125" s="146"/>
      <c r="K2125" s="146"/>
      <c r="L2125" s="146"/>
    </row>
    <row r="2126" spans="9:12" x14ac:dyDescent="0.25">
      <c r="I2126" s="146"/>
      <c r="J2126" s="146"/>
      <c r="K2126" s="146"/>
      <c r="L2126" s="146"/>
    </row>
    <row r="2127" spans="9:12" x14ac:dyDescent="0.25">
      <c r="I2127" s="146"/>
      <c r="J2127" s="146"/>
      <c r="K2127" s="146"/>
      <c r="L2127" s="146"/>
    </row>
    <row r="2128" spans="9:12" x14ac:dyDescent="0.25">
      <c r="I2128" s="146"/>
      <c r="J2128" s="146"/>
      <c r="K2128" s="146"/>
      <c r="L2128" s="146"/>
    </row>
    <row r="2129" spans="9:12" x14ac:dyDescent="0.25">
      <c r="I2129" s="146"/>
      <c r="J2129" s="146"/>
      <c r="K2129" s="146"/>
      <c r="L2129" s="146"/>
    </row>
    <row r="2130" spans="9:12" x14ac:dyDescent="0.25">
      <c r="I2130" s="146"/>
      <c r="J2130" s="146"/>
      <c r="K2130" s="146"/>
      <c r="L2130" s="146"/>
    </row>
    <row r="2131" spans="9:12" x14ac:dyDescent="0.25">
      <c r="I2131" s="146"/>
      <c r="J2131" s="146"/>
      <c r="K2131" s="146"/>
      <c r="L2131" s="146"/>
    </row>
    <row r="2132" spans="9:12" x14ac:dyDescent="0.25">
      <c r="I2132" s="146"/>
      <c r="J2132" s="146"/>
      <c r="K2132" s="146"/>
      <c r="L2132" s="146"/>
    </row>
    <row r="2133" spans="9:12" x14ac:dyDescent="0.25">
      <c r="I2133" s="146"/>
      <c r="J2133" s="146"/>
      <c r="K2133" s="146"/>
      <c r="L2133" s="146"/>
    </row>
    <row r="2134" spans="9:12" x14ac:dyDescent="0.25">
      <c r="I2134" s="146"/>
      <c r="J2134" s="146"/>
      <c r="K2134" s="146"/>
      <c r="L2134" s="146"/>
    </row>
    <row r="2135" spans="9:12" x14ac:dyDescent="0.25">
      <c r="I2135" s="146"/>
      <c r="J2135" s="146"/>
      <c r="K2135" s="146"/>
      <c r="L2135" s="146"/>
    </row>
    <row r="2136" spans="9:12" x14ac:dyDescent="0.25">
      <c r="I2136" s="146"/>
      <c r="J2136" s="146"/>
      <c r="K2136" s="146"/>
      <c r="L2136" s="146"/>
    </row>
    <row r="2137" spans="9:12" x14ac:dyDescent="0.25">
      <c r="I2137" s="146"/>
      <c r="J2137" s="146"/>
      <c r="K2137" s="146"/>
      <c r="L2137" s="146"/>
    </row>
    <row r="2138" spans="9:12" x14ac:dyDescent="0.25">
      <c r="I2138" s="146"/>
      <c r="J2138" s="146"/>
      <c r="K2138" s="146"/>
      <c r="L2138" s="146"/>
    </row>
    <row r="2139" spans="9:12" x14ac:dyDescent="0.25">
      <c r="I2139" s="146"/>
      <c r="J2139" s="146"/>
      <c r="K2139" s="146"/>
      <c r="L2139" s="146"/>
    </row>
    <row r="2140" spans="9:12" x14ac:dyDescent="0.25">
      <c r="I2140" s="146"/>
      <c r="J2140" s="146"/>
      <c r="K2140" s="146"/>
      <c r="L2140" s="146"/>
    </row>
    <row r="2141" spans="9:12" x14ac:dyDescent="0.25">
      <c r="I2141" s="146"/>
      <c r="J2141" s="146"/>
      <c r="K2141" s="146"/>
      <c r="L2141" s="146"/>
    </row>
    <row r="2142" spans="9:12" x14ac:dyDescent="0.25">
      <c r="I2142" s="146"/>
      <c r="J2142" s="146"/>
      <c r="K2142" s="146"/>
      <c r="L2142" s="146"/>
    </row>
    <row r="2143" spans="9:12" x14ac:dyDescent="0.25">
      <c r="I2143" s="146"/>
      <c r="J2143" s="146"/>
      <c r="K2143" s="146"/>
      <c r="L2143" s="146"/>
    </row>
    <row r="2144" spans="9:12" x14ac:dyDescent="0.25">
      <c r="I2144" s="146"/>
      <c r="J2144" s="146"/>
      <c r="K2144" s="146"/>
      <c r="L2144" s="146"/>
    </row>
    <row r="2145" spans="9:12" x14ac:dyDescent="0.25">
      <c r="I2145" s="146"/>
      <c r="J2145" s="146"/>
      <c r="K2145" s="146"/>
      <c r="L2145" s="146"/>
    </row>
    <row r="2146" spans="9:12" x14ac:dyDescent="0.25">
      <c r="I2146" s="146"/>
      <c r="J2146" s="146"/>
      <c r="K2146" s="146"/>
      <c r="L2146" s="146"/>
    </row>
    <row r="2147" spans="9:12" x14ac:dyDescent="0.25">
      <c r="I2147" s="146"/>
      <c r="J2147" s="146"/>
      <c r="K2147" s="146"/>
      <c r="L2147" s="146"/>
    </row>
    <row r="2148" spans="9:12" x14ac:dyDescent="0.25">
      <c r="I2148" s="146"/>
      <c r="J2148" s="146"/>
      <c r="K2148" s="146"/>
      <c r="L2148" s="146"/>
    </row>
    <row r="2149" spans="9:12" x14ac:dyDescent="0.25">
      <c r="I2149" s="146"/>
      <c r="J2149" s="146"/>
      <c r="K2149" s="146"/>
      <c r="L2149" s="146"/>
    </row>
    <row r="2150" spans="9:12" x14ac:dyDescent="0.25">
      <c r="I2150" s="146"/>
      <c r="J2150" s="146"/>
      <c r="K2150" s="146"/>
      <c r="L2150" s="146"/>
    </row>
    <row r="2151" spans="9:12" x14ac:dyDescent="0.25">
      <c r="I2151" s="146"/>
      <c r="J2151" s="146"/>
      <c r="K2151" s="146"/>
      <c r="L2151" s="146"/>
    </row>
    <row r="2152" spans="9:12" x14ac:dyDescent="0.25">
      <c r="I2152" s="146"/>
      <c r="J2152" s="146"/>
      <c r="K2152" s="146"/>
      <c r="L2152" s="146"/>
    </row>
    <row r="2153" spans="9:12" x14ac:dyDescent="0.25">
      <c r="I2153" s="146"/>
      <c r="J2153" s="146"/>
      <c r="K2153" s="146"/>
      <c r="L2153" s="146"/>
    </row>
    <row r="2154" spans="9:12" x14ac:dyDescent="0.25">
      <c r="I2154" s="146"/>
      <c r="J2154" s="146"/>
      <c r="K2154" s="146"/>
      <c r="L2154" s="146"/>
    </row>
    <row r="2155" spans="9:12" x14ac:dyDescent="0.25">
      <c r="I2155" s="146"/>
      <c r="J2155" s="146"/>
      <c r="K2155" s="146"/>
      <c r="L2155" s="146"/>
    </row>
    <row r="2156" spans="9:12" x14ac:dyDescent="0.25">
      <c r="I2156" s="146"/>
      <c r="J2156" s="146"/>
      <c r="K2156" s="146"/>
      <c r="L2156" s="146"/>
    </row>
    <row r="2157" spans="9:12" x14ac:dyDescent="0.25">
      <c r="I2157" s="146"/>
      <c r="J2157" s="146"/>
      <c r="K2157" s="146"/>
      <c r="L2157" s="146"/>
    </row>
    <row r="2158" spans="9:12" x14ac:dyDescent="0.25">
      <c r="I2158" s="146"/>
      <c r="J2158" s="146"/>
      <c r="K2158" s="146"/>
      <c r="L2158" s="146"/>
    </row>
    <row r="2159" spans="9:12" x14ac:dyDescent="0.25">
      <c r="I2159" s="146"/>
      <c r="J2159" s="146"/>
      <c r="K2159" s="146"/>
      <c r="L2159" s="146"/>
    </row>
    <row r="2160" spans="9:12" x14ac:dyDescent="0.25">
      <c r="I2160" s="146"/>
      <c r="J2160" s="146"/>
      <c r="K2160" s="146"/>
      <c r="L2160" s="146"/>
    </row>
    <row r="2161" spans="9:12" x14ac:dyDescent="0.25">
      <c r="I2161" s="146"/>
      <c r="J2161" s="146"/>
      <c r="K2161" s="146"/>
      <c r="L2161" s="146"/>
    </row>
    <row r="2162" spans="9:12" x14ac:dyDescent="0.25">
      <c r="I2162" s="146"/>
      <c r="J2162" s="146"/>
      <c r="K2162" s="146"/>
      <c r="L2162" s="146"/>
    </row>
    <row r="2163" spans="9:12" x14ac:dyDescent="0.25">
      <c r="I2163" s="146"/>
      <c r="J2163" s="146"/>
      <c r="K2163" s="146"/>
      <c r="L2163" s="146"/>
    </row>
    <row r="2164" spans="9:12" x14ac:dyDescent="0.25">
      <c r="I2164" s="146"/>
      <c r="J2164" s="146"/>
      <c r="K2164" s="146"/>
      <c r="L2164" s="146"/>
    </row>
    <row r="2165" spans="9:12" x14ac:dyDescent="0.25">
      <c r="I2165" s="146"/>
      <c r="J2165" s="146"/>
      <c r="K2165" s="146"/>
      <c r="L2165" s="146"/>
    </row>
    <row r="2166" spans="9:12" x14ac:dyDescent="0.25">
      <c r="I2166" s="146"/>
      <c r="J2166" s="146"/>
      <c r="K2166" s="146"/>
      <c r="L2166" s="146"/>
    </row>
    <row r="2167" spans="9:12" x14ac:dyDescent="0.25">
      <c r="I2167" s="146"/>
      <c r="J2167" s="146"/>
      <c r="K2167" s="146"/>
      <c r="L2167" s="146"/>
    </row>
    <row r="2168" spans="9:12" x14ac:dyDescent="0.25">
      <c r="I2168" s="146"/>
      <c r="J2168" s="146"/>
      <c r="K2168" s="146"/>
      <c r="L2168" s="146"/>
    </row>
    <row r="2169" spans="9:12" x14ac:dyDescent="0.25">
      <c r="I2169" s="146"/>
      <c r="J2169" s="146"/>
      <c r="K2169" s="146"/>
      <c r="L2169" s="146"/>
    </row>
    <row r="2170" spans="9:12" x14ac:dyDescent="0.25">
      <c r="I2170" s="146"/>
      <c r="J2170" s="146"/>
      <c r="K2170" s="146"/>
      <c r="L2170" s="146"/>
    </row>
    <row r="2171" spans="9:12" x14ac:dyDescent="0.25">
      <c r="I2171" s="146"/>
      <c r="J2171" s="146"/>
      <c r="K2171" s="146"/>
      <c r="L2171" s="146"/>
    </row>
    <row r="2172" spans="9:12" x14ac:dyDescent="0.25">
      <c r="I2172" s="146"/>
      <c r="J2172" s="146"/>
      <c r="K2172" s="146"/>
      <c r="L2172" s="146"/>
    </row>
    <row r="2173" spans="9:12" x14ac:dyDescent="0.25">
      <c r="I2173" s="146"/>
      <c r="J2173" s="146"/>
      <c r="K2173" s="146"/>
      <c r="L2173" s="146"/>
    </row>
    <row r="2174" spans="9:12" x14ac:dyDescent="0.25">
      <c r="I2174" s="146"/>
      <c r="J2174" s="146"/>
      <c r="K2174" s="146"/>
      <c r="L2174" s="146"/>
    </row>
    <row r="2175" spans="9:12" x14ac:dyDescent="0.25">
      <c r="I2175" s="146"/>
      <c r="J2175" s="146"/>
      <c r="K2175" s="146"/>
      <c r="L2175" s="146"/>
    </row>
    <row r="2176" spans="9:12" x14ac:dyDescent="0.25">
      <c r="I2176" s="146"/>
      <c r="J2176" s="146"/>
      <c r="K2176" s="146"/>
      <c r="L2176" s="146"/>
    </row>
    <row r="2177" spans="9:12" x14ac:dyDescent="0.25">
      <c r="I2177" s="146"/>
      <c r="J2177" s="146"/>
      <c r="K2177" s="146"/>
      <c r="L2177" s="146"/>
    </row>
    <row r="2178" spans="9:12" x14ac:dyDescent="0.25">
      <c r="I2178" s="146"/>
      <c r="J2178" s="146"/>
      <c r="K2178" s="146"/>
      <c r="L2178" s="146"/>
    </row>
    <row r="2179" spans="9:12" x14ac:dyDescent="0.25">
      <c r="I2179" s="146"/>
      <c r="J2179" s="146"/>
      <c r="K2179" s="146"/>
      <c r="L2179" s="146"/>
    </row>
    <row r="2180" spans="9:12" x14ac:dyDescent="0.25">
      <c r="I2180" s="146"/>
      <c r="J2180" s="146"/>
      <c r="K2180" s="146"/>
      <c r="L2180" s="146"/>
    </row>
    <row r="2181" spans="9:12" x14ac:dyDescent="0.25">
      <c r="I2181" s="146"/>
      <c r="J2181" s="146"/>
      <c r="K2181" s="146"/>
      <c r="L2181" s="146"/>
    </row>
    <row r="2182" spans="9:12" x14ac:dyDescent="0.25">
      <c r="I2182" s="146"/>
      <c r="J2182" s="146"/>
      <c r="K2182" s="146"/>
      <c r="L2182" s="146"/>
    </row>
    <row r="2183" spans="9:12" x14ac:dyDescent="0.25">
      <c r="I2183" s="146"/>
      <c r="J2183" s="146"/>
      <c r="K2183" s="146"/>
      <c r="L2183" s="146"/>
    </row>
    <row r="2184" spans="9:12" x14ac:dyDescent="0.25">
      <c r="I2184" s="146"/>
      <c r="J2184" s="146"/>
      <c r="K2184" s="146"/>
      <c r="L2184" s="146"/>
    </row>
    <row r="2185" spans="9:12" x14ac:dyDescent="0.25">
      <c r="I2185" s="146"/>
      <c r="J2185" s="146"/>
      <c r="K2185" s="146"/>
      <c r="L2185" s="146"/>
    </row>
    <row r="2186" spans="9:12" x14ac:dyDescent="0.25">
      <c r="I2186" s="146"/>
      <c r="J2186" s="146"/>
      <c r="K2186" s="146"/>
      <c r="L2186" s="146"/>
    </row>
    <row r="2187" spans="9:12" x14ac:dyDescent="0.25">
      <c r="I2187" s="146"/>
      <c r="J2187" s="146"/>
      <c r="K2187" s="146"/>
      <c r="L2187" s="146"/>
    </row>
    <row r="2188" spans="9:12" x14ac:dyDescent="0.25">
      <c r="I2188" s="146"/>
      <c r="J2188" s="146"/>
      <c r="K2188" s="146"/>
      <c r="L2188" s="146"/>
    </row>
    <row r="2189" spans="9:12" x14ac:dyDescent="0.25">
      <c r="I2189" s="146"/>
      <c r="J2189" s="146"/>
      <c r="K2189" s="146"/>
      <c r="L2189" s="146"/>
    </row>
    <row r="2190" spans="9:12" x14ac:dyDescent="0.25">
      <c r="I2190" s="146"/>
      <c r="J2190" s="146"/>
      <c r="K2190" s="146"/>
      <c r="L2190" s="146"/>
    </row>
    <row r="2191" spans="9:12" x14ac:dyDescent="0.25">
      <c r="I2191" s="146"/>
      <c r="J2191" s="146"/>
      <c r="K2191" s="146"/>
      <c r="L2191" s="146"/>
    </row>
    <row r="2192" spans="9:12" x14ac:dyDescent="0.25">
      <c r="I2192" s="146"/>
      <c r="J2192" s="146"/>
      <c r="K2192" s="146"/>
      <c r="L2192" s="146"/>
    </row>
    <row r="2193" spans="9:12" x14ac:dyDescent="0.25">
      <c r="I2193" s="146"/>
      <c r="J2193" s="146"/>
      <c r="K2193" s="146"/>
      <c r="L2193" s="146"/>
    </row>
    <row r="2194" spans="9:12" x14ac:dyDescent="0.25">
      <c r="I2194" s="146"/>
      <c r="J2194" s="146"/>
      <c r="K2194" s="146"/>
      <c r="L2194" s="146"/>
    </row>
    <row r="2195" spans="9:12" x14ac:dyDescent="0.25">
      <c r="I2195" s="146"/>
      <c r="J2195" s="146"/>
      <c r="K2195" s="146"/>
      <c r="L2195" s="146"/>
    </row>
    <row r="2196" spans="9:12" x14ac:dyDescent="0.25">
      <c r="I2196" s="146"/>
      <c r="J2196" s="146"/>
      <c r="K2196" s="146"/>
      <c r="L2196" s="146"/>
    </row>
    <row r="2197" spans="9:12" x14ac:dyDescent="0.25">
      <c r="I2197" s="146"/>
      <c r="J2197" s="146"/>
      <c r="K2197" s="146"/>
      <c r="L2197" s="146"/>
    </row>
    <row r="2198" spans="9:12" x14ac:dyDescent="0.25">
      <c r="I2198" s="146"/>
      <c r="J2198" s="146"/>
      <c r="K2198" s="146"/>
      <c r="L2198" s="146"/>
    </row>
    <row r="2199" spans="9:12" x14ac:dyDescent="0.25">
      <c r="I2199" s="146"/>
      <c r="J2199" s="146"/>
      <c r="K2199" s="146"/>
      <c r="L2199" s="146"/>
    </row>
    <row r="2200" spans="9:12" x14ac:dyDescent="0.25">
      <c r="I2200" s="146"/>
      <c r="J2200" s="146"/>
      <c r="K2200" s="146"/>
      <c r="L2200" s="146"/>
    </row>
    <row r="2201" spans="9:12" x14ac:dyDescent="0.25">
      <c r="I2201" s="146"/>
      <c r="J2201" s="146"/>
      <c r="K2201" s="146"/>
      <c r="L2201" s="146"/>
    </row>
    <row r="2202" spans="9:12" x14ac:dyDescent="0.25">
      <c r="I2202" s="146"/>
      <c r="J2202" s="146"/>
      <c r="K2202" s="146"/>
      <c r="L2202" s="146"/>
    </row>
    <row r="2203" spans="9:12" x14ac:dyDescent="0.25">
      <c r="I2203" s="146"/>
      <c r="J2203" s="146"/>
      <c r="K2203" s="146"/>
      <c r="L2203" s="146"/>
    </row>
    <row r="2204" spans="9:12" x14ac:dyDescent="0.25">
      <c r="I2204" s="146"/>
      <c r="J2204" s="146"/>
      <c r="K2204" s="146"/>
      <c r="L2204" s="146"/>
    </row>
    <row r="2205" spans="9:12" x14ac:dyDescent="0.25">
      <c r="I2205" s="146"/>
      <c r="J2205" s="146"/>
      <c r="K2205" s="146"/>
      <c r="L2205" s="146"/>
    </row>
    <row r="2206" spans="9:12" x14ac:dyDescent="0.25">
      <c r="I2206" s="146"/>
      <c r="J2206" s="146"/>
      <c r="K2206" s="146"/>
      <c r="L2206" s="146"/>
    </row>
    <row r="2207" spans="9:12" x14ac:dyDescent="0.25">
      <c r="I2207" s="146"/>
      <c r="J2207" s="146"/>
      <c r="K2207" s="146"/>
      <c r="L2207" s="146"/>
    </row>
    <row r="2208" spans="9:12" x14ac:dyDescent="0.25">
      <c r="I2208" s="146"/>
      <c r="J2208" s="146"/>
      <c r="K2208" s="146"/>
      <c r="L2208" s="146"/>
    </row>
    <row r="2209" spans="9:12" x14ac:dyDescent="0.25">
      <c r="I2209" s="146"/>
      <c r="J2209" s="146"/>
      <c r="K2209" s="146"/>
      <c r="L2209" s="146"/>
    </row>
    <row r="2210" spans="9:12" x14ac:dyDescent="0.25">
      <c r="I2210" s="146"/>
      <c r="J2210" s="146"/>
      <c r="K2210" s="146"/>
      <c r="L2210" s="146"/>
    </row>
    <row r="2211" spans="9:12" x14ac:dyDescent="0.25">
      <c r="I2211" s="146"/>
      <c r="J2211" s="146"/>
      <c r="K2211" s="146"/>
      <c r="L2211" s="146"/>
    </row>
    <row r="2212" spans="9:12" x14ac:dyDescent="0.25">
      <c r="I2212" s="146"/>
      <c r="J2212" s="146"/>
      <c r="K2212" s="146"/>
      <c r="L2212" s="146"/>
    </row>
    <row r="2213" spans="9:12" x14ac:dyDescent="0.25">
      <c r="I2213" s="146"/>
      <c r="J2213" s="146"/>
      <c r="K2213" s="146"/>
      <c r="L2213" s="146"/>
    </row>
    <row r="2214" spans="9:12" x14ac:dyDescent="0.25">
      <c r="I2214" s="146"/>
      <c r="J2214" s="146"/>
      <c r="K2214" s="146"/>
      <c r="L2214" s="146"/>
    </row>
    <row r="2215" spans="9:12" x14ac:dyDescent="0.25">
      <c r="I2215" s="146"/>
      <c r="J2215" s="146"/>
      <c r="K2215" s="146"/>
      <c r="L2215" s="146"/>
    </row>
    <row r="2216" spans="9:12" x14ac:dyDescent="0.25">
      <c r="I2216" s="146"/>
      <c r="J2216" s="146"/>
      <c r="K2216" s="146"/>
      <c r="L2216" s="146"/>
    </row>
    <row r="2217" spans="9:12" x14ac:dyDescent="0.25">
      <c r="I2217" s="146"/>
      <c r="J2217" s="146"/>
      <c r="K2217" s="146"/>
      <c r="L2217" s="146"/>
    </row>
    <row r="2218" spans="9:12" x14ac:dyDescent="0.25">
      <c r="I2218" s="146"/>
      <c r="J2218" s="146"/>
      <c r="K2218" s="146"/>
      <c r="L2218" s="146"/>
    </row>
    <row r="2219" spans="9:12" x14ac:dyDescent="0.25">
      <c r="I2219" s="146"/>
      <c r="J2219" s="146"/>
      <c r="K2219" s="146"/>
      <c r="L2219" s="146"/>
    </row>
    <row r="2220" spans="9:12" x14ac:dyDescent="0.25">
      <c r="I2220" s="146"/>
      <c r="J2220" s="146"/>
      <c r="K2220" s="146"/>
      <c r="L2220" s="146"/>
    </row>
    <row r="2221" spans="9:12" x14ac:dyDescent="0.25">
      <c r="I2221" s="146"/>
      <c r="J2221" s="146"/>
      <c r="K2221" s="146"/>
      <c r="L2221" s="146"/>
    </row>
    <row r="2222" spans="9:12" x14ac:dyDescent="0.25">
      <c r="I2222" s="146"/>
      <c r="J2222" s="146"/>
      <c r="K2222" s="146"/>
      <c r="L2222" s="146"/>
    </row>
    <row r="2223" spans="9:12" x14ac:dyDescent="0.25">
      <c r="I2223" s="146"/>
      <c r="J2223" s="146"/>
      <c r="K2223" s="146"/>
      <c r="L2223" s="146"/>
    </row>
    <row r="2224" spans="9:12" x14ac:dyDescent="0.25">
      <c r="I2224" s="146"/>
      <c r="J2224" s="146"/>
      <c r="K2224" s="146"/>
      <c r="L2224" s="146"/>
    </row>
    <row r="2225" spans="9:12" x14ac:dyDescent="0.25">
      <c r="I2225" s="146"/>
      <c r="J2225" s="146"/>
      <c r="K2225" s="146"/>
      <c r="L2225" s="146"/>
    </row>
    <row r="2226" spans="9:12" x14ac:dyDescent="0.25">
      <c r="I2226" s="146"/>
      <c r="J2226" s="146"/>
      <c r="K2226" s="146"/>
      <c r="L2226" s="146"/>
    </row>
    <row r="2227" spans="9:12" x14ac:dyDescent="0.25">
      <c r="I2227" s="146"/>
      <c r="J2227" s="146"/>
      <c r="K2227" s="146"/>
      <c r="L2227" s="146"/>
    </row>
    <row r="2228" spans="9:12" x14ac:dyDescent="0.25">
      <c r="I2228" s="146"/>
      <c r="J2228" s="146"/>
      <c r="K2228" s="146"/>
      <c r="L2228" s="146"/>
    </row>
    <row r="2229" spans="9:12" x14ac:dyDescent="0.25">
      <c r="I2229" s="146"/>
      <c r="J2229" s="146"/>
      <c r="K2229" s="146"/>
      <c r="L2229" s="146"/>
    </row>
    <row r="2230" spans="9:12" x14ac:dyDescent="0.25">
      <c r="I2230" s="146"/>
      <c r="J2230" s="146"/>
      <c r="K2230" s="146"/>
      <c r="L2230" s="146"/>
    </row>
    <row r="2231" spans="9:12" x14ac:dyDescent="0.25">
      <c r="I2231" s="146"/>
      <c r="J2231" s="146"/>
      <c r="K2231" s="146"/>
      <c r="L2231" s="146"/>
    </row>
    <row r="2232" spans="9:12" x14ac:dyDescent="0.25">
      <c r="I2232" s="146"/>
      <c r="J2232" s="146"/>
      <c r="K2232" s="146"/>
      <c r="L2232" s="146"/>
    </row>
    <row r="2233" spans="9:12" x14ac:dyDescent="0.25">
      <c r="I2233" s="146"/>
      <c r="J2233" s="146"/>
      <c r="K2233" s="146"/>
      <c r="L2233" s="146"/>
    </row>
    <row r="2234" spans="9:12" x14ac:dyDescent="0.25">
      <c r="I2234" s="146"/>
      <c r="J2234" s="146"/>
      <c r="K2234" s="146"/>
      <c r="L2234" s="146"/>
    </row>
    <row r="2235" spans="9:12" x14ac:dyDescent="0.25">
      <c r="I2235" s="146"/>
      <c r="J2235" s="146"/>
      <c r="K2235" s="146"/>
      <c r="L2235" s="146"/>
    </row>
    <row r="2236" spans="9:12" x14ac:dyDescent="0.25">
      <c r="I2236" s="146"/>
      <c r="J2236" s="146"/>
      <c r="K2236" s="146"/>
      <c r="L2236" s="146"/>
    </row>
    <row r="2237" spans="9:12" x14ac:dyDescent="0.25">
      <c r="I2237" s="146"/>
      <c r="J2237" s="146"/>
      <c r="K2237" s="146"/>
      <c r="L2237" s="146"/>
    </row>
    <row r="2238" spans="9:12" x14ac:dyDescent="0.25">
      <c r="I2238" s="146"/>
      <c r="J2238" s="146"/>
      <c r="K2238" s="146"/>
      <c r="L2238" s="146"/>
    </row>
    <row r="2239" spans="9:12" x14ac:dyDescent="0.25">
      <c r="I2239" s="146"/>
      <c r="J2239" s="146"/>
      <c r="K2239" s="146"/>
      <c r="L2239" s="146"/>
    </row>
    <row r="2240" spans="9:12" x14ac:dyDescent="0.25">
      <c r="I2240" s="146"/>
      <c r="J2240" s="146"/>
      <c r="K2240" s="146"/>
      <c r="L2240" s="146"/>
    </row>
    <row r="2241" spans="9:12" x14ac:dyDescent="0.25">
      <c r="I2241" s="146"/>
      <c r="J2241" s="146"/>
      <c r="K2241" s="146"/>
      <c r="L2241" s="146"/>
    </row>
    <row r="2242" spans="9:12" x14ac:dyDescent="0.25">
      <c r="I2242" s="146"/>
      <c r="J2242" s="146"/>
      <c r="K2242" s="146"/>
      <c r="L2242" s="146"/>
    </row>
    <row r="2243" spans="9:12" x14ac:dyDescent="0.25">
      <c r="I2243" s="146"/>
      <c r="J2243" s="146"/>
      <c r="K2243" s="146"/>
      <c r="L2243" s="146"/>
    </row>
    <row r="2244" spans="9:12" x14ac:dyDescent="0.25">
      <c r="I2244" s="146"/>
      <c r="J2244" s="146"/>
      <c r="K2244" s="146"/>
      <c r="L2244" s="146"/>
    </row>
    <row r="2245" spans="9:12" x14ac:dyDescent="0.25">
      <c r="I2245" s="146"/>
      <c r="J2245" s="146"/>
      <c r="K2245" s="146"/>
      <c r="L2245" s="146"/>
    </row>
    <row r="2246" spans="9:12" x14ac:dyDescent="0.25">
      <c r="I2246" s="146"/>
      <c r="J2246" s="146"/>
      <c r="K2246" s="146"/>
      <c r="L2246" s="146"/>
    </row>
    <row r="2247" spans="9:12" x14ac:dyDescent="0.25">
      <c r="I2247" s="146"/>
      <c r="J2247" s="146"/>
      <c r="K2247" s="146"/>
      <c r="L2247" s="146"/>
    </row>
    <row r="2248" spans="9:12" x14ac:dyDescent="0.25">
      <c r="I2248" s="146"/>
      <c r="J2248" s="146"/>
      <c r="K2248" s="146"/>
      <c r="L2248" s="146"/>
    </row>
    <row r="2249" spans="9:12" x14ac:dyDescent="0.25">
      <c r="I2249" s="146"/>
      <c r="J2249" s="146"/>
      <c r="K2249" s="146"/>
      <c r="L2249" s="146"/>
    </row>
    <row r="2250" spans="9:12" x14ac:dyDescent="0.25">
      <c r="I2250" s="146"/>
      <c r="J2250" s="146"/>
      <c r="K2250" s="146"/>
      <c r="L2250" s="146"/>
    </row>
    <row r="2251" spans="9:12" x14ac:dyDescent="0.25">
      <c r="I2251" s="146"/>
      <c r="J2251" s="146"/>
      <c r="K2251" s="146"/>
      <c r="L2251" s="146"/>
    </row>
    <row r="2252" spans="9:12" x14ac:dyDescent="0.25">
      <c r="I2252" s="146"/>
      <c r="J2252" s="146"/>
      <c r="K2252" s="146"/>
      <c r="L2252" s="146"/>
    </row>
    <row r="2253" spans="9:12" x14ac:dyDescent="0.25">
      <c r="I2253" s="146"/>
      <c r="J2253" s="146"/>
      <c r="K2253" s="146"/>
      <c r="L2253" s="146"/>
    </row>
    <row r="2254" spans="9:12" x14ac:dyDescent="0.25">
      <c r="I2254" s="146"/>
      <c r="J2254" s="146"/>
      <c r="K2254" s="146"/>
      <c r="L2254" s="146"/>
    </row>
    <row r="2255" spans="9:12" x14ac:dyDescent="0.25">
      <c r="I2255" s="146"/>
      <c r="J2255" s="146"/>
      <c r="K2255" s="146"/>
      <c r="L2255" s="146"/>
    </row>
    <row r="2256" spans="9:12" x14ac:dyDescent="0.25">
      <c r="I2256" s="146"/>
      <c r="J2256" s="146"/>
      <c r="K2256" s="146"/>
      <c r="L2256" s="146"/>
    </row>
    <row r="2257" spans="9:12" x14ac:dyDescent="0.25">
      <c r="I2257" s="146"/>
      <c r="J2257" s="146"/>
      <c r="K2257" s="146"/>
      <c r="L2257" s="146"/>
    </row>
    <row r="2258" spans="9:12" x14ac:dyDescent="0.25">
      <c r="I2258" s="146"/>
      <c r="J2258" s="146"/>
      <c r="K2258" s="146"/>
      <c r="L2258" s="146"/>
    </row>
    <row r="2259" spans="9:12" x14ac:dyDescent="0.25">
      <c r="I2259" s="146"/>
      <c r="J2259" s="146"/>
      <c r="K2259" s="146"/>
      <c r="L2259" s="146"/>
    </row>
    <row r="2260" spans="9:12" x14ac:dyDescent="0.25">
      <c r="I2260" s="146"/>
      <c r="J2260" s="146"/>
      <c r="K2260" s="146"/>
      <c r="L2260" s="146"/>
    </row>
    <row r="2261" spans="9:12" x14ac:dyDescent="0.25">
      <c r="I2261" s="146"/>
      <c r="J2261" s="146"/>
      <c r="K2261" s="146"/>
      <c r="L2261" s="146"/>
    </row>
    <row r="2262" spans="9:12" x14ac:dyDescent="0.25">
      <c r="I2262" s="146"/>
      <c r="J2262" s="146"/>
      <c r="K2262" s="146"/>
      <c r="L2262" s="146"/>
    </row>
    <row r="2263" spans="9:12" x14ac:dyDescent="0.25">
      <c r="I2263" s="146"/>
      <c r="J2263" s="146"/>
      <c r="K2263" s="146"/>
      <c r="L2263" s="146"/>
    </row>
    <row r="2264" spans="9:12" x14ac:dyDescent="0.25">
      <c r="I2264" s="146"/>
      <c r="J2264" s="146"/>
      <c r="K2264" s="146"/>
      <c r="L2264" s="146"/>
    </row>
    <row r="2265" spans="9:12" x14ac:dyDescent="0.25">
      <c r="I2265" s="146"/>
      <c r="J2265" s="146"/>
      <c r="K2265" s="146"/>
      <c r="L2265" s="146"/>
    </row>
    <row r="2266" spans="9:12" x14ac:dyDescent="0.25">
      <c r="I2266" s="146"/>
      <c r="J2266" s="146"/>
      <c r="K2266" s="146"/>
      <c r="L2266" s="146"/>
    </row>
    <row r="2267" spans="9:12" x14ac:dyDescent="0.25">
      <c r="I2267" s="146"/>
      <c r="J2267" s="146"/>
      <c r="K2267" s="146"/>
      <c r="L2267" s="146"/>
    </row>
    <row r="2268" spans="9:12" x14ac:dyDescent="0.25">
      <c r="I2268" s="146"/>
      <c r="J2268" s="146"/>
      <c r="K2268" s="146"/>
      <c r="L2268" s="146"/>
    </row>
    <row r="2269" spans="9:12" x14ac:dyDescent="0.25">
      <c r="I2269" s="146"/>
      <c r="J2269" s="146"/>
      <c r="K2269" s="146"/>
      <c r="L2269" s="146"/>
    </row>
    <row r="2270" spans="9:12" x14ac:dyDescent="0.25">
      <c r="I2270" s="146"/>
      <c r="J2270" s="146"/>
      <c r="K2270" s="146"/>
      <c r="L2270" s="146"/>
    </row>
    <row r="2271" spans="9:12" x14ac:dyDescent="0.25">
      <c r="I2271" s="146"/>
      <c r="J2271" s="146"/>
      <c r="K2271" s="146"/>
      <c r="L2271" s="146"/>
    </row>
    <row r="2272" spans="9:12" x14ac:dyDescent="0.25">
      <c r="I2272" s="146"/>
      <c r="J2272" s="146"/>
      <c r="K2272" s="146"/>
      <c r="L2272" s="146"/>
    </row>
    <row r="2273" spans="9:12" x14ac:dyDescent="0.25">
      <c r="I2273" s="146"/>
      <c r="J2273" s="146"/>
      <c r="K2273" s="146"/>
      <c r="L2273" s="146"/>
    </row>
    <row r="2274" spans="9:12" x14ac:dyDescent="0.25">
      <c r="I2274" s="146"/>
      <c r="J2274" s="146"/>
      <c r="K2274" s="146"/>
      <c r="L2274" s="146"/>
    </row>
    <row r="2275" spans="9:12" x14ac:dyDescent="0.25">
      <c r="I2275" s="146"/>
      <c r="J2275" s="146"/>
      <c r="K2275" s="146"/>
      <c r="L2275" s="146"/>
    </row>
    <row r="2276" spans="9:12" x14ac:dyDescent="0.25">
      <c r="I2276" s="146"/>
      <c r="J2276" s="146"/>
      <c r="K2276" s="146"/>
      <c r="L2276" s="146"/>
    </row>
    <row r="2277" spans="9:12" x14ac:dyDescent="0.25">
      <c r="I2277" s="146"/>
      <c r="J2277" s="146"/>
      <c r="K2277" s="146"/>
      <c r="L2277" s="146"/>
    </row>
    <row r="2278" spans="9:12" x14ac:dyDescent="0.25">
      <c r="I2278" s="146"/>
      <c r="J2278" s="146"/>
      <c r="K2278" s="146"/>
      <c r="L2278" s="146"/>
    </row>
    <row r="2279" spans="9:12" x14ac:dyDescent="0.25">
      <c r="I2279" s="146"/>
      <c r="J2279" s="146"/>
      <c r="K2279" s="146"/>
      <c r="L2279" s="146"/>
    </row>
    <row r="2280" spans="9:12" x14ac:dyDescent="0.25">
      <c r="I2280" s="146"/>
      <c r="J2280" s="146"/>
      <c r="K2280" s="146"/>
      <c r="L2280" s="146"/>
    </row>
    <row r="2281" spans="9:12" x14ac:dyDescent="0.25">
      <c r="I2281" s="146"/>
      <c r="J2281" s="146"/>
      <c r="K2281" s="146"/>
      <c r="L2281" s="146"/>
    </row>
    <row r="2282" spans="9:12" x14ac:dyDescent="0.25">
      <c r="I2282" s="146"/>
      <c r="J2282" s="146"/>
      <c r="K2282" s="146"/>
      <c r="L2282" s="146"/>
    </row>
    <row r="2283" spans="9:12" x14ac:dyDescent="0.25">
      <c r="I2283" s="146"/>
      <c r="J2283" s="146"/>
      <c r="K2283" s="146"/>
      <c r="L2283" s="146"/>
    </row>
    <row r="2284" spans="9:12" x14ac:dyDescent="0.25">
      <c r="I2284" s="146"/>
      <c r="J2284" s="146"/>
      <c r="K2284" s="146"/>
      <c r="L2284" s="146"/>
    </row>
    <row r="2285" spans="9:12" x14ac:dyDescent="0.25">
      <c r="I2285" s="146"/>
      <c r="J2285" s="146"/>
      <c r="K2285" s="146"/>
      <c r="L2285" s="146"/>
    </row>
    <row r="2286" spans="9:12" x14ac:dyDescent="0.25">
      <c r="I2286" s="146"/>
      <c r="J2286" s="146"/>
      <c r="K2286" s="146"/>
      <c r="L2286" s="146"/>
    </row>
    <row r="2287" spans="9:12" x14ac:dyDescent="0.25">
      <c r="I2287" s="146"/>
      <c r="J2287" s="146"/>
      <c r="K2287" s="146"/>
      <c r="L2287" s="146"/>
    </row>
    <row r="2288" spans="9:12" x14ac:dyDescent="0.25">
      <c r="I2288" s="146"/>
      <c r="J2288" s="146"/>
      <c r="K2288" s="146"/>
      <c r="L2288" s="146"/>
    </row>
    <row r="2289" spans="9:12" x14ac:dyDescent="0.25">
      <c r="I2289" s="146"/>
      <c r="J2289" s="146"/>
      <c r="K2289" s="146"/>
      <c r="L2289" s="146"/>
    </row>
    <row r="2290" spans="9:12" x14ac:dyDescent="0.25">
      <c r="I2290" s="146"/>
      <c r="J2290" s="146"/>
      <c r="K2290" s="146"/>
      <c r="L2290" s="146"/>
    </row>
    <row r="2291" spans="9:12" x14ac:dyDescent="0.25">
      <c r="I2291" s="146"/>
      <c r="J2291" s="146"/>
      <c r="K2291" s="146"/>
      <c r="L2291" s="146"/>
    </row>
    <row r="2292" spans="9:12" x14ac:dyDescent="0.25">
      <c r="I2292" s="146"/>
      <c r="J2292" s="146"/>
      <c r="K2292" s="146"/>
      <c r="L2292" s="146"/>
    </row>
    <row r="2293" spans="9:12" x14ac:dyDescent="0.25">
      <c r="I2293" s="146"/>
      <c r="J2293" s="146"/>
      <c r="K2293" s="146"/>
      <c r="L2293" s="146"/>
    </row>
    <row r="2294" spans="9:12" x14ac:dyDescent="0.25">
      <c r="I2294" s="146"/>
      <c r="J2294" s="146"/>
      <c r="K2294" s="146"/>
      <c r="L2294" s="146"/>
    </row>
    <row r="2295" spans="9:12" x14ac:dyDescent="0.25">
      <c r="I2295" s="146"/>
      <c r="J2295" s="146"/>
      <c r="K2295" s="146"/>
      <c r="L2295" s="146"/>
    </row>
    <row r="2296" spans="9:12" x14ac:dyDescent="0.25">
      <c r="I2296" s="146"/>
      <c r="J2296" s="146"/>
      <c r="K2296" s="146"/>
      <c r="L2296" s="146"/>
    </row>
    <row r="2297" spans="9:12" x14ac:dyDescent="0.25">
      <c r="I2297" s="146"/>
      <c r="J2297" s="146"/>
      <c r="K2297" s="146"/>
      <c r="L2297" s="146"/>
    </row>
    <row r="2298" spans="9:12" x14ac:dyDescent="0.25">
      <c r="I2298" s="146"/>
      <c r="J2298" s="146"/>
      <c r="K2298" s="146"/>
      <c r="L2298" s="146"/>
    </row>
    <row r="2299" spans="9:12" x14ac:dyDescent="0.25">
      <c r="I2299" s="146"/>
      <c r="J2299" s="146"/>
      <c r="K2299" s="146"/>
      <c r="L2299" s="146"/>
    </row>
    <row r="2300" spans="9:12" x14ac:dyDescent="0.25">
      <c r="I2300" s="146"/>
      <c r="J2300" s="146"/>
      <c r="K2300" s="146"/>
      <c r="L2300" s="146"/>
    </row>
    <row r="2301" spans="9:12" x14ac:dyDescent="0.25">
      <c r="I2301" s="146"/>
      <c r="J2301" s="146"/>
      <c r="K2301" s="146"/>
      <c r="L2301" s="146"/>
    </row>
    <row r="2302" spans="9:12" x14ac:dyDescent="0.25">
      <c r="I2302" s="146"/>
      <c r="J2302" s="146"/>
      <c r="K2302" s="146"/>
      <c r="L2302" s="146"/>
    </row>
    <row r="2303" spans="9:12" x14ac:dyDescent="0.25">
      <c r="I2303" s="146"/>
      <c r="J2303" s="146"/>
      <c r="K2303" s="146"/>
      <c r="L2303" s="146"/>
    </row>
    <row r="2304" spans="9:12" x14ac:dyDescent="0.25">
      <c r="I2304" s="146"/>
      <c r="J2304" s="146"/>
      <c r="K2304" s="146"/>
      <c r="L2304" s="146"/>
    </row>
    <row r="2305" spans="9:12" x14ac:dyDescent="0.25">
      <c r="I2305" s="146"/>
      <c r="J2305" s="146"/>
      <c r="K2305" s="146"/>
      <c r="L2305" s="146"/>
    </row>
    <row r="2306" spans="9:12" x14ac:dyDescent="0.25">
      <c r="I2306" s="146"/>
      <c r="J2306" s="146"/>
      <c r="K2306" s="146"/>
      <c r="L2306" s="146"/>
    </row>
    <row r="2307" spans="9:12" x14ac:dyDescent="0.25">
      <c r="I2307" s="146"/>
      <c r="J2307" s="146"/>
      <c r="K2307" s="146"/>
      <c r="L2307" s="146"/>
    </row>
    <row r="2308" spans="9:12" x14ac:dyDescent="0.25">
      <c r="I2308" s="146"/>
      <c r="J2308" s="146"/>
      <c r="K2308" s="146"/>
      <c r="L2308" s="146"/>
    </row>
    <row r="2309" spans="9:12" x14ac:dyDescent="0.25">
      <c r="I2309" s="146"/>
      <c r="J2309" s="146"/>
      <c r="K2309" s="146"/>
      <c r="L2309" s="146"/>
    </row>
    <row r="2310" spans="9:12" x14ac:dyDescent="0.25">
      <c r="I2310" s="146"/>
      <c r="J2310" s="146"/>
      <c r="K2310" s="146"/>
      <c r="L2310" s="146"/>
    </row>
    <row r="2311" spans="9:12" x14ac:dyDescent="0.25">
      <c r="I2311" s="146"/>
      <c r="J2311" s="146"/>
      <c r="K2311" s="146"/>
      <c r="L2311" s="146"/>
    </row>
    <row r="2312" spans="9:12" x14ac:dyDescent="0.25">
      <c r="I2312" s="146"/>
      <c r="J2312" s="146"/>
      <c r="K2312" s="146"/>
      <c r="L2312" s="146"/>
    </row>
    <row r="2313" spans="9:12" x14ac:dyDescent="0.25">
      <c r="I2313" s="146"/>
      <c r="J2313" s="146"/>
      <c r="K2313" s="146"/>
      <c r="L2313" s="146"/>
    </row>
    <row r="2314" spans="9:12" x14ac:dyDescent="0.25">
      <c r="I2314" s="146"/>
      <c r="J2314" s="146"/>
      <c r="K2314" s="146"/>
      <c r="L2314" s="146"/>
    </row>
    <row r="2315" spans="9:12" x14ac:dyDescent="0.25">
      <c r="I2315" s="146"/>
      <c r="J2315" s="146"/>
      <c r="K2315" s="146"/>
      <c r="L2315" s="146"/>
    </row>
    <row r="2316" spans="9:12" x14ac:dyDescent="0.25">
      <c r="I2316" s="146"/>
      <c r="J2316" s="146"/>
      <c r="K2316" s="146"/>
      <c r="L2316" s="146"/>
    </row>
    <row r="2317" spans="9:12" x14ac:dyDescent="0.25">
      <c r="I2317" s="146"/>
      <c r="J2317" s="146"/>
      <c r="K2317" s="146"/>
      <c r="L2317" s="146"/>
    </row>
    <row r="2318" spans="9:12" x14ac:dyDescent="0.25">
      <c r="I2318" s="146"/>
      <c r="J2318" s="146"/>
      <c r="K2318" s="146"/>
      <c r="L2318" s="146"/>
    </row>
    <row r="2319" spans="9:12" x14ac:dyDescent="0.25">
      <c r="I2319" s="146"/>
      <c r="J2319" s="146"/>
      <c r="K2319" s="146"/>
      <c r="L2319" s="146"/>
    </row>
    <row r="2320" spans="9:12" x14ac:dyDescent="0.25">
      <c r="I2320" s="146"/>
      <c r="J2320" s="146"/>
      <c r="K2320" s="146"/>
      <c r="L2320" s="146"/>
    </row>
    <row r="2321" spans="9:12" x14ac:dyDescent="0.25">
      <c r="I2321" s="146"/>
      <c r="J2321" s="146"/>
      <c r="K2321" s="146"/>
      <c r="L2321" s="146"/>
    </row>
    <row r="2322" spans="9:12" x14ac:dyDescent="0.25">
      <c r="I2322" s="146"/>
      <c r="J2322" s="146"/>
      <c r="K2322" s="146"/>
      <c r="L2322" s="146"/>
    </row>
    <row r="2323" spans="9:12" x14ac:dyDescent="0.25">
      <c r="I2323" s="146"/>
      <c r="J2323" s="146"/>
      <c r="K2323" s="146"/>
      <c r="L2323" s="146"/>
    </row>
    <row r="2324" spans="9:12" x14ac:dyDescent="0.25">
      <c r="I2324" s="146"/>
      <c r="J2324" s="146"/>
      <c r="K2324" s="146"/>
      <c r="L2324" s="146"/>
    </row>
    <row r="2325" spans="9:12" x14ac:dyDescent="0.25">
      <c r="I2325" s="146"/>
      <c r="J2325" s="146"/>
      <c r="K2325" s="146"/>
      <c r="L2325" s="146"/>
    </row>
    <row r="2326" spans="9:12" x14ac:dyDescent="0.25">
      <c r="I2326" s="146"/>
      <c r="J2326" s="146"/>
      <c r="K2326" s="146"/>
      <c r="L2326" s="146"/>
    </row>
    <row r="2327" spans="9:12" x14ac:dyDescent="0.25">
      <c r="I2327" s="146"/>
      <c r="J2327" s="146"/>
      <c r="K2327" s="146"/>
      <c r="L2327" s="146"/>
    </row>
    <row r="2328" spans="9:12" x14ac:dyDescent="0.25">
      <c r="I2328" s="146"/>
      <c r="J2328" s="146"/>
      <c r="K2328" s="146"/>
      <c r="L2328" s="146"/>
    </row>
    <row r="2329" spans="9:12" x14ac:dyDescent="0.25">
      <c r="I2329" s="146"/>
      <c r="J2329" s="146"/>
      <c r="K2329" s="146"/>
      <c r="L2329" s="146"/>
    </row>
    <row r="2330" spans="9:12" x14ac:dyDescent="0.25">
      <c r="I2330" s="146"/>
      <c r="J2330" s="146"/>
      <c r="K2330" s="146"/>
      <c r="L2330" s="146"/>
    </row>
    <row r="2331" spans="9:12" x14ac:dyDescent="0.25">
      <c r="I2331" s="146"/>
      <c r="J2331" s="146"/>
      <c r="K2331" s="146"/>
      <c r="L2331" s="146"/>
    </row>
    <row r="2332" spans="9:12" x14ac:dyDescent="0.25">
      <c r="I2332" s="146"/>
      <c r="J2332" s="146"/>
      <c r="K2332" s="146"/>
      <c r="L2332" s="146"/>
    </row>
    <row r="2333" spans="9:12" x14ac:dyDescent="0.25">
      <c r="I2333" s="146"/>
      <c r="J2333" s="146"/>
      <c r="K2333" s="146"/>
      <c r="L2333" s="146"/>
    </row>
    <row r="2334" spans="9:12" x14ac:dyDescent="0.25">
      <c r="I2334" s="146"/>
      <c r="J2334" s="146"/>
      <c r="K2334" s="146"/>
      <c r="L2334" s="146"/>
    </row>
    <row r="2335" spans="9:12" x14ac:dyDescent="0.25">
      <c r="I2335" s="146"/>
      <c r="J2335" s="146"/>
      <c r="K2335" s="146"/>
      <c r="L2335" s="146"/>
    </row>
    <row r="2336" spans="9:12" x14ac:dyDescent="0.25">
      <c r="I2336" s="146"/>
      <c r="J2336" s="146"/>
      <c r="K2336" s="146"/>
      <c r="L2336" s="146"/>
    </row>
    <row r="2337" spans="9:12" x14ac:dyDescent="0.25">
      <c r="I2337" s="146"/>
      <c r="J2337" s="146"/>
      <c r="K2337" s="146"/>
      <c r="L2337" s="146"/>
    </row>
    <row r="2338" spans="9:12" x14ac:dyDescent="0.25">
      <c r="I2338" s="146"/>
      <c r="J2338" s="146"/>
      <c r="K2338" s="146"/>
      <c r="L2338" s="146"/>
    </row>
    <row r="2339" spans="9:12" x14ac:dyDescent="0.25">
      <c r="I2339" s="146"/>
      <c r="J2339" s="146"/>
      <c r="K2339" s="146"/>
      <c r="L2339" s="146"/>
    </row>
    <row r="2340" spans="9:12" x14ac:dyDescent="0.25">
      <c r="I2340" s="146"/>
      <c r="J2340" s="146"/>
      <c r="K2340" s="146"/>
      <c r="L2340" s="146"/>
    </row>
    <row r="2341" spans="9:12" x14ac:dyDescent="0.25">
      <c r="I2341" s="146"/>
      <c r="J2341" s="146"/>
      <c r="K2341" s="146"/>
      <c r="L2341" s="146"/>
    </row>
    <row r="2342" spans="9:12" x14ac:dyDescent="0.25">
      <c r="I2342" s="146"/>
      <c r="J2342" s="146"/>
      <c r="K2342" s="146"/>
      <c r="L2342" s="146"/>
    </row>
    <row r="2343" spans="9:12" x14ac:dyDescent="0.25">
      <c r="I2343" s="146"/>
      <c r="J2343" s="146"/>
      <c r="K2343" s="146"/>
      <c r="L2343" s="146"/>
    </row>
    <row r="2344" spans="9:12" x14ac:dyDescent="0.25">
      <c r="I2344" s="146"/>
      <c r="J2344" s="146"/>
      <c r="K2344" s="146"/>
      <c r="L2344" s="146"/>
    </row>
    <row r="2345" spans="9:12" x14ac:dyDescent="0.25">
      <c r="I2345" s="146"/>
      <c r="J2345" s="146"/>
      <c r="K2345" s="146"/>
      <c r="L2345" s="146"/>
    </row>
    <row r="2346" spans="9:12" x14ac:dyDescent="0.25">
      <c r="I2346" s="146"/>
      <c r="J2346" s="146"/>
      <c r="K2346" s="146"/>
      <c r="L2346" s="146"/>
    </row>
    <row r="2347" spans="9:12" x14ac:dyDescent="0.25">
      <c r="I2347" s="146"/>
      <c r="J2347" s="146"/>
      <c r="K2347" s="146"/>
      <c r="L2347" s="146"/>
    </row>
    <row r="2348" spans="9:12" x14ac:dyDescent="0.25">
      <c r="I2348" s="146"/>
      <c r="J2348" s="146"/>
      <c r="K2348" s="146"/>
      <c r="L2348" s="146"/>
    </row>
    <row r="2349" spans="9:12" x14ac:dyDescent="0.25">
      <c r="I2349" s="146"/>
      <c r="J2349" s="146"/>
      <c r="K2349" s="146"/>
      <c r="L2349" s="146"/>
    </row>
    <row r="2350" spans="9:12" x14ac:dyDescent="0.25">
      <c r="I2350" s="146"/>
      <c r="J2350" s="146"/>
      <c r="K2350" s="146"/>
      <c r="L2350" s="146"/>
    </row>
    <row r="2351" spans="9:12" x14ac:dyDescent="0.25">
      <c r="I2351" s="146"/>
      <c r="J2351" s="146"/>
      <c r="K2351" s="146"/>
      <c r="L2351" s="146"/>
    </row>
    <row r="2352" spans="9:12" x14ac:dyDescent="0.25">
      <c r="I2352" s="146"/>
      <c r="J2352" s="146"/>
      <c r="K2352" s="146"/>
      <c r="L2352" s="146"/>
    </row>
    <row r="2353" spans="9:12" x14ac:dyDescent="0.25">
      <c r="I2353" s="146"/>
      <c r="J2353" s="146"/>
      <c r="K2353" s="146"/>
      <c r="L2353" s="146"/>
    </row>
    <row r="2354" spans="9:12" x14ac:dyDescent="0.25">
      <c r="I2354" s="146"/>
      <c r="J2354" s="146"/>
      <c r="K2354" s="146"/>
      <c r="L2354" s="146"/>
    </row>
    <row r="2355" spans="9:12" x14ac:dyDescent="0.25">
      <c r="I2355" s="146"/>
      <c r="J2355" s="146"/>
      <c r="K2355" s="146"/>
      <c r="L2355" s="146"/>
    </row>
    <row r="2356" spans="9:12" x14ac:dyDescent="0.25">
      <c r="I2356" s="146"/>
      <c r="J2356" s="146"/>
      <c r="K2356" s="146"/>
      <c r="L2356" s="146"/>
    </row>
    <row r="2357" spans="9:12" x14ac:dyDescent="0.25">
      <c r="I2357" s="146"/>
      <c r="J2357" s="146"/>
      <c r="K2357" s="146"/>
      <c r="L2357" s="146"/>
    </row>
    <row r="2358" spans="9:12" x14ac:dyDescent="0.25">
      <c r="I2358" s="146"/>
      <c r="J2358" s="146"/>
      <c r="K2358" s="146"/>
      <c r="L2358" s="146"/>
    </row>
    <row r="2359" spans="9:12" x14ac:dyDescent="0.25">
      <c r="I2359" s="146"/>
      <c r="J2359" s="146"/>
      <c r="K2359" s="146"/>
      <c r="L2359" s="146"/>
    </row>
    <row r="2360" spans="9:12" x14ac:dyDescent="0.25">
      <c r="I2360" s="146"/>
      <c r="J2360" s="146"/>
      <c r="K2360" s="146"/>
      <c r="L2360" s="146"/>
    </row>
    <row r="2361" spans="9:12" x14ac:dyDescent="0.25">
      <c r="I2361" s="146"/>
      <c r="J2361" s="146"/>
      <c r="K2361" s="146"/>
      <c r="L2361" s="146"/>
    </row>
    <row r="2362" spans="9:12" x14ac:dyDescent="0.25">
      <c r="I2362" s="146"/>
      <c r="J2362" s="146"/>
      <c r="K2362" s="146"/>
      <c r="L2362" s="146"/>
    </row>
    <row r="2363" spans="9:12" x14ac:dyDescent="0.25">
      <c r="I2363" s="146"/>
      <c r="J2363" s="146"/>
      <c r="K2363" s="146"/>
      <c r="L2363" s="146"/>
    </row>
    <row r="2364" spans="9:12" x14ac:dyDescent="0.25">
      <c r="I2364" s="146"/>
      <c r="J2364" s="146"/>
      <c r="K2364" s="146"/>
      <c r="L2364" s="146"/>
    </row>
    <row r="2365" spans="9:12" x14ac:dyDescent="0.25">
      <c r="I2365" s="146"/>
      <c r="J2365" s="146"/>
      <c r="K2365" s="146"/>
      <c r="L2365" s="146"/>
    </row>
    <row r="2366" spans="9:12" x14ac:dyDescent="0.25">
      <c r="I2366" s="146"/>
      <c r="J2366" s="146"/>
      <c r="K2366" s="146"/>
      <c r="L2366" s="146"/>
    </row>
    <row r="2367" spans="9:12" x14ac:dyDescent="0.25">
      <c r="I2367" s="146"/>
      <c r="J2367" s="146"/>
      <c r="K2367" s="146"/>
      <c r="L2367" s="146"/>
    </row>
    <row r="2368" spans="9:12" x14ac:dyDescent="0.25">
      <c r="I2368" s="146"/>
      <c r="J2368" s="146"/>
      <c r="K2368" s="146"/>
      <c r="L2368" s="146"/>
    </row>
    <row r="2369" spans="9:12" x14ac:dyDescent="0.25">
      <c r="I2369" s="146"/>
      <c r="J2369" s="146"/>
      <c r="K2369" s="146"/>
      <c r="L2369" s="146"/>
    </row>
    <row r="2370" spans="9:12" x14ac:dyDescent="0.25">
      <c r="I2370" s="146"/>
      <c r="J2370" s="146"/>
      <c r="K2370" s="146"/>
      <c r="L2370" s="146"/>
    </row>
    <row r="2371" spans="9:12" x14ac:dyDescent="0.25">
      <c r="I2371" s="146"/>
      <c r="J2371" s="146"/>
      <c r="K2371" s="146"/>
      <c r="L2371" s="146"/>
    </row>
    <row r="2372" spans="9:12" x14ac:dyDescent="0.25">
      <c r="I2372" s="146"/>
      <c r="J2372" s="146"/>
      <c r="K2372" s="146"/>
      <c r="L2372" s="146"/>
    </row>
    <row r="2373" spans="9:12" x14ac:dyDescent="0.25">
      <c r="I2373" s="146"/>
      <c r="J2373" s="146"/>
      <c r="K2373" s="146"/>
      <c r="L2373" s="146"/>
    </row>
    <row r="2374" spans="9:12" x14ac:dyDescent="0.25">
      <c r="I2374" s="146"/>
      <c r="J2374" s="146"/>
      <c r="K2374" s="146"/>
      <c r="L2374" s="146"/>
    </row>
    <row r="2375" spans="9:12" x14ac:dyDescent="0.25">
      <c r="I2375" s="146"/>
      <c r="J2375" s="146"/>
      <c r="K2375" s="146"/>
      <c r="L2375" s="146"/>
    </row>
    <row r="2376" spans="9:12" x14ac:dyDescent="0.25">
      <c r="I2376" s="146"/>
      <c r="J2376" s="146"/>
      <c r="K2376" s="146"/>
      <c r="L2376" s="146"/>
    </row>
    <row r="2377" spans="9:12" x14ac:dyDescent="0.25">
      <c r="I2377" s="146"/>
      <c r="J2377" s="146"/>
      <c r="K2377" s="146"/>
      <c r="L2377" s="146"/>
    </row>
    <row r="2378" spans="9:12" x14ac:dyDescent="0.25">
      <c r="I2378" s="146"/>
      <c r="J2378" s="146"/>
      <c r="K2378" s="146"/>
      <c r="L2378" s="146"/>
    </row>
    <row r="2379" spans="9:12" x14ac:dyDescent="0.25">
      <c r="I2379" s="146"/>
      <c r="J2379" s="146"/>
      <c r="K2379" s="146"/>
      <c r="L2379" s="146"/>
    </row>
    <row r="2380" spans="9:12" x14ac:dyDescent="0.25">
      <c r="I2380" s="146"/>
      <c r="J2380" s="146"/>
      <c r="K2380" s="146"/>
      <c r="L2380" s="146"/>
    </row>
    <row r="2381" spans="9:12" x14ac:dyDescent="0.25">
      <c r="I2381" s="146"/>
      <c r="J2381" s="146"/>
      <c r="K2381" s="146"/>
      <c r="L2381" s="146"/>
    </row>
    <row r="2382" spans="9:12" x14ac:dyDescent="0.25">
      <c r="I2382" s="146"/>
      <c r="J2382" s="146"/>
      <c r="K2382" s="146"/>
      <c r="L2382" s="146"/>
    </row>
    <row r="2383" spans="9:12" x14ac:dyDescent="0.25">
      <c r="I2383" s="146"/>
      <c r="J2383" s="146"/>
      <c r="K2383" s="146"/>
      <c r="L2383" s="146"/>
    </row>
    <row r="2384" spans="9:12" x14ac:dyDescent="0.25">
      <c r="I2384" s="146"/>
      <c r="J2384" s="146"/>
      <c r="K2384" s="146"/>
      <c r="L2384" s="146"/>
    </row>
    <row r="2385" spans="9:12" x14ac:dyDescent="0.25">
      <c r="I2385" s="146"/>
      <c r="J2385" s="146"/>
      <c r="K2385" s="146"/>
      <c r="L2385" s="146"/>
    </row>
    <row r="2386" spans="9:12" x14ac:dyDescent="0.25">
      <c r="I2386" s="146"/>
      <c r="J2386" s="146"/>
      <c r="K2386" s="146"/>
      <c r="L2386" s="146"/>
    </row>
    <row r="2387" spans="9:12" x14ac:dyDescent="0.25">
      <c r="I2387" s="146"/>
      <c r="J2387" s="146"/>
      <c r="K2387" s="146"/>
      <c r="L2387" s="146"/>
    </row>
    <row r="2388" spans="9:12" x14ac:dyDescent="0.25">
      <c r="I2388" s="146"/>
      <c r="J2388" s="146"/>
      <c r="K2388" s="146"/>
      <c r="L2388" s="146"/>
    </row>
    <row r="2389" spans="9:12" x14ac:dyDescent="0.25">
      <c r="I2389" s="146"/>
      <c r="J2389" s="146"/>
      <c r="K2389" s="146"/>
      <c r="L2389" s="146"/>
    </row>
    <row r="2390" spans="9:12" x14ac:dyDescent="0.25">
      <c r="I2390" s="146"/>
      <c r="J2390" s="146"/>
      <c r="K2390" s="146"/>
      <c r="L2390" s="146"/>
    </row>
    <row r="2391" spans="9:12" x14ac:dyDescent="0.25">
      <c r="I2391" s="146"/>
      <c r="J2391" s="146"/>
      <c r="K2391" s="146"/>
      <c r="L2391" s="146"/>
    </row>
    <row r="2392" spans="9:12" x14ac:dyDescent="0.25">
      <c r="I2392" s="146"/>
      <c r="J2392" s="146"/>
      <c r="K2392" s="146"/>
      <c r="L2392" s="146"/>
    </row>
    <row r="2393" spans="9:12" x14ac:dyDescent="0.25">
      <c r="I2393" s="146"/>
      <c r="J2393" s="146"/>
      <c r="K2393" s="146"/>
      <c r="L2393" s="146"/>
    </row>
    <row r="2394" spans="9:12" x14ac:dyDescent="0.25">
      <c r="I2394" s="146"/>
      <c r="J2394" s="146"/>
      <c r="K2394" s="146"/>
      <c r="L2394" s="146"/>
    </row>
    <row r="2395" spans="9:12" x14ac:dyDescent="0.25">
      <c r="I2395" s="146"/>
      <c r="J2395" s="146"/>
      <c r="K2395" s="146"/>
      <c r="L2395" s="146"/>
    </row>
    <row r="2396" spans="9:12" x14ac:dyDescent="0.25">
      <c r="I2396" s="146"/>
      <c r="J2396" s="146"/>
      <c r="K2396" s="146"/>
      <c r="L2396" s="146"/>
    </row>
    <row r="2397" spans="9:12" x14ac:dyDescent="0.25">
      <c r="I2397" s="146"/>
      <c r="J2397" s="146"/>
      <c r="K2397" s="146"/>
      <c r="L2397" s="146"/>
    </row>
    <row r="2398" spans="9:12" x14ac:dyDescent="0.25">
      <c r="I2398" s="146"/>
      <c r="J2398" s="146"/>
      <c r="K2398" s="146"/>
      <c r="L2398" s="146"/>
    </row>
    <row r="2399" spans="9:12" x14ac:dyDescent="0.25">
      <c r="I2399" s="146"/>
      <c r="J2399" s="146"/>
      <c r="K2399" s="146"/>
      <c r="L2399" s="146"/>
    </row>
    <row r="2400" spans="9:12" x14ac:dyDescent="0.25">
      <c r="I2400" s="146"/>
      <c r="J2400" s="146"/>
      <c r="K2400" s="146"/>
      <c r="L2400" s="146"/>
    </row>
    <row r="2401" spans="9:12" x14ac:dyDescent="0.25">
      <c r="I2401" s="146"/>
      <c r="J2401" s="146"/>
      <c r="K2401" s="146"/>
      <c r="L2401" s="146"/>
    </row>
    <row r="2402" spans="9:12" x14ac:dyDescent="0.25">
      <c r="I2402" s="146"/>
      <c r="J2402" s="146"/>
      <c r="K2402" s="146"/>
      <c r="L2402" s="146"/>
    </row>
    <row r="2403" spans="9:12" x14ac:dyDescent="0.25">
      <c r="I2403" s="146"/>
      <c r="J2403" s="146"/>
      <c r="K2403" s="146"/>
      <c r="L2403" s="146"/>
    </row>
    <row r="2404" spans="9:12" x14ac:dyDescent="0.25">
      <c r="I2404" s="146"/>
      <c r="J2404" s="146"/>
      <c r="K2404" s="146"/>
      <c r="L2404" s="146"/>
    </row>
    <row r="2405" spans="9:12" x14ac:dyDescent="0.25">
      <c r="I2405" s="146"/>
      <c r="J2405" s="146"/>
      <c r="K2405" s="146"/>
      <c r="L2405" s="146"/>
    </row>
    <row r="2406" spans="9:12" x14ac:dyDescent="0.25">
      <c r="I2406" s="146"/>
      <c r="J2406" s="146"/>
      <c r="K2406" s="146"/>
      <c r="L2406" s="146"/>
    </row>
    <row r="2407" spans="9:12" x14ac:dyDescent="0.25">
      <c r="I2407" s="146"/>
      <c r="J2407" s="146"/>
      <c r="K2407" s="146"/>
      <c r="L2407" s="146"/>
    </row>
    <row r="2408" spans="9:12" x14ac:dyDescent="0.25">
      <c r="I2408" s="146"/>
      <c r="J2408" s="146"/>
      <c r="K2408" s="146"/>
      <c r="L2408" s="146"/>
    </row>
    <row r="2409" spans="9:12" x14ac:dyDescent="0.25">
      <c r="I2409" s="146"/>
      <c r="J2409" s="146"/>
      <c r="K2409" s="146"/>
      <c r="L2409" s="146"/>
    </row>
    <row r="2410" spans="9:12" x14ac:dyDescent="0.25">
      <c r="I2410" s="146"/>
      <c r="J2410" s="146"/>
      <c r="K2410" s="146"/>
      <c r="L2410" s="146"/>
    </row>
    <row r="2411" spans="9:12" x14ac:dyDescent="0.25">
      <c r="I2411" s="146"/>
      <c r="J2411" s="146"/>
      <c r="K2411" s="146"/>
      <c r="L2411" s="146"/>
    </row>
    <row r="2412" spans="9:12" x14ac:dyDescent="0.25">
      <c r="I2412" s="146"/>
      <c r="J2412" s="146"/>
      <c r="K2412" s="146"/>
      <c r="L2412" s="146"/>
    </row>
    <row r="2413" spans="9:12" x14ac:dyDescent="0.25">
      <c r="I2413" s="146"/>
      <c r="J2413" s="146"/>
      <c r="K2413" s="146"/>
      <c r="L2413" s="146"/>
    </row>
    <row r="2414" spans="9:12" x14ac:dyDescent="0.25">
      <c r="I2414" s="146"/>
      <c r="J2414" s="146"/>
      <c r="K2414" s="146"/>
      <c r="L2414" s="146"/>
    </row>
    <row r="2415" spans="9:12" x14ac:dyDescent="0.25">
      <c r="I2415" s="146"/>
      <c r="J2415" s="146"/>
      <c r="K2415" s="146"/>
      <c r="L2415" s="146"/>
    </row>
    <row r="2416" spans="9:12" x14ac:dyDescent="0.25">
      <c r="I2416" s="146"/>
      <c r="J2416" s="146"/>
      <c r="K2416" s="146"/>
      <c r="L2416" s="146"/>
    </row>
    <row r="2417" spans="9:12" x14ac:dyDescent="0.25">
      <c r="I2417" s="146"/>
      <c r="J2417" s="146"/>
      <c r="K2417" s="146"/>
      <c r="L2417" s="146"/>
    </row>
    <row r="2418" spans="9:12" x14ac:dyDescent="0.25">
      <c r="I2418" s="146"/>
      <c r="J2418" s="146"/>
      <c r="K2418" s="146"/>
      <c r="L2418" s="146"/>
    </row>
    <row r="2419" spans="9:12" x14ac:dyDescent="0.25">
      <c r="I2419" s="146"/>
      <c r="J2419" s="146"/>
      <c r="K2419" s="146"/>
      <c r="L2419" s="146"/>
    </row>
    <row r="2420" spans="9:12" x14ac:dyDescent="0.25">
      <c r="I2420" s="146"/>
      <c r="J2420" s="146"/>
      <c r="K2420" s="146"/>
      <c r="L2420" s="146"/>
    </row>
    <row r="2421" spans="9:12" x14ac:dyDescent="0.25">
      <c r="I2421" s="146"/>
      <c r="J2421" s="146"/>
      <c r="K2421" s="146"/>
      <c r="L2421" s="146"/>
    </row>
    <row r="2422" spans="9:12" x14ac:dyDescent="0.25">
      <c r="I2422" s="146"/>
      <c r="J2422" s="146"/>
      <c r="K2422" s="146"/>
      <c r="L2422" s="146"/>
    </row>
    <row r="2423" spans="9:12" x14ac:dyDescent="0.25">
      <c r="I2423" s="146"/>
      <c r="J2423" s="146"/>
      <c r="K2423" s="146"/>
      <c r="L2423" s="146"/>
    </row>
    <row r="2424" spans="9:12" x14ac:dyDescent="0.25">
      <c r="I2424" s="146"/>
      <c r="J2424" s="146"/>
      <c r="K2424" s="146"/>
      <c r="L2424" s="146"/>
    </row>
    <row r="2425" spans="9:12" x14ac:dyDescent="0.25">
      <c r="I2425" s="146"/>
      <c r="J2425" s="146"/>
      <c r="K2425" s="146"/>
      <c r="L2425" s="146"/>
    </row>
    <row r="2426" spans="9:12" x14ac:dyDescent="0.25">
      <c r="I2426" s="146"/>
      <c r="J2426" s="146"/>
      <c r="K2426" s="146"/>
      <c r="L2426" s="146"/>
    </row>
    <row r="2427" spans="9:12" x14ac:dyDescent="0.25">
      <c r="I2427" s="146"/>
      <c r="J2427" s="146"/>
      <c r="K2427" s="146"/>
      <c r="L2427" s="146"/>
    </row>
    <row r="2428" spans="9:12" x14ac:dyDescent="0.25">
      <c r="I2428" s="146"/>
      <c r="J2428" s="146"/>
      <c r="K2428" s="146"/>
      <c r="L2428" s="146"/>
    </row>
    <row r="2429" spans="9:12" x14ac:dyDescent="0.25">
      <c r="I2429" s="146"/>
      <c r="J2429" s="146"/>
      <c r="K2429" s="146"/>
      <c r="L2429" s="146"/>
    </row>
    <row r="2430" spans="9:12" x14ac:dyDescent="0.25">
      <c r="I2430" s="146"/>
      <c r="J2430" s="146"/>
      <c r="K2430" s="146"/>
      <c r="L2430" s="146"/>
    </row>
    <row r="2431" spans="9:12" x14ac:dyDescent="0.25">
      <c r="I2431" s="146"/>
      <c r="J2431" s="146"/>
      <c r="K2431" s="146"/>
      <c r="L2431" s="146"/>
    </row>
    <row r="2432" spans="9:12" x14ac:dyDescent="0.25">
      <c r="I2432" s="146"/>
      <c r="J2432" s="146"/>
      <c r="K2432" s="146"/>
      <c r="L2432" s="146"/>
    </row>
    <row r="2433" spans="9:12" x14ac:dyDescent="0.25">
      <c r="I2433" s="146"/>
      <c r="J2433" s="146"/>
      <c r="K2433" s="146"/>
      <c r="L2433" s="146"/>
    </row>
    <row r="2434" spans="9:12" x14ac:dyDescent="0.25">
      <c r="I2434" s="146"/>
      <c r="J2434" s="146"/>
      <c r="K2434" s="146"/>
      <c r="L2434" s="146"/>
    </row>
    <row r="2435" spans="9:12" x14ac:dyDescent="0.25">
      <c r="I2435" s="146"/>
      <c r="J2435" s="146"/>
      <c r="K2435" s="146"/>
      <c r="L2435" s="146"/>
    </row>
    <row r="2436" spans="9:12" x14ac:dyDescent="0.25">
      <c r="I2436" s="146"/>
      <c r="J2436" s="146"/>
      <c r="K2436" s="146"/>
      <c r="L2436" s="146"/>
    </row>
    <row r="2437" spans="9:12" x14ac:dyDescent="0.25">
      <c r="I2437" s="146"/>
      <c r="J2437" s="146"/>
      <c r="K2437" s="146"/>
      <c r="L2437" s="146"/>
    </row>
    <row r="2438" spans="9:12" x14ac:dyDescent="0.25">
      <c r="I2438" s="146"/>
      <c r="J2438" s="146"/>
      <c r="K2438" s="146"/>
      <c r="L2438" s="146"/>
    </row>
    <row r="2439" spans="9:12" x14ac:dyDescent="0.25">
      <c r="I2439" s="146"/>
      <c r="J2439" s="146"/>
      <c r="K2439" s="146"/>
      <c r="L2439" s="146"/>
    </row>
    <row r="2440" spans="9:12" x14ac:dyDescent="0.25">
      <c r="I2440" s="146"/>
      <c r="J2440" s="146"/>
      <c r="K2440" s="146"/>
      <c r="L2440" s="146"/>
    </row>
    <row r="2441" spans="9:12" x14ac:dyDescent="0.25">
      <c r="I2441" s="146"/>
      <c r="J2441" s="146"/>
      <c r="K2441" s="146"/>
      <c r="L2441" s="146"/>
    </row>
    <row r="2442" spans="9:12" x14ac:dyDescent="0.25">
      <c r="I2442" s="146"/>
      <c r="J2442" s="146"/>
      <c r="K2442" s="146"/>
      <c r="L2442" s="146"/>
    </row>
    <row r="2443" spans="9:12" x14ac:dyDescent="0.25">
      <c r="I2443" s="146"/>
      <c r="J2443" s="146"/>
      <c r="K2443" s="146"/>
      <c r="L2443" s="146"/>
    </row>
    <row r="2444" spans="9:12" x14ac:dyDescent="0.25">
      <c r="I2444" s="146"/>
      <c r="J2444" s="146"/>
      <c r="K2444" s="146"/>
      <c r="L2444" s="146"/>
    </row>
    <row r="2445" spans="9:12" x14ac:dyDescent="0.25">
      <c r="I2445" s="146"/>
      <c r="J2445" s="146"/>
      <c r="K2445" s="146"/>
      <c r="L2445" s="146"/>
    </row>
    <row r="2446" spans="9:12" x14ac:dyDescent="0.25">
      <c r="I2446" s="146"/>
      <c r="J2446" s="146"/>
      <c r="K2446" s="146"/>
      <c r="L2446" s="146"/>
    </row>
    <row r="2447" spans="9:12" x14ac:dyDescent="0.25">
      <c r="I2447" s="146"/>
      <c r="J2447" s="146"/>
      <c r="K2447" s="146"/>
      <c r="L2447" s="146"/>
    </row>
    <row r="2448" spans="9:12" x14ac:dyDescent="0.25">
      <c r="I2448" s="146"/>
      <c r="J2448" s="146"/>
      <c r="K2448" s="146"/>
      <c r="L2448" s="146"/>
    </row>
    <row r="2449" spans="9:12" x14ac:dyDescent="0.25">
      <c r="I2449" s="146"/>
      <c r="J2449" s="146"/>
      <c r="K2449" s="146"/>
      <c r="L2449" s="146"/>
    </row>
    <row r="2450" spans="9:12" x14ac:dyDescent="0.25">
      <c r="I2450" s="146"/>
      <c r="J2450" s="146"/>
      <c r="K2450" s="146"/>
      <c r="L2450" s="146"/>
    </row>
    <row r="2451" spans="9:12" x14ac:dyDescent="0.25">
      <c r="I2451" s="146"/>
      <c r="J2451" s="146"/>
      <c r="K2451" s="146"/>
      <c r="L2451" s="146"/>
    </row>
    <row r="2452" spans="9:12" x14ac:dyDescent="0.25">
      <c r="I2452" s="146"/>
      <c r="J2452" s="146"/>
      <c r="K2452" s="146"/>
      <c r="L2452" s="146"/>
    </row>
    <row r="2453" spans="9:12" x14ac:dyDescent="0.25">
      <c r="I2453" s="146"/>
      <c r="J2453" s="146"/>
      <c r="K2453" s="146"/>
      <c r="L2453" s="146"/>
    </row>
    <row r="2454" spans="9:12" x14ac:dyDescent="0.25">
      <c r="I2454" s="146"/>
      <c r="J2454" s="146"/>
      <c r="K2454" s="146"/>
      <c r="L2454" s="146"/>
    </row>
    <row r="2455" spans="9:12" x14ac:dyDescent="0.25">
      <c r="I2455" s="146"/>
      <c r="J2455" s="146"/>
      <c r="K2455" s="146"/>
      <c r="L2455" s="146"/>
    </row>
    <row r="2456" spans="9:12" x14ac:dyDescent="0.25">
      <c r="I2456" s="146"/>
      <c r="J2456" s="146"/>
      <c r="K2456" s="146"/>
      <c r="L2456" s="146"/>
    </row>
    <row r="2457" spans="9:12" x14ac:dyDescent="0.25">
      <c r="I2457" s="146"/>
      <c r="J2457" s="146"/>
      <c r="K2457" s="146"/>
      <c r="L2457" s="146"/>
    </row>
    <row r="2458" spans="9:12" x14ac:dyDescent="0.25">
      <c r="I2458" s="146"/>
      <c r="J2458" s="146"/>
      <c r="K2458" s="146"/>
      <c r="L2458" s="146"/>
    </row>
    <row r="2459" spans="9:12" x14ac:dyDescent="0.25">
      <c r="I2459" s="146"/>
      <c r="J2459" s="146"/>
      <c r="K2459" s="146"/>
      <c r="L2459" s="146"/>
    </row>
    <row r="2460" spans="9:12" x14ac:dyDescent="0.25">
      <c r="I2460" s="146"/>
      <c r="J2460" s="146"/>
      <c r="K2460" s="146"/>
      <c r="L2460" s="146"/>
    </row>
    <row r="2461" spans="9:12" x14ac:dyDescent="0.25">
      <c r="I2461" s="146"/>
      <c r="J2461" s="146"/>
      <c r="K2461" s="146"/>
      <c r="L2461" s="146"/>
    </row>
    <row r="2462" spans="9:12" x14ac:dyDescent="0.25">
      <c r="I2462" s="146"/>
      <c r="J2462" s="146"/>
      <c r="K2462" s="146"/>
      <c r="L2462" s="146"/>
    </row>
    <row r="2463" spans="9:12" x14ac:dyDescent="0.25">
      <c r="I2463" s="146"/>
      <c r="J2463" s="146"/>
      <c r="K2463" s="146"/>
      <c r="L2463" s="146"/>
    </row>
    <row r="2464" spans="9:12" x14ac:dyDescent="0.25">
      <c r="I2464" s="146"/>
      <c r="J2464" s="146"/>
      <c r="K2464" s="146"/>
      <c r="L2464" s="146"/>
    </row>
    <row r="2465" spans="9:12" x14ac:dyDescent="0.25">
      <c r="I2465" s="146"/>
      <c r="J2465" s="146"/>
      <c r="K2465" s="146"/>
      <c r="L2465" s="146"/>
    </row>
    <row r="2466" spans="9:12" x14ac:dyDescent="0.25">
      <c r="I2466" s="146"/>
      <c r="J2466" s="146"/>
      <c r="K2466" s="146"/>
      <c r="L2466" s="146"/>
    </row>
    <row r="2467" spans="9:12" x14ac:dyDescent="0.25">
      <c r="I2467" s="146"/>
      <c r="J2467" s="146"/>
      <c r="K2467" s="146"/>
      <c r="L2467" s="146"/>
    </row>
    <row r="2468" spans="9:12" x14ac:dyDescent="0.25">
      <c r="I2468" s="146"/>
      <c r="J2468" s="146"/>
      <c r="K2468" s="146"/>
      <c r="L2468" s="146"/>
    </row>
    <row r="2469" spans="9:12" x14ac:dyDescent="0.25">
      <c r="I2469" s="146"/>
      <c r="J2469" s="146"/>
      <c r="K2469" s="146"/>
      <c r="L2469" s="146"/>
    </row>
    <row r="2470" spans="9:12" x14ac:dyDescent="0.25">
      <c r="I2470" s="146"/>
      <c r="J2470" s="146"/>
      <c r="K2470" s="146"/>
      <c r="L2470" s="146"/>
    </row>
    <row r="2471" spans="9:12" x14ac:dyDescent="0.25">
      <c r="I2471" s="146"/>
      <c r="J2471" s="146"/>
      <c r="K2471" s="146"/>
      <c r="L2471" s="146"/>
    </row>
    <row r="2472" spans="9:12" x14ac:dyDescent="0.25">
      <c r="I2472" s="146"/>
      <c r="J2472" s="146"/>
      <c r="K2472" s="146"/>
      <c r="L2472" s="146"/>
    </row>
    <row r="2473" spans="9:12" x14ac:dyDescent="0.25">
      <c r="I2473" s="146"/>
      <c r="J2473" s="146"/>
      <c r="K2473" s="146"/>
      <c r="L2473" s="146"/>
    </row>
    <row r="2474" spans="9:12" x14ac:dyDescent="0.25">
      <c r="I2474" s="146"/>
      <c r="J2474" s="146"/>
      <c r="K2474" s="146"/>
      <c r="L2474" s="146"/>
    </row>
    <row r="2475" spans="9:12" x14ac:dyDescent="0.25">
      <c r="I2475" s="146"/>
      <c r="J2475" s="146"/>
      <c r="K2475" s="146"/>
      <c r="L2475" s="146"/>
    </row>
    <row r="2476" spans="9:12" x14ac:dyDescent="0.25">
      <c r="I2476" s="146"/>
      <c r="J2476" s="146"/>
      <c r="K2476" s="146"/>
      <c r="L2476" s="146"/>
    </row>
    <row r="2477" spans="9:12" x14ac:dyDescent="0.25">
      <c r="I2477" s="146"/>
      <c r="J2477" s="146"/>
      <c r="K2477" s="146"/>
      <c r="L2477" s="146"/>
    </row>
    <row r="2478" spans="9:12" x14ac:dyDescent="0.25">
      <c r="I2478" s="146"/>
      <c r="J2478" s="146"/>
      <c r="K2478" s="146"/>
      <c r="L2478" s="146"/>
    </row>
    <row r="2479" spans="9:12" x14ac:dyDescent="0.25">
      <c r="I2479" s="146"/>
      <c r="J2479" s="146"/>
      <c r="K2479" s="146"/>
      <c r="L2479" s="146"/>
    </row>
    <row r="2480" spans="9:12" x14ac:dyDescent="0.25">
      <c r="I2480" s="146"/>
      <c r="J2480" s="146"/>
      <c r="K2480" s="146"/>
      <c r="L2480" s="146"/>
    </row>
    <row r="2481" spans="9:12" x14ac:dyDescent="0.25">
      <c r="I2481" s="146"/>
      <c r="J2481" s="146"/>
      <c r="K2481" s="146"/>
      <c r="L2481" s="146"/>
    </row>
    <row r="2482" spans="9:12" x14ac:dyDescent="0.25">
      <c r="I2482" s="146"/>
      <c r="J2482" s="146"/>
      <c r="K2482" s="146"/>
      <c r="L2482" s="146"/>
    </row>
    <row r="2483" spans="9:12" x14ac:dyDescent="0.25">
      <c r="I2483" s="146"/>
      <c r="J2483" s="146"/>
      <c r="K2483" s="146"/>
      <c r="L2483" s="146"/>
    </row>
    <row r="2484" spans="9:12" x14ac:dyDescent="0.25">
      <c r="I2484" s="146"/>
      <c r="J2484" s="146"/>
      <c r="K2484" s="146"/>
      <c r="L2484" s="146"/>
    </row>
    <row r="2485" spans="9:12" x14ac:dyDescent="0.25">
      <c r="I2485" s="146"/>
      <c r="J2485" s="146"/>
      <c r="K2485" s="146"/>
      <c r="L2485" s="146"/>
    </row>
    <row r="2486" spans="9:12" x14ac:dyDescent="0.25">
      <c r="I2486" s="146"/>
      <c r="J2486" s="146"/>
      <c r="K2486" s="146"/>
      <c r="L2486" s="146"/>
    </row>
    <row r="2487" spans="9:12" x14ac:dyDescent="0.25">
      <c r="I2487" s="146"/>
      <c r="J2487" s="146"/>
      <c r="K2487" s="146"/>
      <c r="L2487" s="146"/>
    </row>
    <row r="2488" spans="9:12" x14ac:dyDescent="0.25">
      <c r="I2488" s="146"/>
      <c r="J2488" s="146"/>
      <c r="K2488" s="146"/>
      <c r="L2488" s="146"/>
    </row>
    <row r="2489" spans="9:12" x14ac:dyDescent="0.25">
      <c r="I2489" s="146"/>
      <c r="J2489" s="146"/>
      <c r="K2489" s="146"/>
      <c r="L2489" s="146"/>
    </row>
    <row r="2490" spans="9:12" x14ac:dyDescent="0.25">
      <c r="I2490" s="146"/>
      <c r="J2490" s="146"/>
      <c r="K2490" s="146"/>
      <c r="L2490" s="146"/>
    </row>
    <row r="2491" spans="9:12" x14ac:dyDescent="0.25">
      <c r="I2491" s="146"/>
      <c r="J2491" s="146"/>
      <c r="K2491" s="146"/>
      <c r="L2491" s="146"/>
    </row>
    <row r="2492" spans="9:12" x14ac:dyDescent="0.25">
      <c r="I2492" s="146"/>
      <c r="J2492" s="146"/>
      <c r="K2492" s="146"/>
      <c r="L2492" s="146"/>
    </row>
    <row r="2493" spans="9:12" x14ac:dyDescent="0.25">
      <c r="I2493" s="146"/>
      <c r="J2493" s="146"/>
      <c r="K2493" s="146"/>
      <c r="L2493" s="146"/>
    </row>
    <row r="2494" spans="9:12" x14ac:dyDescent="0.25">
      <c r="I2494" s="146"/>
      <c r="J2494" s="146"/>
      <c r="K2494" s="146"/>
      <c r="L2494" s="146"/>
    </row>
    <row r="2495" spans="9:12" x14ac:dyDescent="0.25">
      <c r="I2495" s="146"/>
      <c r="J2495" s="146"/>
      <c r="K2495" s="146"/>
      <c r="L2495" s="146"/>
    </row>
    <row r="2496" spans="9:12" x14ac:dyDescent="0.25">
      <c r="I2496" s="146"/>
      <c r="J2496" s="146"/>
      <c r="K2496" s="146"/>
      <c r="L2496" s="146"/>
    </row>
    <row r="2497" spans="9:12" x14ac:dyDescent="0.25">
      <c r="I2497" s="146"/>
      <c r="J2497" s="146"/>
      <c r="K2497" s="146"/>
      <c r="L2497" s="146"/>
    </row>
    <row r="2498" spans="9:12" x14ac:dyDescent="0.25">
      <c r="I2498" s="146"/>
      <c r="J2498" s="146"/>
      <c r="K2498" s="146"/>
      <c r="L2498" s="146"/>
    </row>
    <row r="2499" spans="9:12" x14ac:dyDescent="0.25">
      <c r="I2499" s="146"/>
      <c r="J2499" s="146"/>
      <c r="K2499" s="146"/>
      <c r="L2499" s="146"/>
    </row>
    <row r="2500" spans="9:12" x14ac:dyDescent="0.25">
      <c r="I2500" s="146"/>
      <c r="J2500" s="146"/>
      <c r="K2500" s="146"/>
      <c r="L2500" s="146"/>
    </row>
    <row r="2501" spans="9:12" x14ac:dyDescent="0.25">
      <c r="I2501" s="146"/>
      <c r="J2501" s="146"/>
      <c r="K2501" s="146"/>
      <c r="L2501" s="146"/>
    </row>
    <row r="2502" spans="9:12" x14ac:dyDescent="0.25">
      <c r="I2502" s="146"/>
      <c r="J2502" s="146"/>
      <c r="K2502" s="146"/>
      <c r="L2502" s="146"/>
    </row>
    <row r="2503" spans="9:12" x14ac:dyDescent="0.25">
      <c r="I2503" s="146"/>
      <c r="J2503" s="146"/>
      <c r="K2503" s="146"/>
      <c r="L2503" s="146"/>
    </row>
    <row r="2504" spans="9:12" x14ac:dyDescent="0.25">
      <c r="I2504" s="146"/>
      <c r="J2504" s="146"/>
      <c r="K2504" s="146"/>
      <c r="L2504" s="146"/>
    </row>
    <row r="2505" spans="9:12" x14ac:dyDescent="0.25">
      <c r="I2505" s="146"/>
      <c r="J2505" s="146"/>
      <c r="K2505" s="146"/>
      <c r="L2505" s="146"/>
    </row>
    <row r="2506" spans="9:12" x14ac:dyDescent="0.25">
      <c r="I2506" s="146"/>
      <c r="J2506" s="146"/>
      <c r="K2506" s="146"/>
      <c r="L2506" s="146"/>
    </row>
    <row r="2507" spans="9:12" x14ac:dyDescent="0.25">
      <c r="I2507" s="146"/>
      <c r="J2507" s="146"/>
      <c r="K2507" s="146"/>
      <c r="L2507" s="146"/>
    </row>
    <row r="2508" spans="9:12" x14ac:dyDescent="0.25">
      <c r="I2508" s="146"/>
      <c r="J2508" s="146"/>
      <c r="K2508" s="146"/>
      <c r="L2508" s="146"/>
    </row>
    <row r="2509" spans="9:12" x14ac:dyDescent="0.25">
      <c r="I2509" s="146"/>
      <c r="J2509" s="146"/>
      <c r="K2509" s="146"/>
      <c r="L2509" s="146"/>
    </row>
    <row r="2510" spans="9:12" x14ac:dyDescent="0.25">
      <c r="I2510" s="146"/>
      <c r="J2510" s="146"/>
      <c r="K2510" s="146"/>
      <c r="L2510" s="146"/>
    </row>
    <row r="2511" spans="9:12" x14ac:dyDescent="0.25">
      <c r="I2511" s="146"/>
      <c r="J2511" s="146"/>
      <c r="K2511" s="146"/>
      <c r="L2511" s="146"/>
    </row>
    <row r="2512" spans="9:12" x14ac:dyDescent="0.25">
      <c r="I2512" s="146"/>
      <c r="J2512" s="146"/>
      <c r="K2512" s="146"/>
      <c r="L2512" s="146"/>
    </row>
    <row r="2513" spans="9:12" x14ac:dyDescent="0.25">
      <c r="I2513" s="146"/>
      <c r="J2513" s="146"/>
      <c r="K2513" s="146"/>
      <c r="L2513" s="146"/>
    </row>
    <row r="2514" spans="9:12" x14ac:dyDescent="0.25">
      <c r="I2514" s="146"/>
      <c r="J2514" s="146"/>
      <c r="K2514" s="146"/>
      <c r="L2514" s="146"/>
    </row>
    <row r="2515" spans="9:12" x14ac:dyDescent="0.25">
      <c r="I2515" s="146"/>
      <c r="J2515" s="146"/>
      <c r="K2515" s="146"/>
      <c r="L2515" s="146"/>
    </row>
    <row r="2516" spans="9:12" x14ac:dyDescent="0.25">
      <c r="I2516" s="146"/>
      <c r="J2516" s="146"/>
      <c r="K2516" s="146"/>
      <c r="L2516" s="146"/>
    </row>
    <row r="2517" spans="9:12" x14ac:dyDescent="0.25">
      <c r="I2517" s="146"/>
      <c r="J2517" s="146"/>
      <c r="K2517" s="146"/>
      <c r="L2517" s="146"/>
    </row>
    <row r="2518" spans="9:12" x14ac:dyDescent="0.25">
      <c r="I2518" s="146"/>
      <c r="J2518" s="146"/>
      <c r="K2518" s="146"/>
      <c r="L2518" s="146"/>
    </row>
    <row r="2519" spans="9:12" x14ac:dyDescent="0.25">
      <c r="I2519" s="146"/>
      <c r="J2519" s="146"/>
      <c r="K2519" s="146"/>
      <c r="L2519" s="146"/>
    </row>
    <row r="2520" spans="9:12" x14ac:dyDescent="0.25">
      <c r="I2520" s="146"/>
      <c r="J2520" s="146"/>
      <c r="K2520" s="146"/>
      <c r="L2520" s="146"/>
    </row>
    <row r="2521" spans="9:12" x14ac:dyDescent="0.25">
      <c r="I2521" s="146"/>
      <c r="J2521" s="146"/>
      <c r="K2521" s="146"/>
      <c r="L2521" s="146"/>
    </row>
    <row r="2522" spans="9:12" x14ac:dyDescent="0.25">
      <c r="I2522" s="146"/>
      <c r="J2522" s="146"/>
      <c r="K2522" s="146"/>
      <c r="L2522" s="146"/>
    </row>
    <row r="2523" spans="9:12" x14ac:dyDescent="0.25">
      <c r="I2523" s="146"/>
      <c r="J2523" s="146"/>
      <c r="K2523" s="146"/>
      <c r="L2523" s="146"/>
    </row>
    <row r="2524" spans="9:12" x14ac:dyDescent="0.25">
      <c r="I2524" s="146"/>
      <c r="J2524" s="146"/>
      <c r="K2524" s="146"/>
      <c r="L2524" s="146"/>
    </row>
    <row r="2525" spans="9:12" x14ac:dyDescent="0.25">
      <c r="I2525" s="146"/>
      <c r="J2525" s="146"/>
      <c r="K2525" s="146"/>
      <c r="L2525" s="146"/>
    </row>
    <row r="2526" spans="9:12" x14ac:dyDescent="0.25">
      <c r="I2526" s="146"/>
      <c r="J2526" s="146"/>
      <c r="K2526" s="146"/>
      <c r="L2526" s="146"/>
    </row>
    <row r="2527" spans="9:12" x14ac:dyDescent="0.25">
      <c r="I2527" s="146"/>
      <c r="J2527" s="146"/>
      <c r="K2527" s="146"/>
      <c r="L2527" s="146"/>
    </row>
    <row r="2528" spans="9:12" x14ac:dyDescent="0.25">
      <c r="I2528" s="146"/>
      <c r="J2528" s="146"/>
      <c r="K2528" s="146"/>
      <c r="L2528" s="146"/>
    </row>
    <row r="2529" spans="9:12" x14ac:dyDescent="0.25">
      <c r="I2529" s="146"/>
      <c r="J2529" s="146"/>
      <c r="K2529" s="146"/>
      <c r="L2529" s="146"/>
    </row>
    <row r="2530" spans="9:12" x14ac:dyDescent="0.25">
      <c r="I2530" s="146"/>
      <c r="J2530" s="146"/>
      <c r="K2530" s="146"/>
      <c r="L2530" s="146"/>
    </row>
    <row r="2531" spans="9:12" x14ac:dyDescent="0.25">
      <c r="I2531" s="146"/>
      <c r="J2531" s="146"/>
      <c r="K2531" s="146"/>
      <c r="L2531" s="146"/>
    </row>
    <row r="2532" spans="9:12" x14ac:dyDescent="0.25">
      <c r="I2532" s="146"/>
      <c r="J2532" s="146"/>
      <c r="K2532" s="146"/>
      <c r="L2532" s="146"/>
    </row>
    <row r="2533" spans="9:12" x14ac:dyDescent="0.25">
      <c r="I2533" s="146"/>
      <c r="J2533" s="146"/>
      <c r="K2533" s="146"/>
      <c r="L2533" s="146"/>
    </row>
    <row r="2534" spans="9:12" x14ac:dyDescent="0.25">
      <c r="I2534" s="146"/>
      <c r="J2534" s="146"/>
      <c r="K2534" s="146"/>
      <c r="L2534" s="146"/>
    </row>
    <row r="2535" spans="9:12" x14ac:dyDescent="0.25">
      <c r="I2535" s="146"/>
      <c r="J2535" s="146"/>
      <c r="K2535" s="146"/>
      <c r="L2535" s="146"/>
    </row>
    <row r="2536" spans="9:12" x14ac:dyDescent="0.25">
      <c r="I2536" s="146"/>
      <c r="J2536" s="146"/>
      <c r="K2536" s="146"/>
      <c r="L2536" s="146"/>
    </row>
    <row r="2537" spans="9:12" x14ac:dyDescent="0.25">
      <c r="I2537" s="146"/>
      <c r="J2537" s="146"/>
      <c r="K2537" s="146"/>
      <c r="L2537" s="146"/>
    </row>
    <row r="2538" spans="9:12" x14ac:dyDescent="0.25">
      <c r="I2538" s="146"/>
      <c r="J2538" s="146"/>
      <c r="K2538" s="146"/>
      <c r="L2538" s="146"/>
    </row>
    <row r="2539" spans="9:12" x14ac:dyDescent="0.25">
      <c r="I2539" s="146"/>
      <c r="J2539" s="146"/>
      <c r="K2539" s="146"/>
      <c r="L2539" s="146"/>
    </row>
    <row r="2540" spans="9:12" x14ac:dyDescent="0.25">
      <c r="I2540" s="146"/>
      <c r="J2540" s="146"/>
      <c r="K2540" s="146"/>
      <c r="L2540" s="146"/>
    </row>
    <row r="2541" spans="9:12" x14ac:dyDescent="0.25">
      <c r="I2541" s="146"/>
      <c r="J2541" s="146"/>
      <c r="K2541" s="146"/>
      <c r="L2541" s="146"/>
    </row>
    <row r="2542" spans="9:12" x14ac:dyDescent="0.25">
      <c r="I2542" s="146"/>
      <c r="J2542" s="146"/>
      <c r="K2542" s="146"/>
      <c r="L2542" s="146"/>
    </row>
    <row r="2543" spans="9:12" x14ac:dyDescent="0.25">
      <c r="I2543" s="146"/>
      <c r="J2543" s="146"/>
      <c r="K2543" s="146"/>
      <c r="L2543" s="146"/>
    </row>
    <row r="2544" spans="9:12" x14ac:dyDescent="0.25">
      <c r="I2544" s="146"/>
      <c r="J2544" s="146"/>
      <c r="K2544" s="146"/>
      <c r="L2544" s="146"/>
    </row>
    <row r="2545" spans="9:12" x14ac:dyDescent="0.25">
      <c r="I2545" s="146"/>
      <c r="J2545" s="146"/>
      <c r="K2545" s="146"/>
      <c r="L2545" s="146"/>
    </row>
    <row r="2546" spans="9:12" x14ac:dyDescent="0.25">
      <c r="I2546" s="146"/>
      <c r="J2546" s="146"/>
      <c r="K2546" s="146"/>
      <c r="L2546" s="146"/>
    </row>
    <row r="2547" spans="9:12" x14ac:dyDescent="0.25">
      <c r="I2547" s="146"/>
      <c r="J2547" s="146"/>
      <c r="K2547" s="146"/>
      <c r="L2547" s="146"/>
    </row>
    <row r="2548" spans="9:12" x14ac:dyDescent="0.25">
      <c r="I2548" s="146"/>
      <c r="J2548" s="146"/>
      <c r="K2548" s="146"/>
      <c r="L2548" s="146"/>
    </row>
    <row r="2549" spans="9:12" x14ac:dyDescent="0.25">
      <c r="I2549" s="146"/>
      <c r="J2549" s="146"/>
      <c r="K2549" s="146"/>
      <c r="L2549" s="146"/>
    </row>
    <row r="2550" spans="9:12" x14ac:dyDescent="0.25">
      <c r="I2550" s="146"/>
      <c r="J2550" s="146"/>
      <c r="K2550" s="146"/>
      <c r="L2550" s="146"/>
    </row>
    <row r="2551" spans="9:12" x14ac:dyDescent="0.25">
      <c r="I2551" s="146"/>
      <c r="J2551" s="146"/>
      <c r="K2551" s="146"/>
      <c r="L2551" s="146"/>
    </row>
    <row r="2552" spans="9:12" x14ac:dyDescent="0.25">
      <c r="I2552" s="146"/>
      <c r="J2552" s="146"/>
      <c r="K2552" s="146"/>
      <c r="L2552" s="146"/>
    </row>
    <row r="2553" spans="9:12" x14ac:dyDescent="0.25">
      <c r="I2553" s="146"/>
      <c r="J2553" s="146"/>
      <c r="K2553" s="146"/>
      <c r="L2553" s="146"/>
    </row>
    <row r="2554" spans="9:12" x14ac:dyDescent="0.25">
      <c r="I2554" s="146"/>
      <c r="J2554" s="146"/>
      <c r="K2554" s="146"/>
      <c r="L2554" s="146"/>
    </row>
    <row r="2555" spans="9:12" x14ac:dyDescent="0.25">
      <c r="I2555" s="146"/>
      <c r="J2555" s="146"/>
      <c r="K2555" s="146"/>
      <c r="L2555" s="146"/>
    </row>
    <row r="2556" spans="9:12" x14ac:dyDescent="0.25">
      <c r="I2556" s="146"/>
      <c r="J2556" s="146"/>
      <c r="K2556" s="146"/>
      <c r="L2556" s="146"/>
    </row>
    <row r="2557" spans="9:12" x14ac:dyDescent="0.25">
      <c r="I2557" s="146"/>
      <c r="J2557" s="146"/>
      <c r="K2557" s="146"/>
      <c r="L2557" s="146"/>
    </row>
    <row r="2558" spans="9:12" x14ac:dyDescent="0.25">
      <c r="I2558" s="146"/>
      <c r="J2558" s="146"/>
      <c r="K2558" s="146"/>
      <c r="L2558" s="146"/>
    </row>
    <row r="2559" spans="9:12" x14ac:dyDescent="0.25">
      <c r="I2559" s="146"/>
      <c r="J2559" s="146"/>
      <c r="K2559" s="146"/>
      <c r="L2559" s="146"/>
    </row>
    <row r="2560" spans="9:12" x14ac:dyDescent="0.25">
      <c r="I2560" s="146"/>
      <c r="J2560" s="146"/>
      <c r="K2560" s="146"/>
      <c r="L2560" s="146"/>
    </row>
    <row r="2561" spans="9:12" x14ac:dyDescent="0.25">
      <c r="I2561" s="146"/>
      <c r="J2561" s="146"/>
      <c r="K2561" s="146"/>
      <c r="L2561" s="146"/>
    </row>
    <row r="2562" spans="9:12" x14ac:dyDescent="0.25">
      <c r="I2562" s="146"/>
      <c r="J2562" s="146"/>
      <c r="K2562" s="146"/>
      <c r="L2562" s="146"/>
    </row>
    <row r="2563" spans="9:12" x14ac:dyDescent="0.25">
      <c r="I2563" s="146"/>
      <c r="J2563" s="146"/>
      <c r="K2563" s="146"/>
      <c r="L2563" s="146"/>
    </row>
    <row r="2564" spans="9:12" x14ac:dyDescent="0.25">
      <c r="I2564" s="146"/>
      <c r="J2564" s="146"/>
      <c r="K2564" s="146"/>
      <c r="L2564" s="146"/>
    </row>
    <row r="2565" spans="9:12" x14ac:dyDescent="0.25">
      <c r="I2565" s="146"/>
      <c r="J2565" s="146"/>
      <c r="K2565" s="146"/>
      <c r="L2565" s="146"/>
    </row>
    <row r="2566" spans="9:12" x14ac:dyDescent="0.25">
      <c r="I2566" s="146"/>
      <c r="J2566" s="146"/>
      <c r="K2566" s="146"/>
      <c r="L2566" s="146"/>
    </row>
    <row r="2567" spans="9:12" x14ac:dyDescent="0.25">
      <c r="I2567" s="146"/>
      <c r="J2567" s="146"/>
      <c r="K2567" s="146"/>
      <c r="L2567" s="146"/>
    </row>
    <row r="2568" spans="9:12" x14ac:dyDescent="0.25">
      <c r="I2568" s="146"/>
      <c r="J2568" s="146"/>
      <c r="K2568" s="146"/>
      <c r="L2568" s="146"/>
    </row>
    <row r="2569" spans="9:12" x14ac:dyDescent="0.25">
      <c r="I2569" s="146"/>
      <c r="J2569" s="146"/>
      <c r="K2569" s="146"/>
      <c r="L2569" s="146"/>
    </row>
    <row r="2570" spans="9:12" x14ac:dyDescent="0.25">
      <c r="I2570" s="146"/>
      <c r="J2570" s="146"/>
      <c r="K2570" s="146"/>
      <c r="L2570" s="146"/>
    </row>
    <row r="2571" spans="9:12" x14ac:dyDescent="0.25">
      <c r="I2571" s="146"/>
      <c r="J2571" s="146"/>
      <c r="K2571" s="146"/>
      <c r="L2571" s="146"/>
    </row>
    <row r="2572" spans="9:12" x14ac:dyDescent="0.25">
      <c r="I2572" s="146"/>
      <c r="J2572" s="146"/>
      <c r="K2572" s="146"/>
      <c r="L2572" s="146"/>
    </row>
    <row r="2573" spans="9:12" x14ac:dyDescent="0.25">
      <c r="I2573" s="146"/>
      <c r="J2573" s="146"/>
      <c r="K2573" s="146"/>
      <c r="L2573" s="146"/>
    </row>
    <row r="2574" spans="9:12" x14ac:dyDescent="0.25">
      <c r="I2574" s="146"/>
      <c r="J2574" s="146"/>
      <c r="K2574" s="146"/>
      <c r="L2574" s="146"/>
    </row>
    <row r="2575" spans="9:12" x14ac:dyDescent="0.25">
      <c r="I2575" s="146"/>
      <c r="J2575" s="146"/>
      <c r="K2575" s="146"/>
      <c r="L2575" s="146"/>
    </row>
    <row r="2576" spans="9:12" x14ac:dyDescent="0.25">
      <c r="I2576" s="146"/>
      <c r="J2576" s="146"/>
      <c r="K2576" s="146"/>
      <c r="L2576" s="146"/>
    </row>
    <row r="2577" spans="9:12" x14ac:dyDescent="0.25">
      <c r="I2577" s="146"/>
      <c r="J2577" s="146"/>
      <c r="K2577" s="146"/>
      <c r="L2577" s="146"/>
    </row>
    <row r="2578" spans="9:12" x14ac:dyDescent="0.25">
      <c r="I2578" s="146"/>
      <c r="J2578" s="146"/>
      <c r="K2578" s="146"/>
      <c r="L2578" s="146"/>
    </row>
    <row r="2579" spans="9:12" x14ac:dyDescent="0.25">
      <c r="I2579" s="146"/>
      <c r="J2579" s="146"/>
      <c r="K2579" s="146"/>
      <c r="L2579" s="146"/>
    </row>
    <row r="2580" spans="9:12" x14ac:dyDescent="0.25">
      <c r="I2580" s="146"/>
      <c r="J2580" s="146"/>
      <c r="K2580" s="146"/>
      <c r="L2580" s="146"/>
    </row>
    <row r="2581" spans="9:12" x14ac:dyDescent="0.25">
      <c r="I2581" s="146"/>
      <c r="J2581" s="146"/>
      <c r="K2581" s="146"/>
      <c r="L2581" s="146"/>
    </row>
    <row r="2582" spans="9:12" x14ac:dyDescent="0.25">
      <c r="I2582" s="146"/>
      <c r="J2582" s="146"/>
      <c r="K2582" s="146"/>
      <c r="L2582" s="146"/>
    </row>
    <row r="2583" spans="9:12" x14ac:dyDescent="0.25">
      <c r="I2583" s="146"/>
      <c r="J2583" s="146"/>
      <c r="K2583" s="146"/>
      <c r="L2583" s="146"/>
    </row>
    <row r="2584" spans="9:12" x14ac:dyDescent="0.25">
      <c r="I2584" s="146"/>
      <c r="J2584" s="146"/>
      <c r="K2584" s="146"/>
      <c r="L2584" s="146"/>
    </row>
    <row r="2585" spans="9:12" x14ac:dyDescent="0.25">
      <c r="I2585" s="146"/>
      <c r="J2585" s="146"/>
      <c r="K2585" s="146"/>
      <c r="L2585" s="146"/>
    </row>
    <row r="2586" spans="9:12" x14ac:dyDescent="0.25">
      <c r="I2586" s="146"/>
      <c r="J2586" s="146"/>
      <c r="K2586" s="146"/>
      <c r="L2586" s="146"/>
    </row>
    <row r="2587" spans="9:12" x14ac:dyDescent="0.25">
      <c r="I2587" s="146"/>
      <c r="J2587" s="146"/>
      <c r="K2587" s="146"/>
      <c r="L2587" s="146"/>
    </row>
    <row r="2588" spans="9:12" x14ac:dyDescent="0.25">
      <c r="I2588" s="146"/>
      <c r="J2588" s="146"/>
      <c r="K2588" s="146"/>
      <c r="L2588" s="146"/>
    </row>
    <row r="2589" spans="9:12" x14ac:dyDescent="0.25">
      <c r="I2589" s="146"/>
      <c r="J2589" s="146"/>
      <c r="K2589" s="146"/>
      <c r="L2589" s="146"/>
    </row>
    <row r="2590" spans="9:12" x14ac:dyDescent="0.25">
      <c r="I2590" s="146"/>
      <c r="J2590" s="146"/>
      <c r="K2590" s="146"/>
      <c r="L2590" s="146"/>
    </row>
    <row r="2591" spans="9:12" x14ac:dyDescent="0.25">
      <c r="I2591" s="146"/>
      <c r="J2591" s="146"/>
      <c r="K2591" s="146"/>
      <c r="L2591" s="146"/>
    </row>
    <row r="2592" spans="9:12" x14ac:dyDescent="0.25">
      <c r="I2592" s="146"/>
      <c r="J2592" s="146"/>
      <c r="K2592" s="146"/>
      <c r="L2592" s="146"/>
    </row>
    <row r="2593" spans="9:12" x14ac:dyDescent="0.25">
      <c r="I2593" s="146"/>
      <c r="J2593" s="146"/>
      <c r="K2593" s="146"/>
      <c r="L2593" s="146"/>
    </row>
    <row r="2594" spans="9:12" x14ac:dyDescent="0.25">
      <c r="I2594" s="146"/>
      <c r="J2594" s="146"/>
      <c r="K2594" s="146"/>
      <c r="L2594" s="146"/>
    </row>
    <row r="2595" spans="9:12" x14ac:dyDescent="0.25">
      <c r="I2595" s="146"/>
      <c r="J2595" s="146"/>
      <c r="K2595" s="146"/>
      <c r="L2595" s="146"/>
    </row>
    <row r="2596" spans="9:12" x14ac:dyDescent="0.25">
      <c r="I2596" s="146"/>
      <c r="J2596" s="146"/>
      <c r="K2596" s="146"/>
      <c r="L2596" s="146"/>
    </row>
    <row r="2597" spans="9:12" x14ac:dyDescent="0.25">
      <c r="I2597" s="146"/>
      <c r="J2597" s="146"/>
      <c r="K2597" s="146"/>
      <c r="L2597" s="146"/>
    </row>
    <row r="2598" spans="9:12" x14ac:dyDescent="0.25">
      <c r="I2598" s="146"/>
      <c r="J2598" s="146"/>
      <c r="K2598" s="146"/>
      <c r="L2598" s="146"/>
    </row>
    <row r="2599" spans="9:12" x14ac:dyDescent="0.25">
      <c r="I2599" s="146"/>
      <c r="J2599" s="146"/>
      <c r="K2599" s="146"/>
      <c r="L2599" s="146"/>
    </row>
    <row r="2600" spans="9:12" x14ac:dyDescent="0.25">
      <c r="I2600" s="146"/>
      <c r="J2600" s="146"/>
      <c r="K2600" s="146"/>
      <c r="L2600" s="146"/>
    </row>
    <row r="2601" spans="9:12" x14ac:dyDescent="0.25">
      <c r="I2601" s="146"/>
      <c r="J2601" s="146"/>
      <c r="K2601" s="146"/>
      <c r="L2601" s="146"/>
    </row>
    <row r="2602" spans="9:12" x14ac:dyDescent="0.25">
      <c r="I2602" s="146"/>
      <c r="J2602" s="146"/>
      <c r="K2602" s="146"/>
      <c r="L2602" s="146"/>
    </row>
    <row r="2603" spans="9:12" x14ac:dyDescent="0.25">
      <c r="I2603" s="146"/>
      <c r="J2603" s="146"/>
      <c r="K2603" s="146"/>
      <c r="L2603" s="146"/>
    </row>
    <row r="2604" spans="9:12" x14ac:dyDescent="0.25">
      <c r="I2604" s="146"/>
      <c r="J2604" s="146"/>
      <c r="K2604" s="146"/>
      <c r="L2604" s="146"/>
    </row>
    <row r="2605" spans="9:12" x14ac:dyDescent="0.25">
      <c r="I2605" s="146"/>
      <c r="J2605" s="146"/>
      <c r="K2605" s="146"/>
      <c r="L2605" s="146"/>
    </row>
    <row r="2606" spans="9:12" x14ac:dyDescent="0.25">
      <c r="I2606" s="146"/>
      <c r="J2606" s="146"/>
      <c r="K2606" s="146"/>
      <c r="L2606" s="146"/>
    </row>
    <row r="2607" spans="9:12" x14ac:dyDescent="0.25">
      <c r="I2607" s="146"/>
      <c r="J2607" s="146"/>
      <c r="K2607" s="146"/>
      <c r="L2607" s="146"/>
    </row>
    <row r="2608" spans="9:12" x14ac:dyDescent="0.25">
      <c r="I2608" s="146"/>
      <c r="J2608" s="146"/>
      <c r="K2608" s="146"/>
      <c r="L2608" s="146"/>
    </row>
    <row r="2609" spans="9:12" x14ac:dyDescent="0.25">
      <c r="I2609" s="146"/>
      <c r="J2609" s="146"/>
      <c r="K2609" s="146"/>
      <c r="L2609" s="146"/>
    </row>
    <row r="2610" spans="9:12" x14ac:dyDescent="0.25">
      <c r="I2610" s="146"/>
      <c r="J2610" s="146"/>
      <c r="K2610" s="146"/>
      <c r="L2610" s="146"/>
    </row>
    <row r="2611" spans="9:12" x14ac:dyDescent="0.25">
      <c r="I2611" s="146"/>
      <c r="J2611" s="146"/>
      <c r="K2611" s="146"/>
      <c r="L2611" s="146"/>
    </row>
    <row r="2612" spans="9:12" x14ac:dyDescent="0.25">
      <c r="I2612" s="146"/>
      <c r="J2612" s="146"/>
      <c r="K2612" s="146"/>
      <c r="L2612" s="146"/>
    </row>
    <row r="2613" spans="9:12" x14ac:dyDescent="0.25">
      <c r="I2613" s="146"/>
      <c r="J2613" s="146"/>
      <c r="K2613" s="146"/>
      <c r="L2613" s="146"/>
    </row>
    <row r="2614" spans="9:12" x14ac:dyDescent="0.25">
      <c r="I2614" s="146"/>
      <c r="J2614" s="146"/>
      <c r="K2614" s="146"/>
      <c r="L2614" s="146"/>
    </row>
    <row r="2615" spans="9:12" x14ac:dyDescent="0.25">
      <c r="I2615" s="146"/>
      <c r="J2615" s="146"/>
      <c r="K2615" s="146"/>
      <c r="L2615" s="146"/>
    </row>
    <row r="2616" spans="9:12" x14ac:dyDescent="0.25">
      <c r="I2616" s="146"/>
      <c r="J2616" s="146"/>
      <c r="K2616" s="146"/>
      <c r="L2616" s="146"/>
    </row>
    <row r="2617" spans="9:12" x14ac:dyDescent="0.25">
      <c r="I2617" s="146"/>
      <c r="J2617" s="146"/>
      <c r="K2617" s="146"/>
      <c r="L2617" s="146"/>
    </row>
    <row r="2618" spans="9:12" x14ac:dyDescent="0.25">
      <c r="I2618" s="146"/>
      <c r="J2618" s="146"/>
      <c r="K2618" s="146"/>
      <c r="L2618" s="146"/>
    </row>
    <row r="2619" spans="9:12" x14ac:dyDescent="0.25">
      <c r="I2619" s="146"/>
      <c r="J2619" s="146"/>
      <c r="K2619" s="146"/>
      <c r="L2619" s="146"/>
    </row>
    <row r="2620" spans="9:12" x14ac:dyDescent="0.25">
      <c r="I2620" s="146"/>
      <c r="J2620" s="146"/>
      <c r="K2620" s="146"/>
      <c r="L2620" s="146"/>
    </row>
    <row r="2621" spans="9:12" x14ac:dyDescent="0.25">
      <c r="I2621" s="146"/>
      <c r="J2621" s="146"/>
      <c r="K2621" s="146"/>
      <c r="L2621" s="146"/>
    </row>
    <row r="2622" spans="9:12" x14ac:dyDescent="0.25">
      <c r="I2622" s="146"/>
      <c r="J2622" s="146"/>
      <c r="K2622" s="146"/>
      <c r="L2622" s="146"/>
    </row>
    <row r="2623" spans="9:12" x14ac:dyDescent="0.25">
      <c r="I2623" s="146"/>
      <c r="J2623" s="146"/>
      <c r="K2623" s="146"/>
      <c r="L2623" s="146"/>
    </row>
    <row r="2624" spans="9:12" x14ac:dyDescent="0.25">
      <c r="I2624" s="146"/>
      <c r="J2624" s="146"/>
      <c r="K2624" s="146"/>
      <c r="L2624" s="146"/>
    </row>
    <row r="2625" spans="9:12" x14ac:dyDescent="0.25">
      <c r="I2625" s="146"/>
      <c r="J2625" s="146"/>
      <c r="K2625" s="146"/>
      <c r="L2625" s="146"/>
    </row>
    <row r="2626" spans="9:12" x14ac:dyDescent="0.25">
      <c r="I2626" s="146"/>
      <c r="J2626" s="146"/>
      <c r="K2626" s="146"/>
      <c r="L2626" s="146"/>
    </row>
    <row r="2627" spans="9:12" x14ac:dyDescent="0.25">
      <c r="I2627" s="146"/>
      <c r="J2627" s="146"/>
      <c r="K2627" s="146"/>
      <c r="L2627" s="146"/>
    </row>
    <row r="2628" spans="9:12" x14ac:dyDescent="0.25">
      <c r="I2628" s="146"/>
      <c r="J2628" s="146"/>
      <c r="K2628" s="146"/>
      <c r="L2628" s="146"/>
    </row>
    <row r="2629" spans="9:12" x14ac:dyDescent="0.25">
      <c r="I2629" s="146"/>
      <c r="J2629" s="146"/>
      <c r="K2629" s="146"/>
      <c r="L2629" s="146"/>
    </row>
    <row r="2630" spans="9:12" x14ac:dyDescent="0.25">
      <c r="I2630" s="146"/>
      <c r="J2630" s="146"/>
      <c r="K2630" s="146"/>
      <c r="L2630" s="146"/>
    </row>
    <row r="2631" spans="9:12" x14ac:dyDescent="0.25">
      <c r="I2631" s="146"/>
      <c r="J2631" s="146"/>
      <c r="K2631" s="146"/>
      <c r="L2631" s="146"/>
    </row>
    <row r="2632" spans="9:12" x14ac:dyDescent="0.25">
      <c r="I2632" s="146"/>
      <c r="J2632" s="146"/>
      <c r="K2632" s="146"/>
      <c r="L2632" s="146"/>
    </row>
    <row r="2633" spans="9:12" x14ac:dyDescent="0.25">
      <c r="I2633" s="146"/>
      <c r="J2633" s="146"/>
      <c r="K2633" s="146"/>
      <c r="L2633" s="146"/>
    </row>
    <row r="2634" spans="9:12" x14ac:dyDescent="0.25">
      <c r="I2634" s="146"/>
      <c r="J2634" s="146"/>
      <c r="K2634" s="146"/>
      <c r="L2634" s="146"/>
    </row>
    <row r="2635" spans="9:12" x14ac:dyDescent="0.25">
      <c r="I2635" s="146"/>
      <c r="J2635" s="146"/>
      <c r="K2635" s="146"/>
      <c r="L2635" s="146"/>
    </row>
    <row r="2636" spans="9:12" x14ac:dyDescent="0.25">
      <c r="I2636" s="146"/>
      <c r="J2636" s="146"/>
      <c r="K2636" s="146"/>
      <c r="L2636" s="146"/>
    </row>
    <row r="2637" spans="9:12" x14ac:dyDescent="0.25">
      <c r="I2637" s="146"/>
      <c r="J2637" s="146"/>
      <c r="K2637" s="146"/>
      <c r="L2637" s="146"/>
    </row>
    <row r="2638" spans="9:12" x14ac:dyDescent="0.25">
      <c r="I2638" s="146"/>
      <c r="J2638" s="146"/>
      <c r="K2638" s="146"/>
      <c r="L2638" s="146"/>
    </row>
    <row r="2639" spans="9:12" x14ac:dyDescent="0.25">
      <c r="I2639" s="146"/>
      <c r="J2639" s="146"/>
      <c r="K2639" s="146"/>
      <c r="L2639" s="146"/>
    </row>
    <row r="2640" spans="9:12" x14ac:dyDescent="0.25">
      <c r="I2640" s="146"/>
      <c r="J2640" s="146"/>
      <c r="K2640" s="146"/>
      <c r="L2640" s="146"/>
    </row>
    <row r="2641" spans="9:12" x14ac:dyDescent="0.25">
      <c r="I2641" s="146"/>
      <c r="J2641" s="146"/>
      <c r="K2641" s="146"/>
      <c r="L2641" s="146"/>
    </row>
    <row r="2642" spans="9:12" x14ac:dyDescent="0.25">
      <c r="I2642" s="146"/>
      <c r="J2642" s="146"/>
      <c r="K2642" s="146"/>
      <c r="L2642" s="146"/>
    </row>
    <row r="2643" spans="9:12" x14ac:dyDescent="0.25">
      <c r="I2643" s="146"/>
      <c r="J2643" s="146"/>
      <c r="K2643" s="146"/>
      <c r="L2643" s="146"/>
    </row>
    <row r="2644" spans="9:12" x14ac:dyDescent="0.25">
      <c r="I2644" s="146"/>
      <c r="J2644" s="146"/>
      <c r="K2644" s="146"/>
      <c r="L2644" s="146"/>
    </row>
    <row r="2645" spans="9:12" x14ac:dyDescent="0.25">
      <c r="I2645" s="146"/>
      <c r="J2645" s="146"/>
      <c r="K2645" s="146"/>
      <c r="L2645" s="146"/>
    </row>
    <row r="2646" spans="9:12" x14ac:dyDescent="0.25">
      <c r="I2646" s="146"/>
      <c r="J2646" s="146"/>
      <c r="K2646" s="146"/>
      <c r="L2646" s="146"/>
    </row>
    <row r="2647" spans="9:12" x14ac:dyDescent="0.25">
      <c r="I2647" s="146"/>
      <c r="J2647" s="146"/>
      <c r="K2647" s="146"/>
      <c r="L2647" s="146"/>
    </row>
    <row r="2648" spans="9:12" x14ac:dyDescent="0.25">
      <c r="I2648" s="146"/>
      <c r="J2648" s="146"/>
      <c r="K2648" s="146"/>
      <c r="L2648" s="146"/>
    </row>
    <row r="2649" spans="9:12" x14ac:dyDescent="0.25">
      <c r="I2649" s="146"/>
      <c r="J2649" s="146"/>
      <c r="K2649" s="146"/>
      <c r="L2649" s="146"/>
    </row>
    <row r="2650" spans="9:12" x14ac:dyDescent="0.25">
      <c r="I2650" s="146"/>
      <c r="J2650" s="146"/>
      <c r="K2650" s="146"/>
      <c r="L2650" s="146"/>
    </row>
    <row r="2651" spans="9:12" x14ac:dyDescent="0.25">
      <c r="I2651" s="146"/>
      <c r="J2651" s="146"/>
      <c r="K2651" s="146"/>
      <c r="L2651" s="146"/>
    </row>
    <row r="2652" spans="9:12" x14ac:dyDescent="0.25">
      <c r="I2652" s="146"/>
      <c r="J2652" s="146"/>
      <c r="K2652" s="146"/>
      <c r="L2652" s="146"/>
    </row>
    <row r="2653" spans="9:12" x14ac:dyDescent="0.25">
      <c r="I2653" s="146"/>
      <c r="J2653" s="146"/>
      <c r="K2653" s="146"/>
      <c r="L2653" s="146"/>
    </row>
    <row r="2654" spans="9:12" x14ac:dyDescent="0.25">
      <c r="I2654" s="146"/>
      <c r="J2654" s="146"/>
      <c r="K2654" s="146"/>
      <c r="L2654" s="146"/>
    </row>
    <row r="2655" spans="9:12" x14ac:dyDescent="0.25">
      <c r="I2655" s="146"/>
      <c r="J2655" s="146"/>
      <c r="K2655" s="146"/>
      <c r="L2655" s="146"/>
    </row>
    <row r="2656" spans="9:12" x14ac:dyDescent="0.25">
      <c r="I2656" s="146"/>
      <c r="J2656" s="146"/>
      <c r="K2656" s="146"/>
      <c r="L2656" s="146"/>
    </row>
    <row r="2657" spans="9:12" x14ac:dyDescent="0.25">
      <c r="I2657" s="146"/>
      <c r="J2657" s="146"/>
      <c r="K2657" s="146"/>
      <c r="L2657" s="146"/>
    </row>
    <row r="2658" spans="9:12" x14ac:dyDescent="0.25">
      <c r="I2658" s="146"/>
      <c r="J2658" s="146"/>
      <c r="K2658" s="146"/>
      <c r="L2658" s="146"/>
    </row>
    <row r="2659" spans="9:12" x14ac:dyDescent="0.25">
      <c r="I2659" s="146"/>
      <c r="J2659" s="146"/>
      <c r="K2659" s="146"/>
      <c r="L2659" s="146"/>
    </row>
    <row r="2660" spans="9:12" x14ac:dyDescent="0.25">
      <c r="I2660" s="146"/>
      <c r="J2660" s="146"/>
      <c r="K2660" s="146"/>
      <c r="L2660" s="146"/>
    </row>
    <row r="2661" spans="9:12" x14ac:dyDescent="0.25">
      <c r="I2661" s="146"/>
      <c r="J2661" s="146"/>
      <c r="K2661" s="146"/>
      <c r="L2661" s="146"/>
    </row>
    <row r="2662" spans="9:12" x14ac:dyDescent="0.25">
      <c r="I2662" s="146"/>
      <c r="J2662" s="146"/>
      <c r="K2662" s="146"/>
      <c r="L2662" s="146"/>
    </row>
    <row r="2663" spans="9:12" x14ac:dyDescent="0.25">
      <c r="I2663" s="146"/>
      <c r="J2663" s="146"/>
      <c r="K2663" s="146"/>
      <c r="L2663" s="146"/>
    </row>
    <row r="2664" spans="9:12" x14ac:dyDescent="0.25">
      <c r="I2664" s="146"/>
      <c r="J2664" s="146"/>
      <c r="K2664" s="146"/>
      <c r="L2664" s="146"/>
    </row>
    <row r="2665" spans="9:12" x14ac:dyDescent="0.25">
      <c r="I2665" s="146"/>
      <c r="J2665" s="146"/>
      <c r="K2665" s="146"/>
      <c r="L2665" s="146"/>
    </row>
    <row r="2666" spans="9:12" x14ac:dyDescent="0.25">
      <c r="I2666" s="146"/>
      <c r="J2666" s="146"/>
      <c r="K2666" s="146"/>
      <c r="L2666" s="146"/>
    </row>
    <row r="2667" spans="9:12" x14ac:dyDescent="0.25">
      <c r="I2667" s="146"/>
      <c r="J2667" s="146"/>
      <c r="K2667" s="146"/>
      <c r="L2667" s="146"/>
    </row>
    <row r="2668" spans="9:12" x14ac:dyDescent="0.25">
      <c r="I2668" s="146"/>
      <c r="J2668" s="146"/>
      <c r="K2668" s="146"/>
      <c r="L2668" s="146"/>
    </row>
    <row r="2669" spans="9:12" x14ac:dyDescent="0.25">
      <c r="I2669" s="146"/>
      <c r="J2669" s="146"/>
      <c r="K2669" s="146"/>
      <c r="L2669" s="146"/>
    </row>
    <row r="2670" spans="9:12" x14ac:dyDescent="0.25">
      <c r="I2670" s="146"/>
      <c r="J2670" s="146"/>
      <c r="K2670" s="146"/>
      <c r="L2670" s="146"/>
    </row>
    <row r="2671" spans="9:12" x14ac:dyDescent="0.25">
      <c r="I2671" s="146"/>
      <c r="J2671" s="146"/>
      <c r="K2671" s="146"/>
      <c r="L2671" s="146"/>
    </row>
    <row r="2672" spans="9:12" x14ac:dyDescent="0.25">
      <c r="I2672" s="146"/>
      <c r="J2672" s="146"/>
      <c r="K2672" s="146"/>
      <c r="L2672" s="146"/>
    </row>
    <row r="2673" spans="9:12" x14ac:dyDescent="0.25">
      <c r="I2673" s="146"/>
      <c r="J2673" s="146"/>
      <c r="K2673" s="146"/>
      <c r="L2673" s="146"/>
    </row>
    <row r="2674" spans="9:12" x14ac:dyDescent="0.25">
      <c r="I2674" s="146"/>
      <c r="J2674" s="146"/>
      <c r="K2674" s="146"/>
      <c r="L2674" s="146"/>
    </row>
    <row r="2675" spans="9:12" x14ac:dyDescent="0.25">
      <c r="I2675" s="146"/>
      <c r="J2675" s="146"/>
      <c r="K2675" s="146"/>
      <c r="L2675" s="146"/>
    </row>
    <row r="2676" spans="9:12" x14ac:dyDescent="0.25">
      <c r="I2676" s="146"/>
      <c r="J2676" s="146"/>
      <c r="K2676" s="146"/>
      <c r="L2676" s="146"/>
    </row>
    <row r="2677" spans="9:12" x14ac:dyDescent="0.25">
      <c r="I2677" s="146"/>
      <c r="J2677" s="146"/>
      <c r="K2677" s="146"/>
      <c r="L2677" s="146"/>
    </row>
    <row r="2678" spans="9:12" x14ac:dyDescent="0.25">
      <c r="I2678" s="146"/>
      <c r="J2678" s="146"/>
      <c r="K2678" s="146"/>
      <c r="L2678" s="146"/>
    </row>
    <row r="2679" spans="9:12" x14ac:dyDescent="0.25">
      <c r="I2679" s="146"/>
      <c r="J2679" s="146"/>
      <c r="K2679" s="146"/>
      <c r="L2679" s="146"/>
    </row>
    <row r="2680" spans="9:12" x14ac:dyDescent="0.25">
      <c r="I2680" s="146"/>
      <c r="J2680" s="146"/>
      <c r="K2680" s="146"/>
      <c r="L2680" s="146"/>
    </row>
    <row r="2681" spans="9:12" x14ac:dyDescent="0.25">
      <c r="I2681" s="146"/>
      <c r="J2681" s="146"/>
      <c r="K2681" s="146"/>
      <c r="L2681" s="146"/>
    </row>
    <row r="2682" spans="9:12" x14ac:dyDescent="0.25">
      <c r="I2682" s="146"/>
      <c r="J2682" s="146"/>
      <c r="K2682" s="146"/>
      <c r="L2682" s="146"/>
    </row>
    <row r="2683" spans="9:12" x14ac:dyDescent="0.25">
      <c r="I2683" s="146"/>
      <c r="J2683" s="146"/>
      <c r="K2683" s="146"/>
      <c r="L2683" s="146"/>
    </row>
    <row r="2684" spans="9:12" x14ac:dyDescent="0.25">
      <c r="I2684" s="146"/>
      <c r="J2684" s="146"/>
      <c r="K2684" s="146"/>
      <c r="L2684" s="146"/>
    </row>
    <row r="2685" spans="9:12" x14ac:dyDescent="0.25">
      <c r="I2685" s="146"/>
      <c r="J2685" s="146"/>
      <c r="K2685" s="146"/>
      <c r="L2685" s="146"/>
    </row>
    <row r="2686" spans="9:12" x14ac:dyDescent="0.25">
      <c r="I2686" s="146"/>
      <c r="J2686" s="146"/>
      <c r="K2686" s="146"/>
      <c r="L2686" s="146"/>
    </row>
    <row r="2687" spans="9:12" x14ac:dyDescent="0.25">
      <c r="I2687" s="146"/>
      <c r="J2687" s="146"/>
      <c r="K2687" s="146"/>
      <c r="L2687" s="146"/>
    </row>
    <row r="2688" spans="9:12" x14ac:dyDescent="0.25">
      <c r="I2688" s="146"/>
      <c r="J2688" s="146"/>
      <c r="K2688" s="146"/>
      <c r="L2688" s="146"/>
    </row>
    <row r="2689" spans="9:12" x14ac:dyDescent="0.25">
      <c r="I2689" s="146"/>
      <c r="J2689" s="146"/>
      <c r="K2689" s="146"/>
      <c r="L2689" s="146"/>
    </row>
    <row r="2690" spans="9:12" x14ac:dyDescent="0.25">
      <c r="I2690" s="146"/>
      <c r="J2690" s="146"/>
      <c r="K2690" s="146"/>
      <c r="L2690" s="146"/>
    </row>
    <row r="2691" spans="9:12" x14ac:dyDescent="0.25">
      <c r="I2691" s="146"/>
      <c r="J2691" s="146"/>
      <c r="K2691" s="146"/>
      <c r="L2691" s="146"/>
    </row>
    <row r="2692" spans="9:12" x14ac:dyDescent="0.25">
      <c r="I2692" s="146"/>
      <c r="J2692" s="146"/>
      <c r="K2692" s="146"/>
      <c r="L2692" s="146"/>
    </row>
    <row r="2693" spans="9:12" x14ac:dyDescent="0.25">
      <c r="I2693" s="146"/>
      <c r="J2693" s="146"/>
      <c r="K2693" s="146"/>
      <c r="L2693" s="146"/>
    </row>
    <row r="2694" spans="9:12" x14ac:dyDescent="0.25">
      <c r="I2694" s="146"/>
      <c r="J2694" s="146"/>
      <c r="K2694" s="146"/>
      <c r="L2694" s="146"/>
    </row>
    <row r="2695" spans="9:12" x14ac:dyDescent="0.25">
      <c r="I2695" s="146"/>
      <c r="J2695" s="146"/>
      <c r="K2695" s="146"/>
      <c r="L2695" s="146"/>
    </row>
    <row r="2696" spans="9:12" x14ac:dyDescent="0.25">
      <c r="I2696" s="146"/>
      <c r="J2696" s="146"/>
      <c r="K2696" s="146"/>
      <c r="L2696" s="146"/>
    </row>
    <row r="2697" spans="9:12" x14ac:dyDescent="0.25">
      <c r="I2697" s="146"/>
      <c r="J2697" s="146"/>
      <c r="K2697" s="146"/>
      <c r="L2697" s="146"/>
    </row>
    <row r="2698" spans="9:12" x14ac:dyDescent="0.25">
      <c r="I2698" s="146"/>
      <c r="J2698" s="146"/>
      <c r="K2698" s="146"/>
      <c r="L2698" s="146"/>
    </row>
    <row r="2699" spans="9:12" x14ac:dyDescent="0.25">
      <c r="I2699" s="146"/>
      <c r="J2699" s="146"/>
      <c r="K2699" s="146"/>
      <c r="L2699" s="146"/>
    </row>
    <row r="2700" spans="9:12" x14ac:dyDescent="0.25">
      <c r="I2700" s="146"/>
      <c r="J2700" s="146"/>
      <c r="K2700" s="146"/>
      <c r="L2700" s="146"/>
    </row>
    <row r="2701" spans="9:12" x14ac:dyDescent="0.25">
      <c r="I2701" s="146"/>
      <c r="J2701" s="146"/>
      <c r="K2701" s="146"/>
      <c r="L2701" s="146"/>
    </row>
    <row r="2702" spans="9:12" x14ac:dyDescent="0.25">
      <c r="I2702" s="146"/>
      <c r="J2702" s="146"/>
      <c r="K2702" s="146"/>
      <c r="L2702" s="146"/>
    </row>
    <row r="2703" spans="9:12" x14ac:dyDescent="0.25">
      <c r="I2703" s="146"/>
      <c r="J2703" s="146"/>
      <c r="K2703" s="146"/>
      <c r="L2703" s="146"/>
    </row>
    <row r="2704" spans="9:12" x14ac:dyDescent="0.25">
      <c r="I2704" s="146"/>
      <c r="J2704" s="146"/>
      <c r="K2704" s="146"/>
      <c r="L2704" s="146"/>
    </row>
    <row r="2705" spans="9:12" x14ac:dyDescent="0.25">
      <c r="I2705" s="146"/>
      <c r="J2705" s="146"/>
      <c r="K2705" s="146"/>
      <c r="L2705" s="146"/>
    </row>
    <row r="2706" spans="9:12" x14ac:dyDescent="0.25">
      <c r="I2706" s="146"/>
      <c r="J2706" s="146"/>
      <c r="K2706" s="146"/>
      <c r="L2706" s="146"/>
    </row>
    <row r="2707" spans="9:12" x14ac:dyDescent="0.25">
      <c r="I2707" s="146"/>
      <c r="J2707" s="146"/>
      <c r="K2707" s="146"/>
      <c r="L2707" s="146"/>
    </row>
    <row r="2708" spans="9:12" x14ac:dyDescent="0.25">
      <c r="I2708" s="146"/>
      <c r="J2708" s="146"/>
      <c r="K2708" s="146"/>
      <c r="L2708" s="146"/>
    </row>
    <row r="2709" spans="9:12" x14ac:dyDescent="0.25">
      <c r="I2709" s="146"/>
      <c r="J2709" s="146"/>
      <c r="K2709" s="146"/>
      <c r="L2709" s="146"/>
    </row>
    <row r="2710" spans="9:12" x14ac:dyDescent="0.25">
      <c r="I2710" s="146"/>
      <c r="J2710" s="146"/>
      <c r="K2710" s="146"/>
      <c r="L2710" s="146"/>
    </row>
    <row r="2711" spans="9:12" x14ac:dyDescent="0.25">
      <c r="I2711" s="146"/>
      <c r="J2711" s="146"/>
      <c r="K2711" s="146"/>
      <c r="L2711" s="146"/>
    </row>
    <row r="2712" spans="9:12" x14ac:dyDescent="0.25">
      <c r="I2712" s="146"/>
      <c r="J2712" s="146"/>
      <c r="K2712" s="146"/>
      <c r="L2712" s="146"/>
    </row>
    <row r="2713" spans="9:12" x14ac:dyDescent="0.25">
      <c r="I2713" s="146"/>
      <c r="J2713" s="146"/>
      <c r="K2713" s="146"/>
      <c r="L2713" s="146"/>
    </row>
    <row r="2714" spans="9:12" x14ac:dyDescent="0.25">
      <c r="I2714" s="146"/>
      <c r="J2714" s="146"/>
      <c r="K2714" s="146"/>
      <c r="L2714" s="146"/>
    </row>
    <row r="2715" spans="9:12" x14ac:dyDescent="0.25">
      <c r="I2715" s="146"/>
      <c r="J2715" s="146"/>
      <c r="K2715" s="146"/>
      <c r="L2715" s="146"/>
    </row>
    <row r="2716" spans="9:12" x14ac:dyDescent="0.25">
      <c r="I2716" s="146"/>
      <c r="J2716" s="146"/>
      <c r="K2716" s="146"/>
      <c r="L2716" s="146"/>
    </row>
    <row r="2717" spans="9:12" x14ac:dyDescent="0.25">
      <c r="I2717" s="146"/>
      <c r="J2717" s="146"/>
      <c r="K2717" s="146"/>
      <c r="L2717" s="146"/>
    </row>
    <row r="2718" spans="9:12" x14ac:dyDescent="0.25">
      <c r="I2718" s="146"/>
      <c r="J2718" s="146"/>
      <c r="K2718" s="146"/>
      <c r="L2718" s="146"/>
    </row>
    <row r="2719" spans="9:12" x14ac:dyDescent="0.25">
      <c r="I2719" s="146"/>
      <c r="J2719" s="146"/>
      <c r="K2719" s="146"/>
      <c r="L2719" s="146"/>
    </row>
    <row r="2720" spans="9:12" x14ac:dyDescent="0.25">
      <c r="I2720" s="146"/>
      <c r="J2720" s="146"/>
      <c r="K2720" s="146"/>
      <c r="L2720" s="146"/>
    </row>
    <row r="2721" spans="9:12" x14ac:dyDescent="0.25">
      <c r="I2721" s="146"/>
      <c r="J2721" s="146"/>
      <c r="K2721" s="146"/>
      <c r="L2721" s="146"/>
    </row>
    <row r="2722" spans="9:12" x14ac:dyDescent="0.25">
      <c r="I2722" s="146"/>
      <c r="J2722" s="146"/>
      <c r="K2722" s="146"/>
      <c r="L2722" s="146"/>
    </row>
    <row r="2723" spans="9:12" x14ac:dyDescent="0.25">
      <c r="I2723" s="146"/>
      <c r="J2723" s="146"/>
      <c r="K2723" s="146"/>
      <c r="L2723" s="146"/>
    </row>
    <row r="2724" spans="9:12" x14ac:dyDescent="0.25">
      <c r="I2724" s="146"/>
      <c r="J2724" s="146"/>
      <c r="K2724" s="146"/>
      <c r="L2724" s="146"/>
    </row>
    <row r="2725" spans="9:12" x14ac:dyDescent="0.25">
      <c r="I2725" s="146"/>
      <c r="J2725" s="146"/>
      <c r="K2725" s="146"/>
      <c r="L2725" s="146"/>
    </row>
    <row r="2726" spans="9:12" x14ac:dyDescent="0.25">
      <c r="I2726" s="146"/>
      <c r="J2726" s="146"/>
      <c r="K2726" s="146"/>
      <c r="L2726" s="146"/>
    </row>
    <row r="2727" spans="9:12" x14ac:dyDescent="0.25">
      <c r="I2727" s="146"/>
      <c r="J2727" s="146"/>
      <c r="K2727" s="146"/>
      <c r="L2727" s="146"/>
    </row>
    <row r="2728" spans="9:12" x14ac:dyDescent="0.25">
      <c r="I2728" s="146"/>
      <c r="J2728" s="146"/>
      <c r="K2728" s="146"/>
      <c r="L2728" s="146"/>
    </row>
    <row r="2729" spans="9:12" x14ac:dyDescent="0.25">
      <c r="I2729" s="146"/>
      <c r="J2729" s="146"/>
      <c r="K2729" s="146"/>
      <c r="L2729" s="146"/>
    </row>
    <row r="2730" spans="9:12" x14ac:dyDescent="0.25">
      <c r="I2730" s="146"/>
      <c r="J2730" s="146"/>
      <c r="K2730" s="146"/>
      <c r="L2730" s="146"/>
    </row>
    <row r="2731" spans="9:12" x14ac:dyDescent="0.25">
      <c r="I2731" s="146"/>
      <c r="J2731" s="146"/>
      <c r="K2731" s="146"/>
      <c r="L2731" s="146"/>
    </row>
    <row r="2732" spans="9:12" x14ac:dyDescent="0.25">
      <c r="I2732" s="146"/>
      <c r="J2732" s="146"/>
      <c r="K2732" s="146"/>
      <c r="L2732" s="146"/>
    </row>
    <row r="2733" spans="9:12" x14ac:dyDescent="0.25">
      <c r="I2733" s="146"/>
      <c r="J2733" s="146"/>
      <c r="K2733" s="146"/>
      <c r="L2733" s="146"/>
    </row>
    <row r="2734" spans="9:12" x14ac:dyDescent="0.25">
      <c r="I2734" s="146"/>
      <c r="J2734" s="146"/>
      <c r="K2734" s="146"/>
      <c r="L2734" s="146"/>
    </row>
    <row r="2735" spans="9:12" x14ac:dyDescent="0.25">
      <c r="I2735" s="146"/>
      <c r="J2735" s="146"/>
      <c r="K2735" s="146"/>
      <c r="L2735" s="146"/>
    </row>
    <row r="2736" spans="9:12" x14ac:dyDescent="0.25">
      <c r="I2736" s="146"/>
      <c r="J2736" s="146"/>
      <c r="K2736" s="146"/>
      <c r="L2736" s="146"/>
    </row>
    <row r="2737" spans="9:12" x14ac:dyDescent="0.25">
      <c r="I2737" s="146"/>
      <c r="J2737" s="146"/>
      <c r="K2737" s="146"/>
      <c r="L2737" s="146"/>
    </row>
    <row r="2738" spans="9:12" x14ac:dyDescent="0.25">
      <c r="I2738" s="146"/>
      <c r="J2738" s="146"/>
      <c r="K2738" s="146"/>
      <c r="L2738" s="146"/>
    </row>
    <row r="2739" spans="9:12" x14ac:dyDescent="0.25">
      <c r="I2739" s="146"/>
      <c r="J2739" s="146"/>
      <c r="K2739" s="146"/>
      <c r="L2739" s="146"/>
    </row>
    <row r="2740" spans="9:12" x14ac:dyDescent="0.25">
      <c r="I2740" s="146"/>
      <c r="J2740" s="146"/>
      <c r="K2740" s="146"/>
      <c r="L2740" s="146"/>
    </row>
    <row r="2741" spans="9:12" x14ac:dyDescent="0.25">
      <c r="I2741" s="146"/>
      <c r="J2741" s="146"/>
      <c r="K2741" s="146"/>
      <c r="L2741" s="146"/>
    </row>
    <row r="2742" spans="9:12" x14ac:dyDescent="0.25">
      <c r="I2742" s="146"/>
      <c r="J2742" s="146"/>
      <c r="K2742" s="146"/>
      <c r="L2742" s="146"/>
    </row>
    <row r="2743" spans="9:12" x14ac:dyDescent="0.25">
      <c r="I2743" s="146"/>
      <c r="J2743" s="146"/>
      <c r="K2743" s="146"/>
      <c r="L2743" s="146"/>
    </row>
    <row r="2744" spans="9:12" x14ac:dyDescent="0.25">
      <c r="I2744" s="146"/>
      <c r="J2744" s="146"/>
      <c r="K2744" s="146"/>
      <c r="L2744" s="146"/>
    </row>
    <row r="2745" spans="9:12" x14ac:dyDescent="0.25">
      <c r="I2745" s="146"/>
      <c r="J2745" s="146"/>
      <c r="K2745" s="146"/>
      <c r="L2745" s="146"/>
    </row>
    <row r="2746" spans="9:12" x14ac:dyDescent="0.25">
      <c r="I2746" s="146"/>
      <c r="J2746" s="146"/>
      <c r="K2746" s="146"/>
      <c r="L2746" s="146"/>
    </row>
    <row r="2747" spans="9:12" x14ac:dyDescent="0.25">
      <c r="I2747" s="146"/>
      <c r="J2747" s="146"/>
      <c r="K2747" s="146"/>
      <c r="L2747" s="146"/>
    </row>
    <row r="2748" spans="9:12" x14ac:dyDescent="0.25">
      <c r="I2748" s="146"/>
      <c r="J2748" s="146"/>
      <c r="K2748" s="146"/>
      <c r="L2748" s="146"/>
    </row>
    <row r="2749" spans="9:12" x14ac:dyDescent="0.25">
      <c r="I2749" s="146"/>
      <c r="J2749" s="146"/>
      <c r="K2749" s="146"/>
      <c r="L2749" s="146"/>
    </row>
    <row r="2750" spans="9:12" x14ac:dyDescent="0.25">
      <c r="I2750" s="146"/>
      <c r="J2750" s="146"/>
      <c r="K2750" s="146"/>
      <c r="L2750" s="146"/>
    </row>
    <row r="2751" spans="9:12" x14ac:dyDescent="0.25">
      <c r="I2751" s="146"/>
      <c r="J2751" s="146"/>
      <c r="K2751" s="146"/>
      <c r="L2751" s="146"/>
    </row>
    <row r="2752" spans="9:12" x14ac:dyDescent="0.25">
      <c r="I2752" s="146"/>
      <c r="J2752" s="146"/>
      <c r="K2752" s="146"/>
      <c r="L2752" s="146"/>
    </row>
    <row r="2753" spans="9:12" x14ac:dyDescent="0.25">
      <c r="I2753" s="146"/>
      <c r="J2753" s="146"/>
      <c r="K2753" s="146"/>
      <c r="L2753" s="146"/>
    </row>
    <row r="2754" spans="9:12" x14ac:dyDescent="0.25">
      <c r="I2754" s="146"/>
      <c r="J2754" s="146"/>
      <c r="K2754" s="146"/>
      <c r="L2754" s="146"/>
    </row>
    <row r="2755" spans="9:12" x14ac:dyDescent="0.25">
      <c r="I2755" s="146"/>
      <c r="J2755" s="146"/>
      <c r="K2755" s="146"/>
      <c r="L2755" s="146"/>
    </row>
    <row r="2756" spans="9:12" x14ac:dyDescent="0.25">
      <c r="I2756" s="146"/>
      <c r="J2756" s="146"/>
      <c r="K2756" s="146"/>
      <c r="L2756" s="146"/>
    </row>
    <row r="2757" spans="9:12" x14ac:dyDescent="0.25">
      <c r="I2757" s="146"/>
      <c r="J2757" s="146"/>
      <c r="K2757" s="146"/>
      <c r="L2757" s="146"/>
    </row>
    <row r="2758" spans="9:12" x14ac:dyDescent="0.25">
      <c r="I2758" s="146"/>
      <c r="J2758" s="146"/>
      <c r="K2758" s="146"/>
      <c r="L2758" s="146"/>
    </row>
    <row r="2759" spans="9:12" x14ac:dyDescent="0.25">
      <c r="I2759" s="146"/>
      <c r="J2759" s="146"/>
      <c r="K2759" s="146"/>
      <c r="L2759" s="146"/>
    </row>
    <row r="2760" spans="9:12" x14ac:dyDescent="0.25">
      <c r="I2760" s="146"/>
      <c r="J2760" s="146"/>
      <c r="K2760" s="146"/>
      <c r="L2760" s="146"/>
    </row>
    <row r="2761" spans="9:12" x14ac:dyDescent="0.25">
      <c r="I2761" s="146"/>
      <c r="J2761" s="146"/>
      <c r="K2761" s="146"/>
      <c r="L2761" s="146"/>
    </row>
    <row r="2762" spans="9:12" x14ac:dyDescent="0.25">
      <c r="I2762" s="146"/>
      <c r="J2762" s="146"/>
      <c r="K2762" s="146"/>
      <c r="L2762" s="146"/>
    </row>
    <row r="2763" spans="9:12" x14ac:dyDescent="0.25">
      <c r="I2763" s="146"/>
      <c r="J2763" s="146"/>
      <c r="K2763" s="146"/>
      <c r="L2763" s="146"/>
    </row>
    <row r="2764" spans="9:12" x14ac:dyDescent="0.25">
      <c r="I2764" s="146"/>
      <c r="J2764" s="146"/>
      <c r="K2764" s="146"/>
      <c r="L2764" s="146"/>
    </row>
    <row r="2765" spans="9:12" x14ac:dyDescent="0.25">
      <c r="I2765" s="146"/>
      <c r="J2765" s="146"/>
      <c r="K2765" s="146"/>
      <c r="L2765" s="146"/>
    </row>
    <row r="2766" spans="9:12" x14ac:dyDescent="0.25">
      <c r="I2766" s="146"/>
      <c r="J2766" s="146"/>
      <c r="K2766" s="146"/>
      <c r="L2766" s="146"/>
    </row>
    <row r="2767" spans="9:12" x14ac:dyDescent="0.25">
      <c r="I2767" s="146"/>
      <c r="J2767" s="146"/>
      <c r="K2767" s="146"/>
      <c r="L2767" s="146"/>
    </row>
    <row r="2768" spans="9:12" x14ac:dyDescent="0.25">
      <c r="I2768" s="146"/>
      <c r="J2768" s="146"/>
      <c r="K2768" s="146"/>
      <c r="L2768" s="146"/>
    </row>
    <row r="2769" spans="9:12" x14ac:dyDescent="0.25">
      <c r="I2769" s="146"/>
      <c r="J2769" s="146"/>
      <c r="K2769" s="146"/>
      <c r="L2769" s="146"/>
    </row>
    <row r="2770" spans="9:12" x14ac:dyDescent="0.25">
      <c r="I2770" s="146"/>
      <c r="J2770" s="146"/>
      <c r="K2770" s="146"/>
      <c r="L2770" s="146"/>
    </row>
    <row r="2771" spans="9:12" x14ac:dyDescent="0.25">
      <c r="I2771" s="146"/>
      <c r="J2771" s="146"/>
      <c r="K2771" s="146"/>
      <c r="L2771" s="146"/>
    </row>
    <row r="2772" spans="9:12" x14ac:dyDescent="0.25">
      <c r="I2772" s="146"/>
      <c r="J2772" s="146"/>
      <c r="K2772" s="146"/>
      <c r="L2772" s="146"/>
    </row>
    <row r="2773" spans="9:12" x14ac:dyDescent="0.25">
      <c r="I2773" s="146"/>
      <c r="J2773" s="146"/>
      <c r="K2773" s="146"/>
      <c r="L2773" s="146"/>
    </row>
    <row r="2774" spans="9:12" x14ac:dyDescent="0.25">
      <c r="I2774" s="146"/>
      <c r="J2774" s="146"/>
      <c r="K2774" s="146"/>
      <c r="L2774" s="146"/>
    </row>
    <row r="2775" spans="9:12" x14ac:dyDescent="0.25">
      <c r="I2775" s="146"/>
      <c r="J2775" s="146"/>
      <c r="K2775" s="146"/>
      <c r="L2775" s="146"/>
    </row>
    <row r="2776" spans="9:12" x14ac:dyDescent="0.25">
      <c r="I2776" s="146"/>
      <c r="J2776" s="146"/>
      <c r="K2776" s="146"/>
      <c r="L2776" s="146"/>
    </row>
    <row r="2777" spans="9:12" x14ac:dyDescent="0.25">
      <c r="I2777" s="146"/>
      <c r="J2777" s="146"/>
      <c r="K2777" s="146"/>
      <c r="L2777" s="146"/>
    </row>
    <row r="2778" spans="9:12" x14ac:dyDescent="0.25">
      <c r="I2778" s="146"/>
      <c r="J2778" s="146"/>
      <c r="K2778" s="146"/>
      <c r="L2778" s="146"/>
    </row>
    <row r="2779" spans="9:12" x14ac:dyDescent="0.25">
      <c r="I2779" s="146"/>
      <c r="J2779" s="146"/>
      <c r="K2779" s="146"/>
      <c r="L2779" s="146"/>
    </row>
    <row r="2780" spans="9:12" x14ac:dyDescent="0.25">
      <c r="I2780" s="146"/>
      <c r="J2780" s="146"/>
      <c r="K2780" s="146"/>
      <c r="L2780" s="146"/>
    </row>
    <row r="2781" spans="9:12" x14ac:dyDescent="0.25">
      <c r="I2781" s="146"/>
      <c r="J2781" s="146"/>
      <c r="K2781" s="146"/>
      <c r="L2781" s="146"/>
    </row>
    <row r="2782" spans="9:12" x14ac:dyDescent="0.25">
      <c r="I2782" s="146"/>
      <c r="J2782" s="146"/>
      <c r="K2782" s="146"/>
      <c r="L2782" s="146"/>
    </row>
    <row r="2783" spans="9:12" x14ac:dyDescent="0.25">
      <c r="I2783" s="146"/>
      <c r="J2783" s="146"/>
      <c r="K2783" s="146"/>
      <c r="L2783" s="146"/>
    </row>
    <row r="2784" spans="9:12" x14ac:dyDescent="0.25">
      <c r="I2784" s="146"/>
      <c r="J2784" s="146"/>
      <c r="K2784" s="146"/>
      <c r="L2784" s="146"/>
    </row>
    <row r="2785" spans="9:12" x14ac:dyDescent="0.25">
      <c r="I2785" s="146"/>
      <c r="J2785" s="146"/>
      <c r="K2785" s="146"/>
      <c r="L2785" s="146"/>
    </row>
    <row r="2786" spans="9:12" x14ac:dyDescent="0.25">
      <c r="I2786" s="146"/>
      <c r="J2786" s="146"/>
      <c r="K2786" s="146"/>
      <c r="L2786" s="146"/>
    </row>
    <row r="2787" spans="9:12" x14ac:dyDescent="0.25">
      <c r="I2787" s="146"/>
      <c r="J2787" s="146"/>
      <c r="K2787" s="146"/>
      <c r="L2787" s="146"/>
    </row>
    <row r="2788" spans="9:12" x14ac:dyDescent="0.25">
      <c r="I2788" s="146"/>
      <c r="J2788" s="146"/>
      <c r="K2788" s="146"/>
      <c r="L2788" s="146"/>
    </row>
    <row r="2789" spans="9:12" x14ac:dyDescent="0.25">
      <c r="I2789" s="146"/>
      <c r="J2789" s="146"/>
      <c r="K2789" s="146"/>
      <c r="L2789" s="146"/>
    </row>
    <row r="2790" spans="9:12" x14ac:dyDescent="0.25">
      <c r="I2790" s="146"/>
      <c r="J2790" s="146"/>
      <c r="K2790" s="146"/>
      <c r="L2790" s="146"/>
    </row>
    <row r="2791" spans="9:12" x14ac:dyDescent="0.25">
      <c r="I2791" s="146"/>
      <c r="J2791" s="146"/>
      <c r="K2791" s="146"/>
      <c r="L2791" s="146"/>
    </row>
    <row r="2792" spans="9:12" x14ac:dyDescent="0.25">
      <c r="I2792" s="146"/>
      <c r="J2792" s="146"/>
      <c r="K2792" s="146"/>
      <c r="L2792" s="146"/>
    </row>
    <row r="2793" spans="9:12" x14ac:dyDescent="0.25">
      <c r="I2793" s="146"/>
      <c r="J2793" s="146"/>
      <c r="K2793" s="146"/>
      <c r="L2793" s="146"/>
    </row>
    <row r="2794" spans="9:12" x14ac:dyDescent="0.25">
      <c r="I2794" s="146"/>
      <c r="J2794" s="146"/>
      <c r="K2794" s="146"/>
      <c r="L2794" s="146"/>
    </row>
    <row r="2795" spans="9:12" x14ac:dyDescent="0.25">
      <c r="I2795" s="146"/>
      <c r="J2795" s="146"/>
      <c r="K2795" s="146"/>
      <c r="L2795" s="146"/>
    </row>
    <row r="2796" spans="9:12" x14ac:dyDescent="0.25">
      <c r="I2796" s="146"/>
      <c r="J2796" s="146"/>
      <c r="K2796" s="146"/>
      <c r="L2796" s="146"/>
    </row>
    <row r="2797" spans="9:12" x14ac:dyDescent="0.25">
      <c r="I2797" s="146"/>
      <c r="J2797" s="146"/>
      <c r="K2797" s="146"/>
      <c r="L2797" s="146"/>
    </row>
    <row r="2798" spans="9:12" x14ac:dyDescent="0.25">
      <c r="I2798" s="146"/>
      <c r="J2798" s="146"/>
      <c r="K2798" s="146"/>
      <c r="L2798" s="146"/>
    </row>
    <row r="2799" spans="9:12" x14ac:dyDescent="0.25">
      <c r="I2799" s="146"/>
      <c r="J2799" s="146"/>
      <c r="K2799" s="146"/>
      <c r="L2799" s="146"/>
    </row>
    <row r="2800" spans="9:12" x14ac:dyDescent="0.25">
      <c r="I2800" s="146"/>
      <c r="J2800" s="146"/>
      <c r="K2800" s="146"/>
      <c r="L2800" s="146"/>
    </row>
    <row r="2801" spans="9:12" x14ac:dyDescent="0.25">
      <c r="I2801" s="146"/>
      <c r="J2801" s="146"/>
      <c r="K2801" s="146"/>
      <c r="L2801" s="146"/>
    </row>
    <row r="2802" spans="9:12" x14ac:dyDescent="0.25">
      <c r="I2802" s="146"/>
      <c r="J2802" s="146"/>
      <c r="K2802" s="146"/>
      <c r="L2802" s="146"/>
    </row>
    <row r="2803" spans="9:12" x14ac:dyDescent="0.25">
      <c r="I2803" s="146"/>
      <c r="J2803" s="146"/>
      <c r="K2803" s="146"/>
      <c r="L2803" s="146"/>
    </row>
    <row r="2804" spans="9:12" x14ac:dyDescent="0.25">
      <c r="I2804" s="146"/>
      <c r="J2804" s="146"/>
      <c r="K2804" s="146"/>
      <c r="L2804" s="146"/>
    </row>
    <row r="2805" spans="9:12" x14ac:dyDescent="0.25">
      <c r="I2805" s="146"/>
      <c r="J2805" s="146"/>
      <c r="K2805" s="146"/>
      <c r="L2805" s="146"/>
    </row>
    <row r="2806" spans="9:12" x14ac:dyDescent="0.25">
      <c r="I2806" s="146"/>
      <c r="J2806" s="146"/>
      <c r="K2806" s="146"/>
      <c r="L2806" s="146"/>
    </row>
    <row r="2807" spans="9:12" x14ac:dyDescent="0.25">
      <c r="I2807" s="146"/>
      <c r="J2807" s="146"/>
      <c r="K2807" s="146"/>
      <c r="L2807" s="146"/>
    </row>
    <row r="2808" spans="9:12" x14ac:dyDescent="0.25">
      <c r="I2808" s="146"/>
      <c r="J2808" s="146"/>
      <c r="K2808" s="146"/>
      <c r="L2808" s="146"/>
    </row>
    <row r="2809" spans="9:12" x14ac:dyDescent="0.25">
      <c r="I2809" s="146"/>
      <c r="J2809" s="146"/>
      <c r="K2809" s="146"/>
      <c r="L2809" s="146"/>
    </row>
    <row r="2810" spans="9:12" x14ac:dyDescent="0.25">
      <c r="I2810" s="146"/>
      <c r="J2810" s="146"/>
      <c r="K2810" s="146"/>
      <c r="L2810" s="146"/>
    </row>
    <row r="2811" spans="9:12" x14ac:dyDescent="0.25">
      <c r="I2811" s="146"/>
      <c r="J2811" s="146"/>
      <c r="K2811" s="146"/>
      <c r="L2811" s="146"/>
    </row>
    <row r="2812" spans="9:12" x14ac:dyDescent="0.25">
      <c r="I2812" s="146"/>
      <c r="J2812" s="146"/>
      <c r="K2812" s="146"/>
      <c r="L2812" s="146"/>
    </row>
    <row r="2813" spans="9:12" x14ac:dyDescent="0.25">
      <c r="I2813" s="146"/>
      <c r="J2813" s="146"/>
      <c r="K2813" s="146"/>
      <c r="L2813" s="146"/>
    </row>
    <row r="2814" spans="9:12" x14ac:dyDescent="0.25">
      <c r="I2814" s="146"/>
      <c r="J2814" s="146"/>
      <c r="K2814" s="146"/>
      <c r="L2814" s="146"/>
    </row>
    <row r="2815" spans="9:12" x14ac:dyDescent="0.25">
      <c r="I2815" s="146"/>
      <c r="J2815" s="146"/>
      <c r="K2815" s="146"/>
      <c r="L2815" s="146"/>
    </row>
    <row r="2816" spans="9:12" x14ac:dyDescent="0.25">
      <c r="I2816" s="146"/>
      <c r="J2816" s="146"/>
      <c r="K2816" s="146"/>
      <c r="L2816" s="146"/>
    </row>
    <row r="2817" spans="9:12" x14ac:dyDescent="0.25">
      <c r="I2817" s="146"/>
      <c r="J2817" s="146"/>
      <c r="K2817" s="146"/>
      <c r="L2817" s="146"/>
    </row>
    <row r="2818" spans="9:12" x14ac:dyDescent="0.25">
      <c r="I2818" s="146"/>
      <c r="J2818" s="146"/>
      <c r="K2818" s="146"/>
      <c r="L2818" s="146"/>
    </row>
    <row r="2819" spans="9:12" x14ac:dyDescent="0.25">
      <c r="I2819" s="146"/>
      <c r="J2819" s="146"/>
      <c r="K2819" s="146"/>
      <c r="L2819" s="146"/>
    </row>
    <row r="2820" spans="9:12" x14ac:dyDescent="0.25">
      <c r="I2820" s="146"/>
      <c r="J2820" s="146"/>
      <c r="K2820" s="146"/>
      <c r="L2820" s="146"/>
    </row>
    <row r="2821" spans="9:12" x14ac:dyDescent="0.25">
      <c r="I2821" s="146"/>
      <c r="J2821" s="146"/>
      <c r="K2821" s="146"/>
      <c r="L2821" s="146"/>
    </row>
    <row r="2822" spans="9:12" x14ac:dyDescent="0.25">
      <c r="I2822" s="146"/>
      <c r="J2822" s="146"/>
      <c r="K2822" s="146"/>
      <c r="L2822" s="146"/>
    </row>
    <row r="2823" spans="9:12" x14ac:dyDescent="0.25">
      <c r="I2823" s="146"/>
      <c r="J2823" s="146"/>
      <c r="K2823" s="146"/>
      <c r="L2823" s="146"/>
    </row>
    <row r="2824" spans="9:12" x14ac:dyDescent="0.25">
      <c r="I2824" s="146"/>
      <c r="J2824" s="146"/>
      <c r="K2824" s="146"/>
      <c r="L2824" s="146"/>
    </row>
    <row r="2825" spans="9:12" x14ac:dyDescent="0.25">
      <c r="I2825" s="146"/>
      <c r="J2825" s="146"/>
      <c r="K2825" s="146"/>
      <c r="L2825" s="146"/>
    </row>
    <row r="2826" spans="9:12" x14ac:dyDescent="0.25">
      <c r="I2826" s="146"/>
      <c r="J2826" s="146"/>
      <c r="K2826" s="146"/>
      <c r="L2826" s="146"/>
    </row>
    <row r="2827" spans="9:12" x14ac:dyDescent="0.25">
      <c r="I2827" s="146"/>
      <c r="J2827" s="146"/>
      <c r="K2827" s="146"/>
      <c r="L2827" s="146"/>
    </row>
    <row r="2828" spans="9:12" x14ac:dyDescent="0.25">
      <c r="I2828" s="146"/>
      <c r="J2828" s="146"/>
      <c r="K2828" s="146"/>
      <c r="L2828" s="146"/>
    </row>
    <row r="2829" spans="9:12" x14ac:dyDescent="0.25">
      <c r="I2829" s="146"/>
      <c r="J2829" s="146"/>
      <c r="K2829" s="146"/>
      <c r="L2829" s="146"/>
    </row>
    <row r="2830" spans="9:12" x14ac:dyDescent="0.25">
      <c r="I2830" s="146"/>
      <c r="J2830" s="146"/>
      <c r="K2830" s="146"/>
      <c r="L2830" s="146"/>
    </row>
    <row r="2831" spans="9:12" x14ac:dyDescent="0.25">
      <c r="I2831" s="146"/>
      <c r="J2831" s="146"/>
      <c r="K2831" s="146"/>
      <c r="L2831" s="146"/>
    </row>
    <row r="2832" spans="9:12" x14ac:dyDescent="0.25">
      <c r="I2832" s="146"/>
      <c r="J2832" s="146"/>
      <c r="K2832" s="146"/>
      <c r="L2832" s="146"/>
    </row>
    <row r="2833" spans="9:12" x14ac:dyDescent="0.25">
      <c r="I2833" s="146"/>
      <c r="J2833" s="146"/>
      <c r="K2833" s="146"/>
      <c r="L2833" s="146"/>
    </row>
    <row r="2834" spans="9:12" x14ac:dyDescent="0.25">
      <c r="I2834" s="146"/>
      <c r="J2834" s="146"/>
      <c r="K2834" s="146"/>
      <c r="L2834" s="146"/>
    </row>
    <row r="2835" spans="9:12" x14ac:dyDescent="0.25">
      <c r="I2835" s="146"/>
      <c r="J2835" s="146"/>
      <c r="K2835" s="146"/>
      <c r="L2835" s="146"/>
    </row>
    <row r="2836" spans="9:12" x14ac:dyDescent="0.25">
      <c r="I2836" s="146"/>
      <c r="J2836" s="146"/>
      <c r="K2836" s="146"/>
      <c r="L2836" s="146"/>
    </row>
    <row r="2837" spans="9:12" x14ac:dyDescent="0.25">
      <c r="I2837" s="146"/>
      <c r="J2837" s="146"/>
      <c r="K2837" s="146"/>
      <c r="L2837" s="146"/>
    </row>
    <row r="2838" spans="9:12" x14ac:dyDescent="0.25">
      <c r="I2838" s="146"/>
      <c r="J2838" s="146"/>
      <c r="K2838" s="146"/>
      <c r="L2838" s="146"/>
    </row>
    <row r="2839" spans="9:12" x14ac:dyDescent="0.25">
      <c r="I2839" s="146"/>
      <c r="J2839" s="146"/>
      <c r="K2839" s="146"/>
      <c r="L2839" s="146"/>
    </row>
    <row r="2840" spans="9:12" x14ac:dyDescent="0.25">
      <c r="I2840" s="146"/>
      <c r="J2840" s="146"/>
      <c r="K2840" s="146"/>
      <c r="L2840" s="146"/>
    </row>
    <row r="2841" spans="9:12" x14ac:dyDescent="0.25">
      <c r="I2841" s="146"/>
      <c r="J2841" s="146"/>
      <c r="K2841" s="146"/>
      <c r="L2841" s="146"/>
    </row>
    <row r="2842" spans="9:12" x14ac:dyDescent="0.25">
      <c r="I2842" s="146"/>
      <c r="J2842" s="146"/>
      <c r="K2842" s="146"/>
      <c r="L2842" s="146"/>
    </row>
    <row r="2843" spans="9:12" x14ac:dyDescent="0.25">
      <c r="I2843" s="146"/>
      <c r="J2843" s="146"/>
      <c r="K2843" s="146"/>
      <c r="L2843" s="146"/>
    </row>
    <row r="2844" spans="9:12" x14ac:dyDescent="0.25">
      <c r="I2844" s="146"/>
      <c r="J2844" s="146"/>
      <c r="K2844" s="146"/>
      <c r="L2844" s="146"/>
    </row>
    <row r="2845" spans="9:12" x14ac:dyDescent="0.25">
      <c r="I2845" s="146"/>
      <c r="J2845" s="146"/>
      <c r="K2845" s="146"/>
      <c r="L2845" s="146"/>
    </row>
    <row r="2846" spans="9:12" x14ac:dyDescent="0.25">
      <c r="I2846" s="146"/>
      <c r="J2846" s="146"/>
      <c r="K2846" s="146"/>
      <c r="L2846" s="146"/>
    </row>
    <row r="2847" spans="9:12" x14ac:dyDescent="0.25">
      <c r="I2847" s="146"/>
      <c r="J2847" s="146"/>
      <c r="K2847" s="146"/>
      <c r="L2847" s="146"/>
    </row>
    <row r="2848" spans="9:12" x14ac:dyDescent="0.25">
      <c r="I2848" s="146"/>
      <c r="J2848" s="146"/>
      <c r="K2848" s="146"/>
      <c r="L2848" s="146"/>
    </row>
    <row r="2849" spans="9:12" x14ac:dyDescent="0.25">
      <c r="I2849" s="146"/>
      <c r="J2849" s="146"/>
      <c r="K2849" s="146"/>
      <c r="L2849" s="146"/>
    </row>
    <row r="2850" spans="9:12" x14ac:dyDescent="0.25">
      <c r="I2850" s="146"/>
      <c r="J2850" s="146"/>
      <c r="K2850" s="146"/>
      <c r="L2850" s="146"/>
    </row>
    <row r="2851" spans="9:12" x14ac:dyDescent="0.25">
      <c r="I2851" s="146"/>
      <c r="J2851" s="146"/>
      <c r="K2851" s="146"/>
      <c r="L2851" s="146"/>
    </row>
    <row r="2852" spans="9:12" x14ac:dyDescent="0.25">
      <c r="I2852" s="146"/>
      <c r="J2852" s="146"/>
      <c r="K2852" s="146"/>
      <c r="L2852" s="146"/>
    </row>
    <row r="2853" spans="9:12" x14ac:dyDescent="0.25">
      <c r="I2853" s="146"/>
      <c r="J2853" s="146"/>
      <c r="K2853" s="146"/>
      <c r="L2853" s="146"/>
    </row>
    <row r="2854" spans="9:12" x14ac:dyDescent="0.25">
      <c r="I2854" s="146"/>
      <c r="J2854" s="146"/>
      <c r="K2854" s="146"/>
      <c r="L2854" s="146"/>
    </row>
    <row r="2855" spans="9:12" x14ac:dyDescent="0.25">
      <c r="I2855" s="146"/>
      <c r="J2855" s="146"/>
      <c r="K2855" s="146"/>
      <c r="L2855" s="146"/>
    </row>
    <row r="2856" spans="9:12" x14ac:dyDescent="0.25">
      <c r="I2856" s="146"/>
      <c r="J2856" s="146"/>
      <c r="K2856" s="146"/>
      <c r="L2856" s="146"/>
    </row>
    <row r="2857" spans="9:12" x14ac:dyDescent="0.25">
      <c r="I2857" s="146"/>
      <c r="J2857" s="146"/>
      <c r="K2857" s="146"/>
      <c r="L2857" s="146"/>
    </row>
    <row r="2858" spans="9:12" x14ac:dyDescent="0.25">
      <c r="I2858" s="146"/>
      <c r="J2858" s="146"/>
      <c r="K2858" s="146"/>
      <c r="L2858" s="146"/>
    </row>
    <row r="2859" spans="9:12" x14ac:dyDescent="0.25">
      <c r="I2859" s="146"/>
      <c r="J2859" s="146"/>
      <c r="K2859" s="146"/>
      <c r="L2859" s="146"/>
    </row>
    <row r="2860" spans="9:12" x14ac:dyDescent="0.25">
      <c r="I2860" s="146"/>
      <c r="J2860" s="146"/>
      <c r="K2860" s="146"/>
      <c r="L2860" s="146"/>
    </row>
    <row r="2861" spans="9:12" x14ac:dyDescent="0.25">
      <c r="I2861" s="146"/>
      <c r="J2861" s="146"/>
      <c r="K2861" s="146"/>
      <c r="L2861" s="146"/>
    </row>
    <row r="2862" spans="9:12" x14ac:dyDescent="0.25">
      <c r="I2862" s="146"/>
      <c r="J2862" s="146"/>
      <c r="K2862" s="146"/>
      <c r="L2862" s="146"/>
    </row>
    <row r="2863" spans="9:12" x14ac:dyDescent="0.25">
      <c r="I2863" s="146"/>
      <c r="J2863" s="146"/>
      <c r="K2863" s="146"/>
      <c r="L2863" s="146"/>
    </row>
    <row r="2864" spans="9:12" x14ac:dyDescent="0.25">
      <c r="I2864" s="146"/>
      <c r="J2864" s="146"/>
      <c r="K2864" s="146"/>
      <c r="L2864" s="146"/>
    </row>
    <row r="2865" spans="9:12" x14ac:dyDescent="0.25">
      <c r="I2865" s="146"/>
      <c r="J2865" s="146"/>
      <c r="K2865" s="146"/>
      <c r="L2865" s="146"/>
    </row>
    <row r="2866" spans="9:12" x14ac:dyDescent="0.25">
      <c r="I2866" s="146"/>
      <c r="J2866" s="146"/>
      <c r="K2866" s="146"/>
      <c r="L2866" s="146"/>
    </row>
    <row r="2867" spans="9:12" x14ac:dyDescent="0.25">
      <c r="I2867" s="146"/>
      <c r="J2867" s="146"/>
      <c r="K2867" s="146"/>
      <c r="L2867" s="146"/>
    </row>
    <row r="2868" spans="9:12" x14ac:dyDescent="0.25">
      <c r="I2868" s="146"/>
      <c r="J2868" s="146"/>
      <c r="K2868" s="146"/>
      <c r="L2868" s="146"/>
    </row>
    <row r="2869" spans="9:12" x14ac:dyDescent="0.25">
      <c r="I2869" s="146"/>
      <c r="J2869" s="146"/>
      <c r="K2869" s="146"/>
      <c r="L2869" s="146"/>
    </row>
    <row r="2870" spans="9:12" x14ac:dyDescent="0.25">
      <c r="I2870" s="146"/>
      <c r="J2870" s="146"/>
      <c r="K2870" s="146"/>
      <c r="L2870" s="146"/>
    </row>
    <row r="2871" spans="9:12" x14ac:dyDescent="0.25">
      <c r="I2871" s="146"/>
      <c r="J2871" s="146"/>
      <c r="K2871" s="146"/>
      <c r="L2871" s="146"/>
    </row>
    <row r="2872" spans="9:12" x14ac:dyDescent="0.25">
      <c r="I2872" s="146"/>
      <c r="J2872" s="146"/>
      <c r="K2872" s="146"/>
      <c r="L2872" s="146"/>
    </row>
    <row r="2873" spans="9:12" x14ac:dyDescent="0.25">
      <c r="I2873" s="146"/>
      <c r="J2873" s="146"/>
      <c r="K2873" s="146"/>
      <c r="L2873" s="146"/>
    </row>
    <row r="2874" spans="9:12" x14ac:dyDescent="0.25">
      <c r="I2874" s="146"/>
      <c r="J2874" s="146"/>
      <c r="K2874" s="146"/>
      <c r="L2874" s="146"/>
    </row>
    <row r="2875" spans="9:12" x14ac:dyDescent="0.25">
      <c r="I2875" s="146"/>
      <c r="J2875" s="146"/>
      <c r="K2875" s="146"/>
      <c r="L2875" s="146"/>
    </row>
    <row r="2876" spans="9:12" x14ac:dyDescent="0.25">
      <c r="I2876" s="146"/>
      <c r="J2876" s="146"/>
      <c r="K2876" s="146"/>
      <c r="L2876" s="146"/>
    </row>
    <row r="2877" spans="9:12" x14ac:dyDescent="0.25">
      <c r="I2877" s="146"/>
      <c r="J2877" s="146"/>
      <c r="K2877" s="146"/>
      <c r="L2877" s="146"/>
    </row>
    <row r="2878" spans="9:12" x14ac:dyDescent="0.25">
      <c r="I2878" s="146"/>
      <c r="J2878" s="146"/>
      <c r="K2878" s="146"/>
      <c r="L2878" s="146"/>
    </row>
    <row r="2879" spans="9:12" x14ac:dyDescent="0.25">
      <c r="I2879" s="146"/>
      <c r="J2879" s="146"/>
      <c r="K2879" s="146"/>
      <c r="L2879" s="146"/>
    </row>
    <row r="2880" spans="9:12" x14ac:dyDescent="0.25">
      <c r="I2880" s="146"/>
      <c r="J2880" s="146"/>
      <c r="K2880" s="146"/>
      <c r="L2880" s="146"/>
    </row>
    <row r="2881" spans="9:12" x14ac:dyDescent="0.25">
      <c r="I2881" s="146"/>
      <c r="J2881" s="146"/>
      <c r="K2881" s="146"/>
      <c r="L2881" s="146"/>
    </row>
    <row r="2882" spans="9:12" x14ac:dyDescent="0.25">
      <c r="I2882" s="146"/>
      <c r="J2882" s="146"/>
      <c r="K2882" s="146"/>
      <c r="L2882" s="146"/>
    </row>
    <row r="2883" spans="9:12" x14ac:dyDescent="0.25">
      <c r="I2883" s="146"/>
      <c r="J2883" s="146"/>
      <c r="K2883" s="146"/>
      <c r="L2883" s="146"/>
    </row>
    <row r="2884" spans="9:12" x14ac:dyDescent="0.25">
      <c r="I2884" s="146"/>
      <c r="J2884" s="146"/>
      <c r="K2884" s="146"/>
      <c r="L2884" s="146"/>
    </row>
    <row r="2885" spans="9:12" x14ac:dyDescent="0.25">
      <c r="I2885" s="146"/>
      <c r="J2885" s="146"/>
      <c r="K2885" s="146"/>
      <c r="L2885" s="146"/>
    </row>
    <row r="2886" spans="9:12" x14ac:dyDescent="0.25">
      <c r="I2886" s="146"/>
      <c r="J2886" s="146"/>
      <c r="K2886" s="146"/>
      <c r="L2886" s="146"/>
    </row>
    <row r="2887" spans="9:12" x14ac:dyDescent="0.25">
      <c r="I2887" s="146"/>
      <c r="J2887" s="146"/>
      <c r="K2887" s="146"/>
      <c r="L2887" s="146"/>
    </row>
    <row r="2888" spans="9:12" x14ac:dyDescent="0.25">
      <c r="I2888" s="146"/>
      <c r="J2888" s="146"/>
      <c r="K2888" s="146"/>
      <c r="L2888" s="146"/>
    </row>
    <row r="2889" spans="9:12" x14ac:dyDescent="0.25">
      <c r="I2889" s="146"/>
      <c r="J2889" s="146"/>
      <c r="K2889" s="146"/>
      <c r="L2889" s="146"/>
    </row>
    <row r="2890" spans="9:12" x14ac:dyDescent="0.25">
      <c r="I2890" s="146"/>
      <c r="J2890" s="146"/>
      <c r="K2890" s="146"/>
      <c r="L2890" s="146"/>
    </row>
    <row r="2891" spans="9:12" x14ac:dyDescent="0.25">
      <c r="I2891" s="146"/>
      <c r="J2891" s="146"/>
      <c r="K2891" s="146"/>
      <c r="L2891" s="146"/>
    </row>
    <row r="2892" spans="9:12" x14ac:dyDescent="0.25">
      <c r="I2892" s="146"/>
      <c r="J2892" s="146"/>
      <c r="K2892" s="146"/>
      <c r="L2892" s="146"/>
    </row>
    <row r="2893" spans="9:12" x14ac:dyDescent="0.25">
      <c r="I2893" s="146"/>
      <c r="J2893" s="146"/>
      <c r="K2893" s="146"/>
      <c r="L2893" s="146"/>
    </row>
    <row r="2894" spans="9:12" x14ac:dyDescent="0.25">
      <c r="I2894" s="146"/>
      <c r="J2894" s="146"/>
      <c r="K2894" s="146"/>
      <c r="L2894" s="146"/>
    </row>
    <row r="2895" spans="9:12" x14ac:dyDescent="0.25">
      <c r="I2895" s="146"/>
      <c r="J2895" s="146"/>
      <c r="K2895" s="146"/>
      <c r="L2895" s="146"/>
    </row>
    <row r="2896" spans="9:12" x14ac:dyDescent="0.25">
      <c r="I2896" s="146"/>
      <c r="J2896" s="146"/>
      <c r="K2896" s="146"/>
      <c r="L2896" s="146"/>
    </row>
    <row r="2897" spans="9:12" x14ac:dyDescent="0.25">
      <c r="I2897" s="146"/>
      <c r="J2897" s="146"/>
      <c r="K2897" s="146"/>
      <c r="L2897" s="146"/>
    </row>
    <row r="2898" spans="9:12" x14ac:dyDescent="0.25">
      <c r="I2898" s="146"/>
      <c r="J2898" s="146"/>
      <c r="K2898" s="146"/>
      <c r="L2898" s="146"/>
    </row>
    <row r="2899" spans="9:12" x14ac:dyDescent="0.25">
      <c r="I2899" s="146"/>
      <c r="J2899" s="146"/>
      <c r="K2899" s="146"/>
      <c r="L2899" s="146"/>
    </row>
    <row r="2900" spans="9:12" x14ac:dyDescent="0.25">
      <c r="I2900" s="146"/>
      <c r="J2900" s="146"/>
      <c r="K2900" s="146"/>
      <c r="L2900" s="146"/>
    </row>
    <row r="2901" spans="9:12" x14ac:dyDescent="0.25">
      <c r="I2901" s="146"/>
      <c r="J2901" s="146"/>
      <c r="K2901" s="146"/>
      <c r="L2901" s="146"/>
    </row>
    <row r="2902" spans="9:12" x14ac:dyDescent="0.25">
      <c r="I2902" s="146"/>
      <c r="J2902" s="146"/>
      <c r="K2902" s="146"/>
      <c r="L2902" s="146"/>
    </row>
    <row r="2903" spans="9:12" x14ac:dyDescent="0.25">
      <c r="I2903" s="146"/>
      <c r="J2903" s="146"/>
      <c r="K2903" s="146"/>
      <c r="L2903" s="146"/>
    </row>
    <row r="2904" spans="9:12" x14ac:dyDescent="0.25">
      <c r="I2904" s="146"/>
      <c r="J2904" s="146"/>
      <c r="K2904" s="146"/>
      <c r="L2904" s="146"/>
    </row>
    <row r="2905" spans="9:12" x14ac:dyDescent="0.25">
      <c r="I2905" s="146"/>
      <c r="J2905" s="146"/>
      <c r="K2905" s="146"/>
      <c r="L2905" s="146"/>
    </row>
    <row r="2906" spans="9:12" x14ac:dyDescent="0.25">
      <c r="I2906" s="146"/>
      <c r="J2906" s="146"/>
      <c r="K2906" s="146"/>
      <c r="L2906" s="146"/>
    </row>
    <row r="2907" spans="9:12" x14ac:dyDescent="0.25">
      <c r="I2907" s="146"/>
      <c r="J2907" s="146"/>
      <c r="K2907" s="146"/>
      <c r="L2907" s="146"/>
    </row>
    <row r="2908" spans="9:12" x14ac:dyDescent="0.25">
      <c r="I2908" s="146"/>
      <c r="J2908" s="146"/>
      <c r="K2908" s="146"/>
      <c r="L2908" s="146"/>
    </row>
    <row r="2909" spans="9:12" x14ac:dyDescent="0.25">
      <c r="I2909" s="146"/>
      <c r="J2909" s="146"/>
      <c r="K2909" s="146"/>
      <c r="L2909" s="146"/>
    </row>
    <row r="2910" spans="9:12" x14ac:dyDescent="0.25">
      <c r="I2910" s="146"/>
      <c r="J2910" s="146"/>
      <c r="K2910" s="146"/>
      <c r="L2910" s="146"/>
    </row>
    <row r="2911" spans="9:12" x14ac:dyDescent="0.25">
      <c r="I2911" s="146"/>
      <c r="J2911" s="146"/>
      <c r="K2911" s="146"/>
      <c r="L2911" s="146"/>
    </row>
    <row r="2912" spans="9:12" x14ac:dyDescent="0.25">
      <c r="I2912" s="146"/>
      <c r="J2912" s="146"/>
      <c r="K2912" s="146"/>
      <c r="L2912" s="146"/>
    </row>
    <row r="2913" spans="9:12" x14ac:dyDescent="0.25">
      <c r="I2913" s="146"/>
      <c r="J2913" s="146"/>
      <c r="K2913" s="146"/>
      <c r="L2913" s="146"/>
    </row>
    <row r="2914" spans="9:12" x14ac:dyDescent="0.25">
      <c r="I2914" s="146"/>
      <c r="J2914" s="146"/>
      <c r="K2914" s="146"/>
      <c r="L2914" s="146"/>
    </row>
    <row r="2915" spans="9:12" x14ac:dyDescent="0.25">
      <c r="I2915" s="146"/>
      <c r="J2915" s="146"/>
      <c r="K2915" s="146"/>
      <c r="L2915" s="146"/>
    </row>
    <row r="2916" spans="9:12" x14ac:dyDescent="0.25">
      <c r="I2916" s="146"/>
      <c r="J2916" s="146"/>
      <c r="K2916" s="146"/>
      <c r="L2916" s="146"/>
    </row>
    <row r="2917" spans="9:12" x14ac:dyDescent="0.25">
      <c r="I2917" s="146"/>
      <c r="J2917" s="146"/>
      <c r="K2917" s="146"/>
      <c r="L2917" s="146"/>
    </row>
    <row r="2918" spans="9:12" x14ac:dyDescent="0.25">
      <c r="I2918" s="146"/>
      <c r="J2918" s="146"/>
      <c r="K2918" s="146"/>
      <c r="L2918" s="146"/>
    </row>
    <row r="2919" spans="9:12" x14ac:dyDescent="0.25">
      <c r="I2919" s="146"/>
      <c r="J2919" s="146"/>
      <c r="K2919" s="146"/>
      <c r="L2919" s="146"/>
    </row>
    <row r="2920" spans="9:12" x14ac:dyDescent="0.25">
      <c r="I2920" s="146"/>
      <c r="J2920" s="146"/>
      <c r="K2920" s="146"/>
      <c r="L2920" s="146"/>
    </row>
    <row r="2921" spans="9:12" x14ac:dyDescent="0.25">
      <c r="I2921" s="146"/>
      <c r="J2921" s="146"/>
      <c r="K2921" s="146"/>
      <c r="L2921" s="146"/>
    </row>
    <row r="2922" spans="9:12" x14ac:dyDescent="0.25">
      <c r="I2922" s="146"/>
      <c r="J2922" s="146"/>
      <c r="K2922" s="146"/>
      <c r="L2922" s="146"/>
    </row>
    <row r="2923" spans="9:12" x14ac:dyDescent="0.25">
      <c r="I2923" s="146"/>
      <c r="J2923" s="146"/>
      <c r="K2923" s="146"/>
      <c r="L2923" s="146"/>
    </row>
    <row r="2924" spans="9:12" x14ac:dyDescent="0.25">
      <c r="I2924" s="146"/>
      <c r="J2924" s="146"/>
      <c r="K2924" s="146"/>
      <c r="L2924" s="146"/>
    </row>
    <row r="2925" spans="9:12" x14ac:dyDescent="0.25">
      <c r="I2925" s="146"/>
      <c r="J2925" s="146"/>
      <c r="K2925" s="146"/>
      <c r="L2925" s="146"/>
    </row>
    <row r="2926" spans="9:12" x14ac:dyDescent="0.25">
      <c r="I2926" s="146"/>
      <c r="J2926" s="146"/>
      <c r="K2926" s="146"/>
      <c r="L2926" s="146"/>
    </row>
    <row r="2927" spans="9:12" x14ac:dyDescent="0.25">
      <c r="I2927" s="146"/>
      <c r="J2927" s="146"/>
      <c r="K2927" s="146"/>
      <c r="L2927" s="146"/>
    </row>
    <row r="2928" spans="9:12" x14ac:dyDescent="0.25">
      <c r="I2928" s="146"/>
      <c r="J2928" s="146"/>
      <c r="K2928" s="146"/>
      <c r="L2928" s="146"/>
    </row>
    <row r="2929" spans="9:12" x14ac:dyDescent="0.25">
      <c r="I2929" s="146"/>
      <c r="J2929" s="146"/>
      <c r="K2929" s="146"/>
      <c r="L2929" s="146"/>
    </row>
    <row r="2930" spans="9:12" x14ac:dyDescent="0.25">
      <c r="I2930" s="146"/>
      <c r="J2930" s="146"/>
      <c r="K2930" s="146"/>
      <c r="L2930" s="146"/>
    </row>
    <row r="2931" spans="9:12" x14ac:dyDescent="0.25">
      <c r="I2931" s="146"/>
      <c r="J2931" s="146"/>
      <c r="K2931" s="146"/>
      <c r="L2931" s="146"/>
    </row>
    <row r="2932" spans="9:12" x14ac:dyDescent="0.25">
      <c r="I2932" s="146"/>
      <c r="J2932" s="146"/>
      <c r="K2932" s="146"/>
      <c r="L2932" s="146"/>
    </row>
    <row r="2933" spans="9:12" x14ac:dyDescent="0.25">
      <c r="I2933" s="146"/>
      <c r="J2933" s="146"/>
      <c r="K2933" s="146"/>
      <c r="L2933" s="146"/>
    </row>
    <row r="2934" spans="9:12" x14ac:dyDescent="0.25">
      <c r="I2934" s="146"/>
      <c r="J2934" s="146"/>
      <c r="K2934" s="146"/>
      <c r="L2934" s="146"/>
    </row>
    <row r="2935" spans="9:12" x14ac:dyDescent="0.25">
      <c r="I2935" s="146"/>
      <c r="J2935" s="146"/>
      <c r="K2935" s="146"/>
      <c r="L2935" s="146"/>
    </row>
    <row r="2936" spans="9:12" x14ac:dyDescent="0.25">
      <c r="I2936" s="146"/>
      <c r="J2936" s="146"/>
      <c r="K2936" s="146"/>
      <c r="L2936" s="146"/>
    </row>
    <row r="2937" spans="9:12" x14ac:dyDescent="0.25">
      <c r="I2937" s="146"/>
      <c r="J2937" s="146"/>
      <c r="K2937" s="146"/>
      <c r="L2937" s="146"/>
    </row>
    <row r="2938" spans="9:12" x14ac:dyDescent="0.25">
      <c r="I2938" s="146"/>
      <c r="J2938" s="146"/>
      <c r="K2938" s="146"/>
      <c r="L2938" s="146"/>
    </row>
    <row r="2939" spans="9:12" x14ac:dyDescent="0.25">
      <c r="I2939" s="146"/>
      <c r="J2939" s="146"/>
      <c r="K2939" s="146"/>
      <c r="L2939" s="146"/>
    </row>
    <row r="2940" spans="9:12" x14ac:dyDescent="0.25">
      <c r="I2940" s="146"/>
      <c r="J2940" s="146"/>
      <c r="K2940" s="146"/>
      <c r="L2940" s="146"/>
    </row>
    <row r="2941" spans="9:12" x14ac:dyDescent="0.25">
      <c r="I2941" s="146"/>
      <c r="J2941" s="146"/>
      <c r="K2941" s="146"/>
      <c r="L2941" s="146"/>
    </row>
    <row r="2942" spans="9:12" x14ac:dyDescent="0.25">
      <c r="I2942" s="146"/>
      <c r="J2942" s="146"/>
      <c r="K2942" s="146"/>
      <c r="L2942" s="146"/>
    </row>
    <row r="2943" spans="9:12" x14ac:dyDescent="0.25">
      <c r="I2943" s="146"/>
      <c r="J2943" s="146"/>
      <c r="K2943" s="146"/>
      <c r="L2943" s="146"/>
    </row>
    <row r="2944" spans="9:12" x14ac:dyDescent="0.25">
      <c r="I2944" s="146"/>
      <c r="J2944" s="146"/>
      <c r="K2944" s="146"/>
      <c r="L2944" s="146"/>
    </row>
    <row r="2945" spans="9:12" x14ac:dyDescent="0.25">
      <c r="I2945" s="146"/>
      <c r="J2945" s="146"/>
      <c r="K2945" s="146"/>
      <c r="L2945" s="146"/>
    </row>
    <row r="2946" spans="9:12" x14ac:dyDescent="0.25">
      <c r="I2946" s="146"/>
      <c r="J2946" s="146"/>
      <c r="K2946" s="146"/>
      <c r="L2946" s="146"/>
    </row>
    <row r="2947" spans="9:12" x14ac:dyDescent="0.25">
      <c r="I2947" s="146"/>
      <c r="J2947" s="146"/>
      <c r="K2947" s="146"/>
      <c r="L2947" s="146"/>
    </row>
    <row r="2948" spans="9:12" x14ac:dyDescent="0.25">
      <c r="I2948" s="146"/>
      <c r="J2948" s="146"/>
      <c r="K2948" s="146"/>
      <c r="L2948" s="146"/>
    </row>
    <row r="2949" spans="9:12" x14ac:dyDescent="0.25">
      <c r="I2949" s="146"/>
      <c r="J2949" s="146"/>
      <c r="K2949" s="146"/>
      <c r="L2949" s="146"/>
    </row>
    <row r="2950" spans="9:12" x14ac:dyDescent="0.25">
      <c r="I2950" s="146"/>
      <c r="J2950" s="146"/>
      <c r="K2950" s="146"/>
      <c r="L2950" s="146"/>
    </row>
    <row r="2951" spans="9:12" x14ac:dyDescent="0.25">
      <c r="I2951" s="146"/>
      <c r="J2951" s="146"/>
      <c r="K2951" s="146"/>
      <c r="L2951" s="146"/>
    </row>
    <row r="2952" spans="9:12" x14ac:dyDescent="0.25">
      <c r="I2952" s="146"/>
      <c r="J2952" s="146"/>
      <c r="K2952" s="146"/>
      <c r="L2952" s="146"/>
    </row>
    <row r="2953" spans="9:12" x14ac:dyDescent="0.25">
      <c r="I2953" s="146"/>
      <c r="J2953" s="146"/>
      <c r="K2953" s="146"/>
      <c r="L2953" s="146"/>
    </row>
    <row r="2954" spans="9:12" x14ac:dyDescent="0.25">
      <c r="I2954" s="146"/>
      <c r="J2954" s="146"/>
      <c r="K2954" s="146"/>
      <c r="L2954" s="146"/>
    </row>
    <row r="2955" spans="9:12" x14ac:dyDescent="0.25">
      <c r="I2955" s="146"/>
      <c r="J2955" s="146"/>
      <c r="K2955" s="146"/>
      <c r="L2955" s="146"/>
    </row>
    <row r="2956" spans="9:12" x14ac:dyDescent="0.25">
      <c r="I2956" s="146"/>
      <c r="J2956" s="146"/>
      <c r="K2956" s="146"/>
      <c r="L2956" s="146"/>
    </row>
    <row r="2957" spans="9:12" x14ac:dyDescent="0.25">
      <c r="I2957" s="146"/>
      <c r="J2957" s="146"/>
      <c r="K2957" s="146"/>
      <c r="L2957" s="146"/>
    </row>
    <row r="2958" spans="9:12" x14ac:dyDescent="0.25">
      <c r="I2958" s="146"/>
      <c r="J2958" s="146"/>
      <c r="K2958" s="146"/>
      <c r="L2958" s="146"/>
    </row>
    <row r="2959" spans="9:12" x14ac:dyDescent="0.25">
      <c r="I2959" s="146"/>
      <c r="J2959" s="146"/>
      <c r="K2959" s="146"/>
      <c r="L2959" s="146"/>
    </row>
    <row r="2960" spans="9:12" x14ac:dyDescent="0.25">
      <c r="I2960" s="146"/>
      <c r="J2960" s="146"/>
      <c r="K2960" s="146"/>
      <c r="L2960" s="146"/>
    </row>
    <row r="2961" spans="9:12" x14ac:dyDescent="0.25">
      <c r="I2961" s="146"/>
      <c r="J2961" s="146"/>
      <c r="K2961" s="146"/>
      <c r="L2961" s="146"/>
    </row>
    <row r="2962" spans="9:12" x14ac:dyDescent="0.25">
      <c r="I2962" s="146"/>
      <c r="J2962" s="146"/>
      <c r="K2962" s="146"/>
      <c r="L2962" s="146"/>
    </row>
    <row r="2963" spans="9:12" x14ac:dyDescent="0.25">
      <c r="I2963" s="146"/>
      <c r="J2963" s="146"/>
      <c r="K2963" s="146"/>
      <c r="L2963" s="146"/>
    </row>
    <row r="2964" spans="9:12" x14ac:dyDescent="0.25">
      <c r="I2964" s="146"/>
      <c r="J2964" s="146"/>
      <c r="K2964" s="146"/>
      <c r="L2964" s="146"/>
    </row>
    <row r="2965" spans="9:12" x14ac:dyDescent="0.25">
      <c r="I2965" s="146"/>
      <c r="J2965" s="146"/>
      <c r="K2965" s="146"/>
      <c r="L2965" s="146"/>
    </row>
    <row r="2966" spans="9:12" x14ac:dyDescent="0.25">
      <c r="I2966" s="146"/>
      <c r="J2966" s="146"/>
      <c r="K2966" s="146"/>
      <c r="L2966" s="146"/>
    </row>
    <row r="2967" spans="9:12" x14ac:dyDescent="0.25">
      <c r="I2967" s="146"/>
      <c r="J2967" s="146"/>
      <c r="K2967" s="146"/>
      <c r="L2967" s="146"/>
    </row>
    <row r="2968" spans="9:12" x14ac:dyDescent="0.25">
      <c r="I2968" s="146"/>
      <c r="J2968" s="146"/>
      <c r="K2968" s="146"/>
      <c r="L2968" s="146"/>
    </row>
    <row r="2969" spans="9:12" x14ac:dyDescent="0.25">
      <c r="I2969" s="146"/>
      <c r="J2969" s="146"/>
      <c r="K2969" s="146"/>
      <c r="L2969" s="146"/>
    </row>
    <row r="2970" spans="9:12" x14ac:dyDescent="0.25">
      <c r="I2970" s="146"/>
      <c r="J2970" s="146"/>
      <c r="K2970" s="146"/>
      <c r="L2970" s="146"/>
    </row>
    <row r="2971" spans="9:12" x14ac:dyDescent="0.25">
      <c r="I2971" s="146"/>
      <c r="J2971" s="146"/>
      <c r="K2971" s="146"/>
      <c r="L2971" s="146"/>
    </row>
    <row r="2972" spans="9:12" x14ac:dyDescent="0.25">
      <c r="I2972" s="146"/>
      <c r="J2972" s="146"/>
      <c r="K2972" s="146"/>
      <c r="L2972" s="146"/>
    </row>
    <row r="2973" spans="9:12" x14ac:dyDescent="0.25">
      <c r="I2973" s="146"/>
      <c r="J2973" s="146"/>
      <c r="K2973" s="146"/>
      <c r="L2973" s="146"/>
    </row>
    <row r="2974" spans="9:12" x14ac:dyDescent="0.25">
      <c r="I2974" s="146"/>
      <c r="J2974" s="146"/>
      <c r="K2974" s="146"/>
      <c r="L2974" s="146"/>
    </row>
    <row r="2975" spans="9:12" x14ac:dyDescent="0.25">
      <c r="I2975" s="146"/>
      <c r="J2975" s="146"/>
      <c r="K2975" s="146"/>
      <c r="L2975" s="146"/>
    </row>
    <row r="2976" spans="9:12" x14ac:dyDescent="0.25">
      <c r="I2976" s="146"/>
      <c r="J2976" s="146"/>
      <c r="K2976" s="146"/>
      <c r="L2976" s="146"/>
    </row>
    <row r="2977" spans="9:12" x14ac:dyDescent="0.25">
      <c r="I2977" s="146"/>
      <c r="J2977" s="146"/>
      <c r="K2977" s="146"/>
      <c r="L2977" s="146"/>
    </row>
    <row r="2978" spans="9:12" x14ac:dyDescent="0.25">
      <c r="I2978" s="146"/>
      <c r="J2978" s="146"/>
      <c r="K2978" s="146"/>
      <c r="L2978" s="146"/>
    </row>
    <row r="2979" spans="9:12" x14ac:dyDescent="0.25">
      <c r="I2979" s="146"/>
      <c r="J2979" s="146"/>
      <c r="K2979" s="146"/>
      <c r="L2979" s="146"/>
    </row>
    <row r="2980" spans="9:12" x14ac:dyDescent="0.25">
      <c r="I2980" s="146"/>
      <c r="J2980" s="146"/>
      <c r="K2980" s="146"/>
      <c r="L2980" s="146"/>
    </row>
    <row r="2981" spans="9:12" x14ac:dyDescent="0.25">
      <c r="I2981" s="146"/>
      <c r="J2981" s="146"/>
      <c r="K2981" s="146"/>
      <c r="L2981" s="146"/>
    </row>
    <row r="2982" spans="9:12" x14ac:dyDescent="0.25">
      <c r="I2982" s="146"/>
      <c r="J2982" s="146"/>
      <c r="K2982" s="146"/>
      <c r="L2982" s="146"/>
    </row>
    <row r="2983" spans="9:12" x14ac:dyDescent="0.25">
      <c r="I2983" s="146"/>
      <c r="J2983" s="146"/>
      <c r="K2983" s="146"/>
      <c r="L2983" s="146"/>
    </row>
    <row r="2984" spans="9:12" x14ac:dyDescent="0.25">
      <c r="I2984" s="146"/>
      <c r="J2984" s="146"/>
      <c r="K2984" s="146"/>
      <c r="L2984" s="146"/>
    </row>
    <row r="2985" spans="9:12" x14ac:dyDescent="0.25">
      <c r="I2985" s="146"/>
      <c r="J2985" s="146"/>
      <c r="K2985" s="146"/>
      <c r="L2985" s="146"/>
    </row>
    <row r="2986" spans="9:12" x14ac:dyDescent="0.25">
      <c r="I2986" s="146"/>
      <c r="J2986" s="146"/>
      <c r="K2986" s="146"/>
      <c r="L2986" s="146"/>
    </row>
    <row r="2987" spans="9:12" x14ac:dyDescent="0.25">
      <c r="I2987" s="146"/>
      <c r="J2987" s="146"/>
      <c r="K2987" s="146"/>
      <c r="L2987" s="146"/>
    </row>
    <row r="2988" spans="9:12" x14ac:dyDescent="0.25">
      <c r="I2988" s="146"/>
      <c r="J2988" s="146"/>
      <c r="K2988" s="146"/>
      <c r="L2988" s="146"/>
    </row>
    <row r="2989" spans="9:12" x14ac:dyDescent="0.25">
      <c r="I2989" s="146"/>
      <c r="J2989" s="146"/>
      <c r="K2989" s="146"/>
      <c r="L2989" s="146"/>
    </row>
    <row r="2990" spans="9:12" x14ac:dyDescent="0.25">
      <c r="I2990" s="146"/>
      <c r="J2990" s="146"/>
      <c r="K2990" s="146"/>
      <c r="L2990" s="146"/>
    </row>
    <row r="2991" spans="9:12" x14ac:dyDescent="0.25">
      <c r="I2991" s="146"/>
      <c r="J2991" s="146"/>
      <c r="K2991" s="146"/>
      <c r="L2991" s="146"/>
    </row>
    <row r="2992" spans="9:12" x14ac:dyDescent="0.25">
      <c r="I2992" s="146"/>
      <c r="J2992" s="146"/>
      <c r="K2992" s="146"/>
      <c r="L2992" s="146"/>
    </row>
    <row r="2993" spans="9:12" x14ac:dyDescent="0.25">
      <c r="I2993" s="146"/>
      <c r="J2993" s="146"/>
      <c r="K2993" s="146"/>
      <c r="L2993" s="146"/>
    </row>
    <row r="2994" spans="9:12" x14ac:dyDescent="0.25">
      <c r="I2994" s="146"/>
      <c r="J2994" s="146"/>
      <c r="K2994" s="146"/>
      <c r="L2994" s="146"/>
    </row>
    <row r="2995" spans="9:12" x14ac:dyDescent="0.25">
      <c r="I2995" s="146"/>
      <c r="J2995" s="146"/>
      <c r="K2995" s="146"/>
      <c r="L2995" s="146"/>
    </row>
    <row r="2996" spans="9:12" x14ac:dyDescent="0.25">
      <c r="I2996" s="146"/>
      <c r="J2996" s="146"/>
      <c r="K2996" s="146"/>
      <c r="L2996" s="146"/>
    </row>
    <row r="2997" spans="9:12" x14ac:dyDescent="0.25">
      <c r="I2997" s="146"/>
      <c r="J2997" s="146"/>
      <c r="K2997" s="146"/>
      <c r="L2997" s="146"/>
    </row>
    <row r="2998" spans="9:12" x14ac:dyDescent="0.25">
      <c r="I2998" s="146"/>
      <c r="J2998" s="146"/>
      <c r="K2998" s="146"/>
      <c r="L2998" s="146"/>
    </row>
    <row r="2999" spans="9:12" x14ac:dyDescent="0.25">
      <c r="I2999" s="146"/>
      <c r="J2999" s="146"/>
      <c r="K2999" s="146"/>
      <c r="L2999" s="146"/>
    </row>
    <row r="3000" spans="9:12" x14ac:dyDescent="0.25">
      <c r="I3000" s="146"/>
      <c r="J3000" s="146"/>
      <c r="K3000" s="146"/>
      <c r="L3000" s="146"/>
    </row>
    <row r="3001" spans="9:12" x14ac:dyDescent="0.25">
      <c r="I3001" s="146"/>
      <c r="J3001" s="146"/>
      <c r="K3001" s="146"/>
      <c r="L3001" s="146"/>
    </row>
    <row r="3002" spans="9:12" x14ac:dyDescent="0.25">
      <c r="I3002" s="146"/>
      <c r="J3002" s="146"/>
      <c r="K3002" s="146"/>
      <c r="L3002" s="146"/>
    </row>
    <row r="3003" spans="9:12" x14ac:dyDescent="0.25">
      <c r="I3003" s="146"/>
      <c r="J3003" s="146"/>
      <c r="K3003" s="146"/>
      <c r="L3003" s="146"/>
    </row>
    <row r="3004" spans="9:12" x14ac:dyDescent="0.25">
      <c r="I3004" s="146"/>
      <c r="J3004" s="146"/>
      <c r="K3004" s="146"/>
      <c r="L3004" s="146"/>
    </row>
    <row r="3005" spans="9:12" x14ac:dyDescent="0.25">
      <c r="I3005" s="146"/>
      <c r="J3005" s="146"/>
      <c r="K3005" s="146"/>
      <c r="L3005" s="146"/>
    </row>
    <row r="3006" spans="9:12" x14ac:dyDescent="0.25">
      <c r="I3006" s="146"/>
      <c r="J3006" s="146"/>
      <c r="K3006" s="146"/>
      <c r="L3006" s="146"/>
    </row>
    <row r="3007" spans="9:12" x14ac:dyDescent="0.25">
      <c r="I3007" s="146"/>
      <c r="J3007" s="146"/>
      <c r="K3007" s="146"/>
      <c r="L3007" s="146"/>
    </row>
    <row r="3008" spans="9:12" x14ac:dyDescent="0.25">
      <c r="I3008" s="146"/>
      <c r="J3008" s="146"/>
      <c r="K3008" s="146"/>
      <c r="L3008" s="146"/>
    </row>
    <row r="3009" spans="9:12" x14ac:dyDescent="0.25">
      <c r="I3009" s="146"/>
      <c r="J3009" s="146"/>
      <c r="K3009" s="146"/>
      <c r="L3009" s="146"/>
    </row>
    <row r="3010" spans="9:12" x14ac:dyDescent="0.25">
      <c r="I3010" s="146"/>
      <c r="J3010" s="146"/>
      <c r="K3010" s="146"/>
      <c r="L3010" s="146"/>
    </row>
    <row r="3011" spans="9:12" x14ac:dyDescent="0.25">
      <c r="I3011" s="146"/>
      <c r="J3011" s="146"/>
      <c r="K3011" s="146"/>
      <c r="L3011" s="146"/>
    </row>
    <row r="3012" spans="9:12" x14ac:dyDescent="0.25">
      <c r="I3012" s="146"/>
      <c r="J3012" s="146"/>
      <c r="K3012" s="146"/>
      <c r="L3012" s="146"/>
    </row>
    <row r="3013" spans="9:12" x14ac:dyDescent="0.25">
      <c r="I3013" s="146"/>
      <c r="J3013" s="146"/>
      <c r="K3013" s="146"/>
      <c r="L3013" s="146"/>
    </row>
    <row r="3014" spans="9:12" x14ac:dyDescent="0.25">
      <c r="I3014" s="146"/>
      <c r="J3014" s="146"/>
      <c r="K3014" s="146"/>
      <c r="L3014" s="146"/>
    </row>
    <row r="3015" spans="9:12" x14ac:dyDescent="0.25">
      <c r="I3015" s="146"/>
      <c r="J3015" s="146"/>
      <c r="K3015" s="146"/>
      <c r="L3015" s="146"/>
    </row>
    <row r="3016" spans="9:12" x14ac:dyDescent="0.25">
      <c r="I3016" s="146"/>
      <c r="J3016" s="146"/>
      <c r="K3016" s="146"/>
      <c r="L3016" s="146"/>
    </row>
    <row r="3017" spans="9:12" x14ac:dyDescent="0.25">
      <c r="I3017" s="146"/>
      <c r="J3017" s="146"/>
      <c r="K3017" s="146"/>
      <c r="L3017" s="146"/>
    </row>
    <row r="3018" spans="9:12" x14ac:dyDescent="0.25">
      <c r="I3018" s="146"/>
      <c r="J3018" s="146"/>
      <c r="K3018" s="146"/>
      <c r="L3018" s="146"/>
    </row>
    <row r="3019" spans="9:12" x14ac:dyDescent="0.25">
      <c r="I3019" s="146"/>
      <c r="J3019" s="146"/>
      <c r="K3019" s="146"/>
      <c r="L3019" s="146"/>
    </row>
    <row r="3020" spans="9:12" x14ac:dyDescent="0.25">
      <c r="I3020" s="146"/>
      <c r="J3020" s="146"/>
      <c r="K3020" s="146"/>
      <c r="L3020" s="146"/>
    </row>
    <row r="3021" spans="9:12" x14ac:dyDescent="0.25">
      <c r="I3021" s="146"/>
      <c r="J3021" s="146"/>
      <c r="K3021" s="146"/>
      <c r="L3021" s="146"/>
    </row>
    <row r="3022" spans="9:12" x14ac:dyDescent="0.25">
      <c r="I3022" s="146"/>
      <c r="J3022" s="146"/>
      <c r="K3022" s="146"/>
      <c r="L3022" s="146"/>
    </row>
    <row r="3023" spans="9:12" x14ac:dyDescent="0.25">
      <c r="I3023" s="146"/>
      <c r="J3023" s="146"/>
      <c r="K3023" s="146"/>
      <c r="L3023" s="146"/>
    </row>
    <row r="3024" spans="9:12" x14ac:dyDescent="0.25">
      <c r="I3024" s="146"/>
      <c r="J3024" s="146"/>
      <c r="K3024" s="146"/>
      <c r="L3024" s="146"/>
    </row>
    <row r="3025" spans="9:12" x14ac:dyDescent="0.25">
      <c r="I3025" s="146"/>
      <c r="J3025" s="146"/>
      <c r="K3025" s="146"/>
      <c r="L3025" s="146"/>
    </row>
    <row r="3026" spans="9:12" x14ac:dyDescent="0.25">
      <c r="I3026" s="146"/>
      <c r="J3026" s="146"/>
      <c r="K3026" s="146"/>
      <c r="L3026" s="146"/>
    </row>
    <row r="3027" spans="9:12" x14ac:dyDescent="0.25">
      <c r="I3027" s="146"/>
      <c r="J3027" s="146"/>
      <c r="K3027" s="146"/>
      <c r="L3027" s="146"/>
    </row>
    <row r="3028" spans="9:12" x14ac:dyDescent="0.25">
      <c r="I3028" s="146"/>
      <c r="J3028" s="146"/>
      <c r="K3028" s="146"/>
      <c r="L3028" s="146"/>
    </row>
    <row r="3029" spans="9:12" x14ac:dyDescent="0.25">
      <c r="I3029" s="146"/>
      <c r="J3029" s="146"/>
      <c r="K3029" s="146"/>
      <c r="L3029" s="146"/>
    </row>
    <row r="3030" spans="9:12" x14ac:dyDescent="0.25">
      <c r="I3030" s="146"/>
      <c r="J3030" s="146"/>
      <c r="K3030" s="146"/>
      <c r="L3030" s="146"/>
    </row>
    <row r="3031" spans="9:12" x14ac:dyDescent="0.25">
      <c r="I3031" s="146"/>
      <c r="J3031" s="146"/>
      <c r="K3031" s="146"/>
      <c r="L3031" s="146"/>
    </row>
    <row r="3032" spans="9:12" x14ac:dyDescent="0.25">
      <c r="I3032" s="146"/>
      <c r="J3032" s="146"/>
      <c r="K3032" s="146"/>
      <c r="L3032" s="146"/>
    </row>
    <row r="3033" spans="9:12" x14ac:dyDescent="0.25">
      <c r="I3033" s="146"/>
      <c r="J3033" s="146"/>
      <c r="K3033" s="146"/>
      <c r="L3033" s="146"/>
    </row>
    <row r="3034" spans="9:12" x14ac:dyDescent="0.25">
      <c r="I3034" s="146"/>
      <c r="J3034" s="146"/>
      <c r="K3034" s="146"/>
      <c r="L3034" s="146"/>
    </row>
    <row r="3035" spans="9:12" x14ac:dyDescent="0.25">
      <c r="I3035" s="146"/>
      <c r="J3035" s="146"/>
      <c r="K3035" s="146"/>
      <c r="L3035" s="146"/>
    </row>
    <row r="3036" spans="9:12" x14ac:dyDescent="0.25">
      <c r="I3036" s="146"/>
      <c r="J3036" s="146"/>
      <c r="K3036" s="146"/>
      <c r="L3036" s="146"/>
    </row>
    <row r="3037" spans="9:12" x14ac:dyDescent="0.25">
      <c r="I3037" s="146"/>
      <c r="J3037" s="146"/>
      <c r="K3037" s="146"/>
      <c r="L3037" s="146"/>
    </row>
    <row r="3038" spans="9:12" x14ac:dyDescent="0.25">
      <c r="I3038" s="146"/>
      <c r="J3038" s="146"/>
      <c r="K3038" s="146"/>
      <c r="L3038" s="146"/>
    </row>
    <row r="3039" spans="9:12" x14ac:dyDescent="0.25">
      <c r="I3039" s="146"/>
      <c r="J3039" s="146"/>
      <c r="K3039" s="146"/>
      <c r="L3039" s="146"/>
    </row>
    <row r="3040" spans="9:12" x14ac:dyDescent="0.25">
      <c r="I3040" s="146"/>
      <c r="J3040" s="146"/>
      <c r="K3040" s="146"/>
      <c r="L3040" s="146"/>
    </row>
    <row r="3041" spans="9:12" x14ac:dyDescent="0.25">
      <c r="I3041" s="146"/>
      <c r="J3041" s="146"/>
      <c r="K3041" s="146"/>
      <c r="L3041" s="146"/>
    </row>
    <row r="3042" spans="9:12" x14ac:dyDescent="0.25">
      <c r="I3042" s="146"/>
      <c r="J3042" s="146"/>
      <c r="K3042" s="146"/>
      <c r="L3042" s="146"/>
    </row>
    <row r="3043" spans="9:12" x14ac:dyDescent="0.25">
      <c r="I3043" s="146"/>
      <c r="J3043" s="146"/>
      <c r="K3043" s="146"/>
      <c r="L3043" s="146"/>
    </row>
    <row r="3044" spans="9:12" x14ac:dyDescent="0.25">
      <c r="I3044" s="146"/>
      <c r="J3044" s="146"/>
      <c r="K3044" s="146"/>
      <c r="L3044" s="146"/>
    </row>
    <row r="3045" spans="9:12" x14ac:dyDescent="0.25">
      <c r="I3045" s="146"/>
      <c r="J3045" s="146"/>
      <c r="K3045" s="146"/>
      <c r="L3045" s="146"/>
    </row>
    <row r="3046" spans="9:12" x14ac:dyDescent="0.25">
      <c r="I3046" s="146"/>
      <c r="J3046" s="146"/>
      <c r="K3046" s="146"/>
      <c r="L3046" s="146"/>
    </row>
    <row r="3047" spans="9:12" x14ac:dyDescent="0.25">
      <c r="I3047" s="146"/>
      <c r="J3047" s="146"/>
      <c r="K3047" s="146"/>
      <c r="L3047" s="146"/>
    </row>
    <row r="3048" spans="9:12" x14ac:dyDescent="0.25">
      <c r="I3048" s="146"/>
      <c r="J3048" s="146"/>
      <c r="K3048" s="146"/>
      <c r="L3048" s="146"/>
    </row>
    <row r="3049" spans="9:12" x14ac:dyDescent="0.25">
      <c r="I3049" s="146"/>
      <c r="J3049" s="146"/>
      <c r="K3049" s="146"/>
      <c r="L3049" s="146"/>
    </row>
    <row r="3050" spans="9:12" x14ac:dyDescent="0.25">
      <c r="I3050" s="146"/>
      <c r="J3050" s="146"/>
      <c r="K3050" s="146"/>
      <c r="L3050" s="146"/>
    </row>
    <row r="3051" spans="9:12" x14ac:dyDescent="0.25">
      <c r="I3051" s="146"/>
      <c r="J3051" s="146"/>
      <c r="K3051" s="146"/>
      <c r="L3051" s="146"/>
    </row>
    <row r="3052" spans="9:12" x14ac:dyDescent="0.25">
      <c r="I3052" s="146"/>
      <c r="J3052" s="146"/>
      <c r="K3052" s="146"/>
      <c r="L3052" s="146"/>
    </row>
    <row r="3053" spans="9:12" x14ac:dyDescent="0.25">
      <c r="I3053" s="146"/>
      <c r="J3053" s="146"/>
      <c r="K3053" s="146"/>
      <c r="L3053" s="146"/>
    </row>
    <row r="3054" spans="9:12" x14ac:dyDescent="0.25">
      <c r="I3054" s="146"/>
      <c r="J3054" s="146"/>
      <c r="K3054" s="146"/>
      <c r="L3054" s="146"/>
    </row>
    <row r="3055" spans="9:12" x14ac:dyDescent="0.25">
      <c r="I3055" s="146"/>
      <c r="J3055" s="146"/>
      <c r="K3055" s="146"/>
      <c r="L3055" s="146"/>
    </row>
    <row r="3056" spans="9:12" x14ac:dyDescent="0.25">
      <c r="I3056" s="146"/>
      <c r="J3056" s="146"/>
      <c r="K3056" s="146"/>
      <c r="L3056" s="146"/>
    </row>
    <row r="3057" spans="9:12" x14ac:dyDescent="0.25">
      <c r="I3057" s="146"/>
      <c r="J3057" s="146"/>
      <c r="K3057" s="146"/>
      <c r="L3057" s="146"/>
    </row>
    <row r="3058" spans="9:12" x14ac:dyDescent="0.25">
      <c r="I3058" s="146"/>
      <c r="J3058" s="146"/>
      <c r="K3058" s="146"/>
      <c r="L3058" s="146"/>
    </row>
    <row r="3059" spans="9:12" x14ac:dyDescent="0.25">
      <c r="I3059" s="146"/>
      <c r="J3059" s="146"/>
      <c r="K3059" s="146"/>
      <c r="L3059" s="146"/>
    </row>
    <row r="3060" spans="9:12" x14ac:dyDescent="0.25">
      <c r="I3060" s="146"/>
      <c r="J3060" s="146"/>
      <c r="K3060" s="146"/>
      <c r="L3060" s="146"/>
    </row>
    <row r="3061" spans="9:12" x14ac:dyDescent="0.25">
      <c r="I3061" s="146"/>
      <c r="J3061" s="146"/>
      <c r="K3061" s="146"/>
      <c r="L3061" s="146"/>
    </row>
    <row r="3062" spans="9:12" x14ac:dyDescent="0.25">
      <c r="I3062" s="146"/>
      <c r="J3062" s="146"/>
      <c r="K3062" s="146"/>
      <c r="L3062" s="146"/>
    </row>
    <row r="3063" spans="9:12" x14ac:dyDescent="0.25">
      <c r="I3063" s="146"/>
      <c r="J3063" s="146"/>
      <c r="K3063" s="146"/>
      <c r="L3063" s="146"/>
    </row>
    <row r="3064" spans="9:12" x14ac:dyDescent="0.25">
      <c r="I3064" s="146"/>
      <c r="J3064" s="146"/>
      <c r="K3064" s="146"/>
      <c r="L3064" s="146"/>
    </row>
    <row r="3065" spans="9:12" x14ac:dyDescent="0.25">
      <c r="I3065" s="146"/>
      <c r="J3065" s="146"/>
      <c r="K3065" s="146"/>
      <c r="L3065" s="146"/>
    </row>
    <row r="3066" spans="9:12" x14ac:dyDescent="0.25">
      <c r="I3066" s="146"/>
      <c r="J3066" s="146"/>
      <c r="K3066" s="146"/>
      <c r="L3066" s="146"/>
    </row>
    <row r="3067" spans="9:12" x14ac:dyDescent="0.25">
      <c r="I3067" s="146"/>
      <c r="J3067" s="146"/>
      <c r="K3067" s="146"/>
      <c r="L3067" s="146"/>
    </row>
    <row r="3068" spans="9:12" x14ac:dyDescent="0.25">
      <c r="I3068" s="146"/>
      <c r="J3068" s="146"/>
      <c r="K3068" s="146"/>
      <c r="L3068" s="146"/>
    </row>
    <row r="3069" spans="9:12" x14ac:dyDescent="0.25">
      <c r="I3069" s="146"/>
      <c r="J3069" s="146"/>
      <c r="K3069" s="146"/>
      <c r="L3069" s="146"/>
    </row>
    <row r="3070" spans="9:12" x14ac:dyDescent="0.25">
      <c r="I3070" s="146"/>
      <c r="J3070" s="146"/>
      <c r="K3070" s="146"/>
      <c r="L3070" s="146"/>
    </row>
    <row r="3071" spans="9:12" x14ac:dyDescent="0.25">
      <c r="I3071" s="146"/>
      <c r="J3071" s="146"/>
      <c r="K3071" s="146"/>
      <c r="L3071" s="146"/>
    </row>
    <row r="3072" spans="9:12" x14ac:dyDescent="0.25">
      <c r="I3072" s="146"/>
      <c r="J3072" s="146"/>
      <c r="K3072" s="146"/>
      <c r="L3072" s="146"/>
    </row>
    <row r="3073" spans="9:12" x14ac:dyDescent="0.25">
      <c r="I3073" s="146"/>
      <c r="J3073" s="146"/>
      <c r="K3073" s="146"/>
      <c r="L3073" s="146"/>
    </row>
    <row r="3074" spans="9:12" x14ac:dyDescent="0.25">
      <c r="I3074" s="146"/>
      <c r="J3074" s="146"/>
      <c r="K3074" s="146"/>
      <c r="L3074" s="146"/>
    </row>
    <row r="3075" spans="9:12" x14ac:dyDescent="0.25">
      <c r="I3075" s="146"/>
      <c r="J3075" s="146"/>
      <c r="K3075" s="146"/>
      <c r="L3075" s="146"/>
    </row>
    <row r="3076" spans="9:12" x14ac:dyDescent="0.25">
      <c r="I3076" s="146"/>
      <c r="J3076" s="146"/>
      <c r="K3076" s="146"/>
      <c r="L3076" s="146"/>
    </row>
    <row r="3077" spans="9:12" x14ac:dyDescent="0.25">
      <c r="I3077" s="146"/>
      <c r="J3077" s="146"/>
      <c r="K3077" s="146"/>
      <c r="L3077" s="146"/>
    </row>
    <row r="3078" spans="9:12" x14ac:dyDescent="0.25">
      <c r="I3078" s="146"/>
      <c r="J3078" s="146"/>
      <c r="K3078" s="146"/>
      <c r="L3078" s="146"/>
    </row>
    <row r="3079" spans="9:12" x14ac:dyDescent="0.25">
      <c r="I3079" s="146"/>
      <c r="J3079" s="146"/>
      <c r="K3079" s="146"/>
      <c r="L3079" s="146"/>
    </row>
    <row r="3080" spans="9:12" x14ac:dyDescent="0.25">
      <c r="I3080" s="146"/>
      <c r="J3080" s="146"/>
      <c r="K3080" s="146"/>
      <c r="L3080" s="146"/>
    </row>
    <row r="3081" spans="9:12" x14ac:dyDescent="0.25">
      <c r="I3081" s="146"/>
      <c r="J3081" s="146"/>
      <c r="K3081" s="146"/>
      <c r="L3081" s="146"/>
    </row>
    <row r="3082" spans="9:12" x14ac:dyDescent="0.25">
      <c r="I3082" s="146"/>
      <c r="J3082" s="146"/>
      <c r="K3082" s="146"/>
      <c r="L3082" s="146"/>
    </row>
    <row r="3083" spans="9:12" x14ac:dyDescent="0.25">
      <c r="I3083" s="146"/>
      <c r="J3083" s="146"/>
      <c r="K3083" s="146"/>
      <c r="L3083" s="146"/>
    </row>
    <row r="3084" spans="9:12" x14ac:dyDescent="0.25">
      <c r="I3084" s="146"/>
      <c r="J3084" s="146"/>
      <c r="K3084" s="146"/>
      <c r="L3084" s="146"/>
    </row>
    <row r="3085" spans="9:12" x14ac:dyDescent="0.25">
      <c r="I3085" s="146"/>
      <c r="J3085" s="146"/>
      <c r="K3085" s="146"/>
      <c r="L3085" s="146"/>
    </row>
    <row r="3086" spans="9:12" x14ac:dyDescent="0.25">
      <c r="I3086" s="146"/>
      <c r="J3086" s="146"/>
      <c r="K3086" s="146"/>
      <c r="L3086" s="146"/>
    </row>
    <row r="3087" spans="9:12" x14ac:dyDescent="0.25">
      <c r="I3087" s="146"/>
      <c r="J3087" s="146"/>
      <c r="K3087" s="146"/>
      <c r="L3087" s="146"/>
    </row>
    <row r="3088" spans="9:12" x14ac:dyDescent="0.25">
      <c r="I3088" s="146"/>
      <c r="J3088" s="146"/>
      <c r="K3088" s="146"/>
      <c r="L3088" s="146"/>
    </row>
    <row r="3089" spans="9:12" x14ac:dyDescent="0.25">
      <c r="I3089" s="146"/>
      <c r="J3089" s="146"/>
      <c r="K3089" s="146"/>
      <c r="L3089" s="146"/>
    </row>
    <row r="3090" spans="9:12" x14ac:dyDescent="0.25">
      <c r="I3090" s="146"/>
      <c r="J3090" s="146"/>
      <c r="K3090" s="146"/>
      <c r="L3090" s="146"/>
    </row>
    <row r="3091" spans="9:12" x14ac:dyDescent="0.25">
      <c r="I3091" s="146"/>
      <c r="J3091" s="146"/>
      <c r="K3091" s="146"/>
      <c r="L3091" s="146"/>
    </row>
    <row r="3092" spans="9:12" x14ac:dyDescent="0.25">
      <c r="I3092" s="146"/>
      <c r="J3092" s="146"/>
      <c r="K3092" s="146"/>
      <c r="L3092" s="146"/>
    </row>
    <row r="3093" spans="9:12" x14ac:dyDescent="0.25">
      <c r="I3093" s="146"/>
      <c r="J3093" s="146"/>
      <c r="K3093" s="146"/>
      <c r="L3093" s="146"/>
    </row>
    <row r="3094" spans="9:12" x14ac:dyDescent="0.25">
      <c r="I3094" s="146"/>
      <c r="J3094" s="146"/>
      <c r="K3094" s="146"/>
      <c r="L3094" s="146"/>
    </row>
    <row r="3095" spans="9:12" x14ac:dyDescent="0.25">
      <c r="I3095" s="146"/>
      <c r="J3095" s="146"/>
      <c r="K3095" s="146"/>
      <c r="L3095" s="146"/>
    </row>
    <row r="3096" spans="9:12" x14ac:dyDescent="0.25">
      <c r="I3096" s="146"/>
      <c r="J3096" s="146"/>
      <c r="K3096" s="146"/>
      <c r="L3096" s="146"/>
    </row>
    <row r="3097" spans="9:12" x14ac:dyDescent="0.25">
      <c r="I3097" s="146"/>
      <c r="J3097" s="146"/>
      <c r="K3097" s="146"/>
      <c r="L3097" s="146"/>
    </row>
    <row r="3098" spans="9:12" x14ac:dyDescent="0.25">
      <c r="I3098" s="146"/>
      <c r="J3098" s="146"/>
      <c r="K3098" s="146"/>
      <c r="L3098" s="146"/>
    </row>
    <row r="3099" spans="9:12" x14ac:dyDescent="0.25">
      <c r="I3099" s="146"/>
      <c r="J3099" s="146"/>
      <c r="K3099" s="146"/>
      <c r="L3099" s="146"/>
    </row>
    <row r="3100" spans="9:12" x14ac:dyDescent="0.25">
      <c r="I3100" s="146"/>
      <c r="J3100" s="146"/>
      <c r="K3100" s="146"/>
      <c r="L3100" s="146"/>
    </row>
    <row r="3101" spans="9:12" x14ac:dyDescent="0.25">
      <c r="I3101" s="146"/>
      <c r="J3101" s="146"/>
      <c r="K3101" s="146"/>
      <c r="L3101" s="146"/>
    </row>
    <row r="3102" spans="9:12" x14ac:dyDescent="0.25">
      <c r="I3102" s="146"/>
      <c r="J3102" s="146"/>
      <c r="K3102" s="146"/>
      <c r="L3102" s="146"/>
    </row>
    <row r="3103" spans="9:12" x14ac:dyDescent="0.25">
      <c r="I3103" s="146"/>
      <c r="J3103" s="146"/>
      <c r="K3103" s="146"/>
      <c r="L3103" s="146"/>
    </row>
    <row r="3104" spans="9:12" x14ac:dyDescent="0.25">
      <c r="I3104" s="146"/>
      <c r="J3104" s="146"/>
      <c r="K3104" s="146"/>
      <c r="L3104" s="146"/>
    </row>
    <row r="3105" spans="9:12" x14ac:dyDescent="0.25">
      <c r="I3105" s="146"/>
      <c r="J3105" s="146"/>
      <c r="K3105" s="146"/>
      <c r="L3105" s="146"/>
    </row>
    <row r="3106" spans="9:12" x14ac:dyDescent="0.25">
      <c r="I3106" s="146"/>
      <c r="J3106" s="146"/>
      <c r="K3106" s="146"/>
      <c r="L3106" s="146"/>
    </row>
    <row r="3107" spans="9:12" x14ac:dyDescent="0.25">
      <c r="I3107" s="146"/>
      <c r="J3107" s="146"/>
      <c r="K3107" s="146"/>
      <c r="L3107" s="146"/>
    </row>
    <row r="3108" spans="9:12" x14ac:dyDescent="0.25">
      <c r="I3108" s="146"/>
      <c r="J3108" s="146"/>
      <c r="K3108" s="146"/>
      <c r="L3108" s="146"/>
    </row>
    <row r="3109" spans="9:12" x14ac:dyDescent="0.25">
      <c r="I3109" s="146"/>
      <c r="J3109" s="146"/>
      <c r="K3109" s="146"/>
      <c r="L3109" s="146"/>
    </row>
    <row r="3110" spans="9:12" x14ac:dyDescent="0.25">
      <c r="I3110" s="146"/>
      <c r="J3110" s="146"/>
      <c r="K3110" s="146"/>
      <c r="L3110" s="146"/>
    </row>
    <row r="3111" spans="9:12" x14ac:dyDescent="0.25">
      <c r="I3111" s="146"/>
      <c r="J3111" s="146"/>
      <c r="K3111" s="146"/>
      <c r="L3111" s="146"/>
    </row>
    <row r="3112" spans="9:12" x14ac:dyDescent="0.25">
      <c r="I3112" s="146"/>
      <c r="J3112" s="146"/>
      <c r="K3112" s="146"/>
      <c r="L3112" s="146"/>
    </row>
    <row r="3113" spans="9:12" x14ac:dyDescent="0.25">
      <c r="I3113" s="146"/>
      <c r="J3113" s="146"/>
      <c r="K3113" s="146"/>
      <c r="L3113" s="146"/>
    </row>
    <row r="3114" spans="9:12" x14ac:dyDescent="0.25">
      <c r="I3114" s="146"/>
      <c r="J3114" s="146"/>
      <c r="K3114" s="146"/>
      <c r="L3114" s="146"/>
    </row>
    <row r="3115" spans="9:12" x14ac:dyDescent="0.25">
      <c r="I3115" s="146"/>
      <c r="J3115" s="146"/>
      <c r="K3115" s="146"/>
      <c r="L3115" s="146"/>
    </row>
    <row r="3116" spans="9:12" x14ac:dyDescent="0.25">
      <c r="I3116" s="146"/>
      <c r="J3116" s="146"/>
      <c r="K3116" s="146"/>
      <c r="L3116" s="146"/>
    </row>
    <row r="3117" spans="9:12" x14ac:dyDescent="0.25">
      <c r="I3117" s="146"/>
      <c r="J3117" s="146"/>
      <c r="K3117" s="146"/>
      <c r="L3117" s="146"/>
    </row>
    <row r="3118" spans="9:12" x14ac:dyDescent="0.25">
      <c r="I3118" s="146"/>
      <c r="J3118" s="146"/>
      <c r="K3118" s="146"/>
      <c r="L3118" s="146"/>
    </row>
    <row r="3119" spans="9:12" x14ac:dyDescent="0.25">
      <c r="I3119" s="146"/>
      <c r="J3119" s="146"/>
      <c r="K3119" s="146"/>
      <c r="L3119" s="146"/>
    </row>
    <row r="3120" spans="9:12" x14ac:dyDescent="0.25">
      <c r="I3120" s="146"/>
      <c r="J3120" s="146"/>
      <c r="K3120" s="146"/>
      <c r="L3120" s="146"/>
    </row>
    <row r="3121" spans="9:12" x14ac:dyDescent="0.25">
      <c r="I3121" s="146"/>
      <c r="J3121" s="146"/>
      <c r="K3121" s="146"/>
      <c r="L3121" s="146"/>
    </row>
    <row r="3122" spans="9:12" x14ac:dyDescent="0.25">
      <c r="I3122" s="146"/>
      <c r="J3122" s="146"/>
      <c r="K3122" s="146"/>
      <c r="L3122" s="146"/>
    </row>
    <row r="3123" spans="9:12" x14ac:dyDescent="0.25">
      <c r="I3123" s="146"/>
      <c r="J3123" s="146"/>
      <c r="K3123" s="146"/>
      <c r="L3123" s="146"/>
    </row>
    <row r="3124" spans="9:12" x14ac:dyDescent="0.25">
      <c r="I3124" s="146"/>
      <c r="J3124" s="146"/>
      <c r="K3124" s="146"/>
      <c r="L3124" s="146"/>
    </row>
    <row r="3125" spans="9:12" x14ac:dyDescent="0.25">
      <c r="I3125" s="146"/>
      <c r="J3125" s="146"/>
      <c r="K3125" s="146"/>
      <c r="L3125" s="146"/>
    </row>
    <row r="3126" spans="9:12" x14ac:dyDescent="0.25">
      <c r="I3126" s="146"/>
      <c r="J3126" s="146"/>
      <c r="K3126" s="146"/>
      <c r="L3126" s="146"/>
    </row>
    <row r="3127" spans="9:12" x14ac:dyDescent="0.25">
      <c r="I3127" s="146"/>
      <c r="J3127" s="146"/>
      <c r="K3127" s="146"/>
      <c r="L3127" s="146"/>
    </row>
    <row r="3128" spans="9:12" x14ac:dyDescent="0.25">
      <c r="I3128" s="146"/>
      <c r="J3128" s="146"/>
      <c r="K3128" s="146"/>
      <c r="L3128" s="146"/>
    </row>
    <row r="3129" spans="9:12" x14ac:dyDescent="0.25">
      <c r="I3129" s="146"/>
      <c r="J3129" s="146"/>
      <c r="K3129" s="146"/>
      <c r="L3129" s="146"/>
    </row>
    <row r="3130" spans="9:12" x14ac:dyDescent="0.25">
      <c r="I3130" s="146"/>
      <c r="J3130" s="146"/>
      <c r="K3130" s="146"/>
      <c r="L3130" s="146"/>
    </row>
    <row r="3131" spans="9:12" x14ac:dyDescent="0.25">
      <c r="I3131" s="146"/>
      <c r="J3131" s="146"/>
      <c r="K3131" s="146"/>
      <c r="L3131" s="146"/>
    </row>
    <row r="3132" spans="9:12" x14ac:dyDescent="0.25">
      <c r="I3132" s="146"/>
      <c r="J3132" s="146"/>
      <c r="K3132" s="146"/>
      <c r="L3132" s="146"/>
    </row>
    <row r="3133" spans="9:12" x14ac:dyDescent="0.25">
      <c r="I3133" s="146"/>
      <c r="J3133" s="146"/>
      <c r="K3133" s="146"/>
      <c r="L3133" s="146"/>
    </row>
    <row r="3134" spans="9:12" x14ac:dyDescent="0.25">
      <c r="I3134" s="146"/>
      <c r="J3134" s="146"/>
      <c r="K3134" s="146"/>
      <c r="L3134" s="146"/>
    </row>
    <row r="3135" spans="9:12" x14ac:dyDescent="0.25">
      <c r="I3135" s="146"/>
      <c r="J3135" s="146"/>
      <c r="K3135" s="146"/>
      <c r="L3135" s="146"/>
    </row>
    <row r="3136" spans="9:12" x14ac:dyDescent="0.25">
      <c r="I3136" s="146"/>
      <c r="J3136" s="146"/>
      <c r="K3136" s="146"/>
      <c r="L3136" s="146"/>
    </row>
    <row r="3137" spans="9:12" x14ac:dyDescent="0.25">
      <c r="I3137" s="146"/>
      <c r="J3137" s="146"/>
      <c r="K3137" s="146"/>
      <c r="L3137" s="146"/>
    </row>
    <row r="3138" spans="9:12" x14ac:dyDescent="0.25">
      <c r="I3138" s="146"/>
      <c r="J3138" s="146"/>
      <c r="K3138" s="146"/>
      <c r="L3138" s="146"/>
    </row>
    <row r="3139" spans="9:12" x14ac:dyDescent="0.25">
      <c r="I3139" s="146"/>
      <c r="J3139" s="146"/>
      <c r="K3139" s="146"/>
      <c r="L3139" s="146"/>
    </row>
    <row r="3140" spans="9:12" x14ac:dyDescent="0.25">
      <c r="I3140" s="146"/>
      <c r="J3140" s="146"/>
      <c r="K3140" s="146"/>
      <c r="L3140" s="146"/>
    </row>
    <row r="3141" spans="9:12" x14ac:dyDescent="0.25">
      <c r="I3141" s="146"/>
      <c r="J3141" s="146"/>
      <c r="K3141" s="146"/>
      <c r="L3141" s="146"/>
    </row>
    <row r="3142" spans="9:12" x14ac:dyDescent="0.25">
      <c r="I3142" s="146"/>
      <c r="J3142" s="146"/>
      <c r="K3142" s="146"/>
      <c r="L3142" s="146"/>
    </row>
    <row r="3143" spans="9:12" x14ac:dyDescent="0.25">
      <c r="I3143" s="146"/>
      <c r="J3143" s="146"/>
      <c r="K3143" s="146"/>
      <c r="L3143" s="146"/>
    </row>
    <row r="3144" spans="9:12" x14ac:dyDescent="0.25">
      <c r="I3144" s="146"/>
      <c r="J3144" s="146"/>
      <c r="K3144" s="146"/>
      <c r="L3144" s="146"/>
    </row>
    <row r="3145" spans="9:12" x14ac:dyDescent="0.25">
      <c r="I3145" s="146"/>
      <c r="J3145" s="146"/>
      <c r="K3145" s="146"/>
      <c r="L3145" s="146"/>
    </row>
    <row r="3146" spans="9:12" x14ac:dyDescent="0.25">
      <c r="I3146" s="146"/>
      <c r="J3146" s="146"/>
      <c r="K3146" s="146"/>
      <c r="L3146" s="146"/>
    </row>
    <row r="3147" spans="9:12" x14ac:dyDescent="0.25">
      <c r="I3147" s="146"/>
      <c r="J3147" s="146"/>
      <c r="K3147" s="146"/>
      <c r="L3147" s="146"/>
    </row>
    <row r="3148" spans="9:12" x14ac:dyDescent="0.25">
      <c r="I3148" s="146"/>
      <c r="J3148" s="146"/>
      <c r="K3148" s="146"/>
      <c r="L3148" s="146"/>
    </row>
    <row r="3149" spans="9:12" x14ac:dyDescent="0.25">
      <c r="I3149" s="146"/>
      <c r="J3149" s="146"/>
      <c r="K3149" s="146"/>
      <c r="L3149" s="146"/>
    </row>
    <row r="3150" spans="9:12" x14ac:dyDescent="0.25">
      <c r="I3150" s="146"/>
      <c r="J3150" s="146"/>
      <c r="K3150" s="146"/>
      <c r="L3150" s="146"/>
    </row>
    <row r="3151" spans="9:12" x14ac:dyDescent="0.25">
      <c r="I3151" s="146"/>
      <c r="J3151" s="146"/>
      <c r="K3151" s="146"/>
      <c r="L3151" s="146"/>
    </row>
    <row r="3152" spans="9:12" x14ac:dyDescent="0.25">
      <c r="I3152" s="146"/>
      <c r="J3152" s="146"/>
      <c r="K3152" s="146"/>
      <c r="L3152" s="146"/>
    </row>
    <row r="3153" spans="9:12" x14ac:dyDescent="0.25">
      <c r="I3153" s="146"/>
      <c r="J3153" s="146"/>
      <c r="K3153" s="146"/>
      <c r="L3153" s="146"/>
    </row>
    <row r="3154" spans="9:12" x14ac:dyDescent="0.25">
      <c r="I3154" s="146"/>
      <c r="J3154" s="146"/>
      <c r="K3154" s="146"/>
      <c r="L3154" s="146"/>
    </row>
    <row r="3155" spans="9:12" x14ac:dyDescent="0.25">
      <c r="I3155" s="146"/>
      <c r="J3155" s="146"/>
      <c r="K3155" s="146"/>
      <c r="L3155" s="146"/>
    </row>
    <row r="3156" spans="9:12" x14ac:dyDescent="0.25">
      <c r="I3156" s="146"/>
      <c r="J3156" s="146"/>
      <c r="K3156" s="146"/>
      <c r="L3156" s="146"/>
    </row>
    <row r="3157" spans="9:12" x14ac:dyDescent="0.25">
      <c r="I3157" s="146"/>
      <c r="J3157" s="146"/>
      <c r="K3157" s="146"/>
      <c r="L3157" s="146"/>
    </row>
    <row r="3158" spans="9:12" x14ac:dyDescent="0.25">
      <c r="I3158" s="146"/>
      <c r="J3158" s="146"/>
      <c r="K3158" s="146"/>
      <c r="L3158" s="146"/>
    </row>
    <row r="3159" spans="9:12" x14ac:dyDescent="0.25">
      <c r="I3159" s="146"/>
      <c r="J3159" s="146"/>
      <c r="K3159" s="146"/>
      <c r="L3159" s="146"/>
    </row>
    <row r="3160" spans="9:12" x14ac:dyDescent="0.25">
      <c r="I3160" s="146"/>
      <c r="J3160" s="146"/>
      <c r="K3160" s="146"/>
      <c r="L3160" s="146"/>
    </row>
    <row r="3161" spans="9:12" x14ac:dyDescent="0.25">
      <c r="I3161" s="146"/>
      <c r="J3161" s="146"/>
      <c r="K3161" s="146"/>
      <c r="L3161" s="146"/>
    </row>
    <row r="3162" spans="9:12" x14ac:dyDescent="0.25">
      <c r="I3162" s="146"/>
      <c r="J3162" s="146"/>
      <c r="K3162" s="146"/>
      <c r="L3162" s="146"/>
    </row>
    <row r="3163" spans="9:12" x14ac:dyDescent="0.25">
      <c r="I3163" s="146"/>
      <c r="J3163" s="146"/>
      <c r="K3163" s="146"/>
      <c r="L3163" s="146"/>
    </row>
    <row r="3164" spans="9:12" x14ac:dyDescent="0.25">
      <c r="I3164" s="146"/>
      <c r="J3164" s="146"/>
      <c r="K3164" s="146"/>
      <c r="L3164" s="146"/>
    </row>
    <row r="3165" spans="9:12" x14ac:dyDescent="0.25">
      <c r="I3165" s="146"/>
      <c r="J3165" s="146"/>
      <c r="K3165" s="146"/>
      <c r="L3165" s="146"/>
    </row>
    <row r="3166" spans="9:12" x14ac:dyDescent="0.25">
      <c r="I3166" s="146"/>
      <c r="J3166" s="146"/>
      <c r="K3166" s="146"/>
      <c r="L3166" s="146"/>
    </row>
    <row r="3167" spans="9:12" x14ac:dyDescent="0.25">
      <c r="I3167" s="146"/>
      <c r="J3167" s="146"/>
      <c r="K3167" s="146"/>
      <c r="L3167" s="146"/>
    </row>
    <row r="3168" spans="9:12" x14ac:dyDescent="0.25">
      <c r="I3168" s="146"/>
      <c r="J3168" s="146"/>
      <c r="K3168" s="146"/>
      <c r="L3168" s="146"/>
    </row>
    <row r="3169" spans="9:12" x14ac:dyDescent="0.25">
      <c r="I3169" s="146"/>
      <c r="J3169" s="146"/>
      <c r="K3169" s="146"/>
      <c r="L3169" s="146"/>
    </row>
    <row r="3170" spans="9:12" x14ac:dyDescent="0.25">
      <c r="I3170" s="146"/>
      <c r="J3170" s="146"/>
      <c r="K3170" s="146"/>
      <c r="L3170" s="146"/>
    </row>
    <row r="3171" spans="9:12" x14ac:dyDescent="0.25">
      <c r="I3171" s="146"/>
      <c r="J3171" s="146"/>
      <c r="K3171" s="146"/>
      <c r="L3171" s="146"/>
    </row>
    <row r="3172" spans="9:12" x14ac:dyDescent="0.25">
      <c r="I3172" s="146"/>
      <c r="J3172" s="146"/>
      <c r="K3172" s="146"/>
      <c r="L3172" s="146"/>
    </row>
    <row r="3173" spans="9:12" x14ac:dyDescent="0.25">
      <c r="I3173" s="146"/>
      <c r="J3173" s="146"/>
      <c r="K3173" s="146"/>
      <c r="L3173" s="146"/>
    </row>
    <row r="3174" spans="9:12" x14ac:dyDescent="0.25">
      <c r="I3174" s="146"/>
      <c r="J3174" s="146"/>
      <c r="K3174" s="146"/>
      <c r="L3174" s="146"/>
    </row>
    <row r="3175" spans="9:12" x14ac:dyDescent="0.25">
      <c r="I3175" s="146"/>
      <c r="J3175" s="146"/>
      <c r="K3175" s="146"/>
      <c r="L3175" s="146"/>
    </row>
    <row r="3176" spans="9:12" x14ac:dyDescent="0.25">
      <c r="I3176" s="146"/>
      <c r="J3176" s="146"/>
      <c r="K3176" s="146"/>
      <c r="L3176" s="146"/>
    </row>
    <row r="3177" spans="9:12" x14ac:dyDescent="0.25">
      <c r="I3177" s="146"/>
      <c r="J3177" s="146"/>
      <c r="K3177" s="146"/>
      <c r="L3177" s="146"/>
    </row>
    <row r="3178" spans="9:12" x14ac:dyDescent="0.25">
      <c r="I3178" s="146"/>
      <c r="J3178" s="146"/>
      <c r="K3178" s="146"/>
      <c r="L3178" s="146"/>
    </row>
    <row r="3179" spans="9:12" x14ac:dyDescent="0.25">
      <c r="I3179" s="146"/>
      <c r="J3179" s="146"/>
      <c r="K3179" s="146"/>
      <c r="L3179" s="146"/>
    </row>
    <row r="3180" spans="9:12" x14ac:dyDescent="0.25">
      <c r="I3180" s="146"/>
      <c r="J3180" s="146"/>
      <c r="K3180" s="146"/>
      <c r="L3180" s="146"/>
    </row>
    <row r="3181" spans="9:12" x14ac:dyDescent="0.25">
      <c r="I3181" s="146"/>
      <c r="J3181" s="146"/>
      <c r="K3181" s="146"/>
      <c r="L3181" s="146"/>
    </row>
    <row r="3182" spans="9:12" x14ac:dyDescent="0.25">
      <c r="I3182" s="146"/>
      <c r="J3182" s="146"/>
      <c r="K3182" s="146"/>
      <c r="L3182" s="146"/>
    </row>
    <row r="3183" spans="9:12" x14ac:dyDescent="0.25">
      <c r="I3183" s="146"/>
      <c r="J3183" s="146"/>
      <c r="K3183" s="146"/>
      <c r="L3183" s="146"/>
    </row>
    <row r="3184" spans="9:12" x14ac:dyDescent="0.25">
      <c r="I3184" s="146"/>
      <c r="J3184" s="146"/>
      <c r="K3184" s="146"/>
      <c r="L3184" s="146"/>
    </row>
    <row r="3185" spans="9:12" x14ac:dyDescent="0.25">
      <c r="I3185" s="146"/>
      <c r="J3185" s="146"/>
      <c r="K3185" s="146"/>
      <c r="L3185" s="146"/>
    </row>
    <row r="3186" spans="9:12" x14ac:dyDescent="0.25">
      <c r="I3186" s="146"/>
      <c r="J3186" s="146"/>
      <c r="K3186" s="146"/>
      <c r="L3186" s="146"/>
    </row>
    <row r="3187" spans="9:12" x14ac:dyDescent="0.25">
      <c r="I3187" s="146"/>
      <c r="J3187" s="146"/>
      <c r="K3187" s="146"/>
      <c r="L3187" s="146"/>
    </row>
    <row r="3188" spans="9:12" x14ac:dyDescent="0.25">
      <c r="I3188" s="146"/>
      <c r="J3188" s="146"/>
      <c r="K3188" s="146"/>
      <c r="L3188" s="146"/>
    </row>
    <row r="3189" spans="9:12" x14ac:dyDescent="0.25">
      <c r="I3189" s="146"/>
      <c r="J3189" s="146"/>
      <c r="K3189" s="146"/>
      <c r="L3189" s="146"/>
    </row>
    <row r="3190" spans="9:12" x14ac:dyDescent="0.25">
      <c r="I3190" s="146"/>
      <c r="J3190" s="146"/>
      <c r="K3190" s="146"/>
      <c r="L3190" s="146"/>
    </row>
    <row r="3191" spans="9:12" x14ac:dyDescent="0.25">
      <c r="I3191" s="146"/>
      <c r="J3191" s="146"/>
      <c r="K3191" s="146"/>
      <c r="L3191" s="146"/>
    </row>
    <row r="3192" spans="9:12" x14ac:dyDescent="0.25">
      <c r="I3192" s="146"/>
      <c r="J3192" s="146"/>
      <c r="K3192" s="146"/>
      <c r="L3192" s="146"/>
    </row>
    <row r="3193" spans="9:12" x14ac:dyDescent="0.25">
      <c r="I3193" s="146"/>
      <c r="J3193" s="146"/>
      <c r="K3193" s="146"/>
      <c r="L3193" s="146"/>
    </row>
    <row r="3194" spans="9:12" x14ac:dyDescent="0.25">
      <c r="I3194" s="146"/>
      <c r="J3194" s="146"/>
      <c r="K3194" s="146"/>
      <c r="L3194" s="146"/>
    </row>
    <row r="3195" spans="9:12" x14ac:dyDescent="0.25">
      <c r="I3195" s="146"/>
      <c r="J3195" s="146"/>
      <c r="K3195" s="146"/>
      <c r="L3195" s="146"/>
    </row>
    <row r="3196" spans="9:12" x14ac:dyDescent="0.25">
      <c r="I3196" s="146"/>
      <c r="J3196" s="146"/>
      <c r="K3196" s="146"/>
      <c r="L3196" s="146"/>
    </row>
    <row r="3197" spans="9:12" x14ac:dyDescent="0.25">
      <c r="I3197" s="146"/>
      <c r="J3197" s="146"/>
      <c r="K3197" s="146"/>
      <c r="L3197" s="146"/>
    </row>
    <row r="3198" spans="9:12" x14ac:dyDescent="0.25">
      <c r="I3198" s="146"/>
      <c r="J3198" s="146"/>
      <c r="K3198" s="146"/>
      <c r="L3198" s="146"/>
    </row>
    <row r="3199" spans="9:12" x14ac:dyDescent="0.25">
      <c r="I3199" s="146"/>
      <c r="J3199" s="146"/>
      <c r="K3199" s="146"/>
      <c r="L3199" s="146"/>
    </row>
    <row r="3200" spans="9:12" x14ac:dyDescent="0.25">
      <c r="I3200" s="146"/>
      <c r="J3200" s="146"/>
      <c r="K3200" s="146"/>
      <c r="L3200" s="146"/>
    </row>
    <row r="3201" spans="9:12" x14ac:dyDescent="0.25">
      <c r="I3201" s="146"/>
      <c r="J3201" s="146"/>
      <c r="K3201" s="146"/>
      <c r="L3201" s="146"/>
    </row>
    <row r="3202" spans="9:12" x14ac:dyDescent="0.25">
      <c r="I3202" s="146"/>
      <c r="J3202" s="146"/>
      <c r="K3202" s="146"/>
      <c r="L3202" s="146"/>
    </row>
    <row r="3203" spans="9:12" x14ac:dyDescent="0.25">
      <c r="I3203" s="146"/>
      <c r="J3203" s="146"/>
      <c r="K3203" s="146"/>
      <c r="L3203" s="146"/>
    </row>
    <row r="3204" spans="9:12" x14ac:dyDescent="0.25">
      <c r="I3204" s="146"/>
      <c r="J3204" s="146"/>
      <c r="K3204" s="146"/>
      <c r="L3204" s="146"/>
    </row>
    <row r="3205" spans="9:12" x14ac:dyDescent="0.25">
      <c r="I3205" s="146"/>
      <c r="J3205" s="146"/>
      <c r="K3205" s="146"/>
      <c r="L3205" s="146"/>
    </row>
    <row r="3206" spans="9:12" x14ac:dyDescent="0.25">
      <c r="I3206" s="146"/>
      <c r="J3206" s="146"/>
      <c r="K3206" s="146"/>
      <c r="L3206" s="146"/>
    </row>
    <row r="3207" spans="9:12" x14ac:dyDescent="0.25">
      <c r="I3207" s="146"/>
      <c r="J3207" s="146"/>
      <c r="K3207" s="146"/>
      <c r="L3207" s="146"/>
    </row>
    <row r="3208" spans="9:12" x14ac:dyDescent="0.25">
      <c r="I3208" s="146"/>
      <c r="J3208" s="146"/>
      <c r="K3208" s="146"/>
      <c r="L3208" s="146"/>
    </row>
    <row r="3209" spans="9:12" x14ac:dyDescent="0.25">
      <c r="I3209" s="146"/>
      <c r="J3209" s="146"/>
      <c r="K3209" s="146"/>
      <c r="L3209" s="146"/>
    </row>
    <row r="3210" spans="9:12" x14ac:dyDescent="0.25">
      <c r="I3210" s="146"/>
      <c r="J3210" s="146"/>
      <c r="K3210" s="146"/>
      <c r="L3210" s="146"/>
    </row>
    <row r="3211" spans="9:12" x14ac:dyDescent="0.25">
      <c r="I3211" s="146"/>
      <c r="J3211" s="146"/>
      <c r="K3211" s="146"/>
      <c r="L3211" s="146"/>
    </row>
    <row r="3212" spans="9:12" x14ac:dyDescent="0.25">
      <c r="I3212" s="146"/>
      <c r="J3212" s="146"/>
      <c r="K3212" s="146"/>
      <c r="L3212" s="146"/>
    </row>
    <row r="3213" spans="9:12" x14ac:dyDescent="0.25">
      <c r="I3213" s="146"/>
      <c r="J3213" s="146"/>
      <c r="K3213" s="146"/>
      <c r="L3213" s="146"/>
    </row>
    <row r="3214" spans="9:12" x14ac:dyDescent="0.25">
      <c r="I3214" s="146"/>
      <c r="J3214" s="146"/>
      <c r="K3214" s="146"/>
      <c r="L3214" s="146"/>
    </row>
    <row r="3215" spans="9:12" x14ac:dyDescent="0.25">
      <c r="I3215" s="146"/>
      <c r="J3215" s="146"/>
      <c r="K3215" s="146"/>
      <c r="L3215" s="146"/>
    </row>
    <row r="3216" spans="9:12" x14ac:dyDescent="0.25">
      <c r="I3216" s="146"/>
      <c r="J3216" s="146"/>
      <c r="K3216" s="146"/>
      <c r="L3216" s="146"/>
    </row>
    <row r="3217" spans="9:12" x14ac:dyDescent="0.25">
      <c r="I3217" s="146"/>
      <c r="J3217" s="146"/>
      <c r="K3217" s="146"/>
      <c r="L3217" s="146"/>
    </row>
    <row r="3218" spans="9:12" x14ac:dyDescent="0.25">
      <c r="I3218" s="146"/>
      <c r="J3218" s="146"/>
      <c r="K3218" s="146"/>
      <c r="L3218" s="146"/>
    </row>
    <row r="3219" spans="9:12" x14ac:dyDescent="0.25">
      <c r="I3219" s="146"/>
      <c r="J3219" s="146"/>
      <c r="K3219" s="146"/>
      <c r="L3219" s="146"/>
    </row>
    <row r="3220" spans="9:12" x14ac:dyDescent="0.25">
      <c r="I3220" s="146"/>
      <c r="J3220" s="146"/>
      <c r="K3220" s="146"/>
      <c r="L3220" s="146"/>
    </row>
    <row r="3221" spans="9:12" x14ac:dyDescent="0.25">
      <c r="I3221" s="146"/>
      <c r="J3221" s="146"/>
      <c r="K3221" s="146"/>
      <c r="L3221" s="146"/>
    </row>
    <row r="3222" spans="9:12" x14ac:dyDescent="0.25">
      <c r="I3222" s="146"/>
      <c r="J3222" s="146"/>
      <c r="K3222" s="146"/>
      <c r="L3222" s="146"/>
    </row>
    <row r="3223" spans="9:12" x14ac:dyDescent="0.25">
      <c r="I3223" s="146"/>
      <c r="J3223" s="146"/>
      <c r="K3223" s="146"/>
      <c r="L3223" s="146"/>
    </row>
    <row r="3224" spans="9:12" x14ac:dyDescent="0.25">
      <c r="I3224" s="146"/>
      <c r="J3224" s="146"/>
      <c r="K3224" s="146"/>
      <c r="L3224" s="146"/>
    </row>
    <row r="3225" spans="9:12" x14ac:dyDescent="0.25">
      <c r="I3225" s="146"/>
      <c r="J3225" s="146"/>
      <c r="K3225" s="146"/>
      <c r="L3225" s="146"/>
    </row>
    <row r="3226" spans="9:12" x14ac:dyDescent="0.25">
      <c r="I3226" s="146"/>
      <c r="J3226" s="146"/>
      <c r="K3226" s="146"/>
      <c r="L3226" s="146"/>
    </row>
    <row r="3227" spans="9:12" x14ac:dyDescent="0.25">
      <c r="I3227" s="146"/>
      <c r="J3227" s="146"/>
      <c r="K3227" s="146"/>
      <c r="L3227" s="146"/>
    </row>
    <row r="3228" spans="9:12" x14ac:dyDescent="0.25">
      <c r="I3228" s="146"/>
      <c r="J3228" s="146"/>
      <c r="K3228" s="146"/>
      <c r="L3228" s="146"/>
    </row>
    <row r="3229" spans="9:12" x14ac:dyDescent="0.25">
      <c r="I3229" s="146"/>
      <c r="J3229" s="146"/>
      <c r="K3229" s="146"/>
      <c r="L3229" s="146"/>
    </row>
    <row r="3230" spans="9:12" x14ac:dyDescent="0.25">
      <c r="I3230" s="146"/>
      <c r="J3230" s="146"/>
      <c r="K3230" s="146"/>
      <c r="L3230" s="146"/>
    </row>
    <row r="3231" spans="9:12" x14ac:dyDescent="0.25">
      <c r="I3231" s="146"/>
      <c r="J3231" s="146"/>
      <c r="K3231" s="146"/>
      <c r="L3231" s="146"/>
    </row>
    <row r="3232" spans="9:12" x14ac:dyDescent="0.25">
      <c r="I3232" s="146"/>
      <c r="J3232" s="146"/>
      <c r="K3232" s="146"/>
      <c r="L3232" s="146"/>
    </row>
    <row r="3233" spans="9:12" x14ac:dyDescent="0.25">
      <c r="I3233" s="146"/>
      <c r="J3233" s="146"/>
      <c r="K3233" s="146"/>
      <c r="L3233" s="146"/>
    </row>
    <row r="3234" spans="9:12" x14ac:dyDescent="0.25">
      <c r="I3234" s="146"/>
      <c r="J3234" s="146"/>
      <c r="K3234" s="146"/>
      <c r="L3234" s="146"/>
    </row>
    <row r="3235" spans="9:12" x14ac:dyDescent="0.25">
      <c r="I3235" s="146"/>
      <c r="J3235" s="146"/>
      <c r="K3235" s="146"/>
      <c r="L3235" s="146"/>
    </row>
    <row r="3236" spans="9:12" x14ac:dyDescent="0.25">
      <c r="I3236" s="146"/>
      <c r="J3236" s="146"/>
      <c r="K3236" s="146"/>
      <c r="L3236" s="146"/>
    </row>
    <row r="3237" spans="9:12" x14ac:dyDescent="0.25">
      <c r="I3237" s="146"/>
      <c r="J3237" s="146"/>
      <c r="K3237" s="146"/>
      <c r="L3237" s="146"/>
    </row>
    <row r="3238" spans="9:12" x14ac:dyDescent="0.25">
      <c r="I3238" s="146"/>
      <c r="J3238" s="146"/>
      <c r="K3238" s="146"/>
      <c r="L3238" s="146"/>
    </row>
    <row r="3239" spans="9:12" x14ac:dyDescent="0.25">
      <c r="I3239" s="146"/>
      <c r="J3239" s="146"/>
      <c r="K3239" s="146"/>
      <c r="L3239" s="146"/>
    </row>
    <row r="3240" spans="9:12" x14ac:dyDescent="0.25">
      <c r="I3240" s="146"/>
      <c r="J3240" s="146"/>
      <c r="K3240" s="146"/>
      <c r="L3240" s="146"/>
    </row>
    <row r="3241" spans="9:12" x14ac:dyDescent="0.25">
      <c r="I3241" s="146"/>
      <c r="J3241" s="146"/>
      <c r="K3241" s="146"/>
      <c r="L3241" s="146"/>
    </row>
    <row r="3242" spans="9:12" x14ac:dyDescent="0.25">
      <c r="I3242" s="146"/>
      <c r="J3242" s="146"/>
      <c r="K3242" s="146"/>
      <c r="L3242" s="146"/>
    </row>
    <row r="3243" spans="9:12" x14ac:dyDescent="0.25">
      <c r="I3243" s="146"/>
      <c r="J3243" s="146"/>
      <c r="K3243" s="146"/>
      <c r="L3243" s="146"/>
    </row>
    <row r="3244" spans="9:12" x14ac:dyDescent="0.25">
      <c r="I3244" s="146"/>
      <c r="J3244" s="146"/>
      <c r="K3244" s="146"/>
      <c r="L3244" s="146"/>
    </row>
    <row r="3245" spans="9:12" x14ac:dyDescent="0.25">
      <c r="I3245" s="146"/>
      <c r="J3245" s="146"/>
      <c r="K3245" s="146"/>
      <c r="L3245" s="146"/>
    </row>
    <row r="3246" spans="9:12" x14ac:dyDescent="0.25">
      <c r="I3246" s="146"/>
      <c r="J3246" s="146"/>
      <c r="K3246" s="146"/>
      <c r="L3246" s="146"/>
    </row>
    <row r="3247" spans="9:12" x14ac:dyDescent="0.25">
      <c r="I3247" s="146"/>
      <c r="J3247" s="146"/>
      <c r="K3247" s="146"/>
      <c r="L3247" s="146"/>
    </row>
    <row r="3248" spans="9:12" x14ac:dyDescent="0.25">
      <c r="I3248" s="146"/>
      <c r="J3248" s="146"/>
      <c r="K3248" s="146"/>
      <c r="L3248" s="146"/>
    </row>
    <row r="3249" spans="9:12" x14ac:dyDescent="0.25">
      <c r="I3249" s="146"/>
      <c r="J3249" s="146"/>
      <c r="K3249" s="146"/>
      <c r="L3249" s="146"/>
    </row>
    <row r="3250" spans="9:12" x14ac:dyDescent="0.25">
      <c r="I3250" s="146"/>
      <c r="J3250" s="146"/>
      <c r="K3250" s="146"/>
      <c r="L3250" s="146"/>
    </row>
    <row r="3251" spans="9:12" x14ac:dyDescent="0.25">
      <c r="I3251" s="146"/>
      <c r="J3251" s="146"/>
      <c r="K3251" s="146"/>
      <c r="L3251" s="146"/>
    </row>
    <row r="3252" spans="9:12" x14ac:dyDescent="0.25">
      <c r="I3252" s="146"/>
      <c r="J3252" s="146"/>
      <c r="K3252" s="146"/>
      <c r="L3252" s="146"/>
    </row>
    <row r="3253" spans="9:12" x14ac:dyDescent="0.25">
      <c r="I3253" s="146"/>
      <c r="J3253" s="146"/>
      <c r="K3253" s="146"/>
      <c r="L3253" s="146"/>
    </row>
    <row r="3254" spans="9:12" x14ac:dyDescent="0.25">
      <c r="I3254" s="146"/>
      <c r="J3254" s="146"/>
      <c r="K3254" s="146"/>
      <c r="L3254" s="146"/>
    </row>
    <row r="3255" spans="9:12" x14ac:dyDescent="0.25">
      <c r="I3255" s="146"/>
      <c r="J3255" s="146"/>
      <c r="K3255" s="146"/>
      <c r="L3255" s="146"/>
    </row>
    <row r="3256" spans="9:12" x14ac:dyDescent="0.25">
      <c r="I3256" s="146"/>
      <c r="J3256" s="146"/>
      <c r="K3256" s="146"/>
      <c r="L3256" s="146"/>
    </row>
    <row r="3257" spans="9:12" x14ac:dyDescent="0.25">
      <c r="I3257" s="146"/>
      <c r="J3257" s="146"/>
      <c r="K3257" s="146"/>
      <c r="L3257" s="146"/>
    </row>
    <row r="3258" spans="9:12" x14ac:dyDescent="0.25">
      <c r="I3258" s="146"/>
      <c r="J3258" s="146"/>
      <c r="K3258" s="146"/>
      <c r="L3258" s="146"/>
    </row>
    <row r="3259" spans="9:12" x14ac:dyDescent="0.25">
      <c r="I3259" s="146"/>
      <c r="J3259" s="146"/>
      <c r="K3259" s="146"/>
      <c r="L3259" s="146"/>
    </row>
    <row r="3260" spans="9:12" x14ac:dyDescent="0.25">
      <c r="I3260" s="146"/>
      <c r="J3260" s="146"/>
      <c r="K3260" s="146"/>
      <c r="L3260" s="146"/>
    </row>
    <row r="3261" spans="9:12" x14ac:dyDescent="0.25">
      <c r="I3261" s="146"/>
      <c r="J3261" s="146"/>
      <c r="K3261" s="146"/>
      <c r="L3261" s="146"/>
    </row>
    <row r="3262" spans="9:12" x14ac:dyDescent="0.25">
      <c r="I3262" s="146"/>
      <c r="J3262" s="146"/>
      <c r="K3262" s="146"/>
      <c r="L3262" s="146"/>
    </row>
    <row r="3263" spans="9:12" x14ac:dyDescent="0.25">
      <c r="I3263" s="146"/>
      <c r="J3263" s="146"/>
      <c r="K3263" s="146"/>
      <c r="L3263" s="146"/>
    </row>
    <row r="3264" spans="9:12" x14ac:dyDescent="0.25">
      <c r="I3264" s="146"/>
      <c r="J3264" s="146"/>
      <c r="K3264" s="146"/>
      <c r="L3264" s="146"/>
    </row>
    <row r="3265" spans="9:12" x14ac:dyDescent="0.25">
      <c r="I3265" s="146"/>
      <c r="J3265" s="146"/>
      <c r="K3265" s="146"/>
      <c r="L3265" s="146"/>
    </row>
    <row r="3266" spans="9:12" x14ac:dyDescent="0.25">
      <c r="I3266" s="146"/>
      <c r="J3266" s="146"/>
      <c r="K3266" s="146"/>
      <c r="L3266" s="146"/>
    </row>
    <row r="3267" spans="9:12" x14ac:dyDescent="0.25">
      <c r="I3267" s="146"/>
      <c r="J3267" s="146"/>
      <c r="K3267" s="146"/>
      <c r="L3267" s="146"/>
    </row>
    <row r="3268" spans="9:12" x14ac:dyDescent="0.25">
      <c r="I3268" s="146"/>
      <c r="J3268" s="146"/>
      <c r="K3268" s="146"/>
      <c r="L3268" s="146"/>
    </row>
    <row r="3269" spans="9:12" x14ac:dyDescent="0.25">
      <c r="I3269" s="146"/>
      <c r="J3269" s="146"/>
      <c r="K3269" s="146"/>
      <c r="L3269" s="146"/>
    </row>
    <row r="3270" spans="9:12" x14ac:dyDescent="0.25">
      <c r="I3270" s="146"/>
      <c r="J3270" s="146"/>
      <c r="K3270" s="146"/>
      <c r="L3270" s="146"/>
    </row>
    <row r="3271" spans="9:12" x14ac:dyDescent="0.25">
      <c r="I3271" s="146"/>
      <c r="J3271" s="146"/>
      <c r="K3271" s="146"/>
      <c r="L3271" s="146"/>
    </row>
    <row r="3272" spans="9:12" x14ac:dyDescent="0.25">
      <c r="I3272" s="146"/>
      <c r="J3272" s="146"/>
      <c r="K3272" s="146"/>
      <c r="L3272" s="146"/>
    </row>
    <row r="3273" spans="9:12" x14ac:dyDescent="0.25">
      <c r="I3273" s="146"/>
      <c r="J3273" s="146"/>
      <c r="K3273" s="146"/>
      <c r="L3273" s="146"/>
    </row>
    <row r="3274" spans="9:12" x14ac:dyDescent="0.25">
      <c r="I3274" s="146"/>
      <c r="J3274" s="146"/>
      <c r="K3274" s="146"/>
      <c r="L3274" s="146"/>
    </row>
    <row r="3275" spans="9:12" x14ac:dyDescent="0.25">
      <c r="I3275" s="146"/>
      <c r="J3275" s="146"/>
      <c r="K3275" s="146"/>
      <c r="L3275" s="146"/>
    </row>
    <row r="3276" spans="9:12" x14ac:dyDescent="0.25">
      <c r="I3276" s="146"/>
      <c r="J3276" s="146"/>
      <c r="K3276" s="146"/>
      <c r="L3276" s="146"/>
    </row>
    <row r="3277" spans="9:12" x14ac:dyDescent="0.25">
      <c r="I3277" s="146"/>
      <c r="J3277" s="146"/>
      <c r="K3277" s="146"/>
      <c r="L3277" s="146"/>
    </row>
    <row r="3278" spans="9:12" x14ac:dyDescent="0.25">
      <c r="I3278" s="146"/>
      <c r="J3278" s="146"/>
      <c r="K3278" s="146"/>
      <c r="L3278" s="146"/>
    </row>
    <row r="3279" spans="9:12" x14ac:dyDescent="0.25">
      <c r="I3279" s="146"/>
      <c r="J3279" s="146"/>
      <c r="K3279" s="146"/>
      <c r="L3279" s="146"/>
    </row>
    <row r="3280" spans="9:12" x14ac:dyDescent="0.25">
      <c r="I3280" s="146"/>
      <c r="J3280" s="146"/>
      <c r="K3280" s="146"/>
      <c r="L3280" s="146"/>
    </row>
    <row r="3281" spans="9:12" x14ac:dyDescent="0.25">
      <c r="I3281" s="146"/>
      <c r="J3281" s="146"/>
      <c r="K3281" s="146"/>
      <c r="L3281" s="146"/>
    </row>
    <row r="3282" spans="9:12" x14ac:dyDescent="0.25">
      <c r="I3282" s="146"/>
      <c r="J3282" s="146"/>
      <c r="K3282" s="146"/>
      <c r="L3282" s="146"/>
    </row>
    <row r="3283" spans="9:12" x14ac:dyDescent="0.25">
      <c r="I3283" s="146"/>
      <c r="J3283" s="146"/>
      <c r="K3283" s="146"/>
      <c r="L3283" s="146"/>
    </row>
    <row r="3284" spans="9:12" x14ac:dyDescent="0.25">
      <c r="I3284" s="146"/>
      <c r="J3284" s="146"/>
      <c r="K3284" s="146"/>
      <c r="L3284" s="146"/>
    </row>
    <row r="3285" spans="9:12" x14ac:dyDescent="0.25">
      <c r="I3285" s="146"/>
      <c r="J3285" s="146"/>
      <c r="K3285" s="146"/>
      <c r="L3285" s="146"/>
    </row>
    <row r="3286" spans="9:12" x14ac:dyDescent="0.25">
      <c r="I3286" s="146"/>
      <c r="J3286" s="146"/>
      <c r="K3286" s="146"/>
      <c r="L3286" s="146"/>
    </row>
    <row r="3287" spans="9:12" x14ac:dyDescent="0.25">
      <c r="I3287" s="146"/>
      <c r="J3287" s="146"/>
      <c r="K3287" s="146"/>
      <c r="L3287" s="146"/>
    </row>
    <row r="3288" spans="9:12" x14ac:dyDescent="0.25">
      <c r="I3288" s="146"/>
      <c r="J3288" s="146"/>
      <c r="K3288" s="146"/>
      <c r="L3288" s="146"/>
    </row>
    <row r="3289" spans="9:12" x14ac:dyDescent="0.25">
      <c r="I3289" s="146"/>
      <c r="J3289" s="146"/>
      <c r="K3289" s="146"/>
      <c r="L3289" s="146"/>
    </row>
    <row r="3290" spans="9:12" x14ac:dyDescent="0.25">
      <c r="I3290" s="146"/>
      <c r="J3290" s="146"/>
      <c r="K3290" s="146"/>
      <c r="L3290" s="146"/>
    </row>
    <row r="3291" spans="9:12" x14ac:dyDescent="0.25">
      <c r="I3291" s="146"/>
      <c r="J3291" s="146"/>
      <c r="K3291" s="146"/>
      <c r="L3291" s="146"/>
    </row>
    <row r="3292" spans="9:12" x14ac:dyDescent="0.25">
      <c r="I3292" s="146"/>
      <c r="J3292" s="146"/>
      <c r="K3292" s="146"/>
      <c r="L3292" s="146"/>
    </row>
    <row r="3293" spans="9:12" x14ac:dyDescent="0.25">
      <c r="I3293" s="146"/>
      <c r="J3293" s="146"/>
      <c r="K3293" s="146"/>
      <c r="L3293" s="146"/>
    </row>
    <row r="3294" spans="9:12" x14ac:dyDescent="0.25">
      <c r="I3294" s="146"/>
      <c r="J3294" s="146"/>
      <c r="K3294" s="146"/>
      <c r="L3294" s="146"/>
    </row>
    <row r="3295" spans="9:12" x14ac:dyDescent="0.25">
      <c r="I3295" s="146"/>
      <c r="J3295" s="146"/>
      <c r="K3295" s="146"/>
      <c r="L3295" s="146"/>
    </row>
    <row r="3296" spans="9:12" x14ac:dyDescent="0.25">
      <c r="I3296" s="146"/>
      <c r="J3296" s="146"/>
      <c r="K3296" s="146"/>
      <c r="L3296" s="146"/>
    </row>
    <row r="3297" spans="9:12" x14ac:dyDescent="0.25">
      <c r="I3297" s="146"/>
      <c r="J3297" s="146"/>
      <c r="K3297" s="146"/>
      <c r="L3297" s="146"/>
    </row>
    <row r="3298" spans="9:12" x14ac:dyDescent="0.25">
      <c r="I3298" s="146"/>
      <c r="J3298" s="146"/>
      <c r="K3298" s="146"/>
      <c r="L3298" s="146"/>
    </row>
    <row r="3299" spans="9:12" x14ac:dyDescent="0.25">
      <c r="I3299" s="146"/>
      <c r="J3299" s="146"/>
      <c r="K3299" s="146"/>
      <c r="L3299" s="146"/>
    </row>
    <row r="3300" spans="9:12" x14ac:dyDescent="0.25">
      <c r="I3300" s="146"/>
      <c r="J3300" s="146"/>
      <c r="K3300" s="146"/>
      <c r="L3300" s="146"/>
    </row>
    <row r="3301" spans="9:12" x14ac:dyDescent="0.25">
      <c r="I3301" s="146"/>
      <c r="J3301" s="146"/>
      <c r="K3301" s="146"/>
      <c r="L3301" s="146"/>
    </row>
    <row r="3302" spans="9:12" x14ac:dyDescent="0.25">
      <c r="I3302" s="146"/>
      <c r="J3302" s="146"/>
      <c r="K3302" s="146"/>
      <c r="L3302" s="146"/>
    </row>
    <row r="3303" spans="9:12" x14ac:dyDescent="0.25">
      <c r="I3303" s="146"/>
      <c r="J3303" s="146"/>
      <c r="K3303" s="146"/>
      <c r="L3303" s="146"/>
    </row>
    <row r="3304" spans="9:12" x14ac:dyDescent="0.25">
      <c r="I3304" s="146"/>
      <c r="J3304" s="146"/>
      <c r="K3304" s="146"/>
      <c r="L3304" s="146"/>
    </row>
    <row r="3305" spans="9:12" x14ac:dyDescent="0.25">
      <c r="I3305" s="146"/>
      <c r="J3305" s="146"/>
      <c r="K3305" s="146"/>
      <c r="L3305" s="146"/>
    </row>
    <row r="3306" spans="9:12" x14ac:dyDescent="0.25">
      <c r="I3306" s="146"/>
      <c r="J3306" s="146"/>
      <c r="K3306" s="146"/>
      <c r="L3306" s="146"/>
    </row>
    <row r="3307" spans="9:12" x14ac:dyDescent="0.25">
      <c r="I3307" s="146"/>
      <c r="J3307" s="146"/>
      <c r="K3307" s="146"/>
      <c r="L3307" s="146"/>
    </row>
    <row r="3308" spans="9:12" x14ac:dyDescent="0.25">
      <c r="I3308" s="146"/>
      <c r="J3308" s="146"/>
      <c r="K3308" s="146"/>
      <c r="L3308" s="146"/>
    </row>
    <row r="3309" spans="9:12" x14ac:dyDescent="0.25">
      <c r="I3309" s="146"/>
      <c r="J3309" s="146"/>
      <c r="K3309" s="146"/>
      <c r="L3309" s="146"/>
    </row>
    <row r="3310" spans="9:12" x14ac:dyDescent="0.25">
      <c r="I3310" s="146"/>
      <c r="J3310" s="146"/>
      <c r="K3310" s="146"/>
      <c r="L3310" s="146"/>
    </row>
    <row r="3311" spans="9:12" x14ac:dyDescent="0.25">
      <c r="I3311" s="146"/>
      <c r="J3311" s="146"/>
      <c r="K3311" s="146"/>
      <c r="L3311" s="146"/>
    </row>
    <row r="3312" spans="9:12" x14ac:dyDescent="0.25">
      <c r="I3312" s="146"/>
      <c r="J3312" s="146"/>
      <c r="K3312" s="146"/>
      <c r="L3312" s="146"/>
    </row>
    <row r="3313" spans="9:12" x14ac:dyDescent="0.25">
      <c r="I3313" s="146"/>
      <c r="J3313" s="146"/>
      <c r="K3313" s="146"/>
      <c r="L3313" s="146"/>
    </row>
    <row r="3314" spans="9:12" x14ac:dyDescent="0.25">
      <c r="I3314" s="146"/>
      <c r="J3314" s="146"/>
      <c r="K3314" s="146"/>
      <c r="L3314" s="146"/>
    </row>
    <row r="3315" spans="9:12" x14ac:dyDescent="0.25">
      <c r="I3315" s="146"/>
      <c r="J3315" s="146"/>
      <c r="K3315" s="146"/>
      <c r="L3315" s="146"/>
    </row>
    <row r="3316" spans="9:12" x14ac:dyDescent="0.25">
      <c r="I3316" s="146"/>
      <c r="J3316" s="146"/>
      <c r="K3316" s="146"/>
      <c r="L3316" s="146"/>
    </row>
    <row r="3317" spans="9:12" x14ac:dyDescent="0.25">
      <c r="I3317" s="146"/>
      <c r="J3317" s="146"/>
      <c r="K3317" s="146"/>
      <c r="L3317" s="146"/>
    </row>
    <row r="3318" spans="9:12" x14ac:dyDescent="0.25">
      <c r="I3318" s="146"/>
      <c r="J3318" s="146"/>
      <c r="K3318" s="146"/>
      <c r="L3318" s="146"/>
    </row>
    <row r="3319" spans="9:12" x14ac:dyDescent="0.25">
      <c r="I3319" s="146"/>
      <c r="J3319" s="146"/>
      <c r="K3319" s="146"/>
      <c r="L3319" s="146"/>
    </row>
    <row r="3320" spans="9:12" x14ac:dyDescent="0.25">
      <c r="I3320" s="146"/>
      <c r="J3320" s="146"/>
      <c r="K3320" s="146"/>
      <c r="L3320" s="146"/>
    </row>
    <row r="3321" spans="9:12" x14ac:dyDescent="0.25">
      <c r="I3321" s="146"/>
      <c r="J3321" s="146"/>
      <c r="K3321" s="146"/>
      <c r="L3321" s="146"/>
    </row>
    <row r="3322" spans="9:12" x14ac:dyDescent="0.25">
      <c r="I3322" s="146"/>
      <c r="J3322" s="146"/>
      <c r="K3322" s="146"/>
      <c r="L3322" s="146"/>
    </row>
    <row r="3323" spans="9:12" x14ac:dyDescent="0.25">
      <c r="I3323" s="146"/>
      <c r="J3323" s="146"/>
      <c r="K3323" s="146"/>
      <c r="L3323" s="146"/>
    </row>
    <row r="3324" spans="9:12" x14ac:dyDescent="0.25">
      <c r="I3324" s="146"/>
      <c r="J3324" s="146"/>
      <c r="K3324" s="146"/>
      <c r="L3324" s="146"/>
    </row>
    <row r="3325" spans="9:12" x14ac:dyDescent="0.25">
      <c r="I3325" s="146"/>
      <c r="J3325" s="146"/>
      <c r="K3325" s="146"/>
      <c r="L3325" s="146"/>
    </row>
    <row r="3326" spans="9:12" x14ac:dyDescent="0.25">
      <c r="I3326" s="146"/>
      <c r="J3326" s="146"/>
      <c r="K3326" s="146"/>
      <c r="L3326" s="146"/>
    </row>
    <row r="3327" spans="9:12" x14ac:dyDescent="0.25">
      <c r="I3327" s="146"/>
      <c r="J3327" s="146"/>
      <c r="K3327" s="146"/>
      <c r="L3327" s="146"/>
    </row>
    <row r="3328" spans="9:12" x14ac:dyDescent="0.25">
      <c r="I3328" s="146"/>
      <c r="J3328" s="146"/>
      <c r="K3328" s="146"/>
      <c r="L3328" s="146"/>
    </row>
    <row r="3329" spans="9:12" x14ac:dyDescent="0.25">
      <c r="I3329" s="146"/>
      <c r="J3329" s="146"/>
      <c r="K3329" s="146"/>
      <c r="L3329" s="146"/>
    </row>
    <row r="3330" spans="9:12" x14ac:dyDescent="0.25">
      <c r="I3330" s="146"/>
      <c r="J3330" s="146"/>
      <c r="K3330" s="146"/>
      <c r="L3330" s="146"/>
    </row>
    <row r="3331" spans="9:12" x14ac:dyDescent="0.25">
      <c r="I3331" s="146"/>
      <c r="J3331" s="146"/>
      <c r="K3331" s="146"/>
      <c r="L3331" s="146"/>
    </row>
    <row r="3332" spans="9:12" x14ac:dyDescent="0.25">
      <c r="I3332" s="146"/>
      <c r="J3332" s="146"/>
      <c r="K3332" s="146"/>
      <c r="L3332" s="146"/>
    </row>
    <row r="3333" spans="9:12" x14ac:dyDescent="0.25">
      <c r="I3333" s="146"/>
      <c r="J3333" s="146"/>
      <c r="K3333" s="146"/>
      <c r="L3333" s="146"/>
    </row>
    <row r="3334" spans="9:12" x14ac:dyDescent="0.25">
      <c r="I3334" s="146"/>
      <c r="J3334" s="146"/>
      <c r="K3334" s="146"/>
      <c r="L3334" s="146"/>
    </row>
    <row r="3335" spans="9:12" x14ac:dyDescent="0.25">
      <c r="I3335" s="146"/>
      <c r="J3335" s="146"/>
      <c r="K3335" s="146"/>
      <c r="L3335" s="146"/>
    </row>
    <row r="3336" spans="9:12" x14ac:dyDescent="0.25">
      <c r="I3336" s="146"/>
      <c r="J3336" s="146"/>
      <c r="K3336" s="146"/>
      <c r="L3336" s="146"/>
    </row>
    <row r="3337" spans="9:12" x14ac:dyDescent="0.25">
      <c r="I3337" s="146"/>
      <c r="J3337" s="146"/>
      <c r="K3337" s="146"/>
      <c r="L3337" s="146"/>
    </row>
    <row r="3338" spans="9:12" x14ac:dyDescent="0.25">
      <c r="I3338" s="146"/>
      <c r="J3338" s="146"/>
      <c r="K3338" s="146"/>
      <c r="L3338" s="146"/>
    </row>
    <row r="3339" spans="9:12" x14ac:dyDescent="0.25">
      <c r="I3339" s="146"/>
      <c r="J3339" s="146"/>
      <c r="K3339" s="146"/>
      <c r="L3339" s="146"/>
    </row>
    <row r="3340" spans="9:12" x14ac:dyDescent="0.25">
      <c r="I3340" s="146"/>
      <c r="J3340" s="146"/>
      <c r="K3340" s="146"/>
      <c r="L3340" s="146"/>
    </row>
    <row r="3341" spans="9:12" x14ac:dyDescent="0.25">
      <c r="I3341" s="146"/>
      <c r="J3341" s="146"/>
      <c r="K3341" s="146"/>
      <c r="L3341" s="146"/>
    </row>
    <row r="3342" spans="9:12" x14ac:dyDescent="0.25">
      <c r="I3342" s="146"/>
      <c r="J3342" s="146"/>
      <c r="K3342" s="146"/>
      <c r="L3342" s="146"/>
    </row>
    <row r="3343" spans="9:12" x14ac:dyDescent="0.25">
      <c r="I3343" s="146"/>
      <c r="J3343" s="146"/>
      <c r="K3343" s="146"/>
      <c r="L3343" s="146"/>
    </row>
    <row r="3344" spans="9:12" x14ac:dyDescent="0.25">
      <c r="I3344" s="146"/>
      <c r="J3344" s="146"/>
      <c r="K3344" s="146"/>
      <c r="L3344" s="146"/>
    </row>
    <row r="3345" spans="9:12" x14ac:dyDescent="0.25">
      <c r="I3345" s="146"/>
      <c r="J3345" s="146"/>
      <c r="K3345" s="146"/>
      <c r="L3345" s="146"/>
    </row>
    <row r="3346" spans="9:12" x14ac:dyDescent="0.25">
      <c r="I3346" s="146"/>
      <c r="J3346" s="146"/>
      <c r="K3346" s="146"/>
      <c r="L3346" s="146"/>
    </row>
    <row r="3347" spans="9:12" x14ac:dyDescent="0.25">
      <c r="I3347" s="146"/>
      <c r="J3347" s="146"/>
      <c r="K3347" s="146"/>
      <c r="L3347" s="146"/>
    </row>
    <row r="3348" spans="9:12" x14ac:dyDescent="0.25">
      <c r="I3348" s="146"/>
      <c r="J3348" s="146"/>
      <c r="K3348" s="146"/>
      <c r="L3348" s="146"/>
    </row>
    <row r="3349" spans="9:12" x14ac:dyDescent="0.25">
      <c r="I3349" s="146"/>
      <c r="J3349" s="146"/>
      <c r="K3349" s="146"/>
      <c r="L3349" s="146"/>
    </row>
    <row r="3350" spans="9:12" x14ac:dyDescent="0.25">
      <c r="I3350" s="146"/>
      <c r="J3350" s="146"/>
      <c r="K3350" s="146"/>
      <c r="L3350" s="146"/>
    </row>
    <row r="3351" spans="9:12" x14ac:dyDescent="0.25">
      <c r="I3351" s="146"/>
      <c r="J3351" s="146"/>
      <c r="K3351" s="146"/>
      <c r="L3351" s="146"/>
    </row>
    <row r="3352" spans="9:12" x14ac:dyDescent="0.25">
      <c r="I3352" s="146"/>
      <c r="J3352" s="146"/>
      <c r="K3352" s="146"/>
      <c r="L3352" s="146"/>
    </row>
    <row r="3353" spans="9:12" x14ac:dyDescent="0.25">
      <c r="I3353" s="146"/>
      <c r="J3353" s="146"/>
      <c r="K3353" s="146"/>
      <c r="L3353" s="146"/>
    </row>
    <row r="3354" spans="9:12" x14ac:dyDescent="0.25">
      <c r="I3354" s="146"/>
      <c r="J3354" s="146"/>
      <c r="K3354" s="146"/>
      <c r="L3354" s="146"/>
    </row>
    <row r="3355" spans="9:12" x14ac:dyDescent="0.25">
      <c r="I3355" s="146"/>
      <c r="J3355" s="146"/>
      <c r="K3355" s="146"/>
      <c r="L3355" s="146"/>
    </row>
    <row r="3356" spans="9:12" x14ac:dyDescent="0.25">
      <c r="I3356" s="146"/>
      <c r="J3356" s="146"/>
      <c r="K3356" s="146"/>
      <c r="L3356" s="146"/>
    </row>
    <row r="3357" spans="9:12" x14ac:dyDescent="0.25">
      <c r="I3357" s="146"/>
      <c r="J3357" s="146"/>
      <c r="K3357" s="146"/>
      <c r="L3357" s="146"/>
    </row>
    <row r="3358" spans="9:12" x14ac:dyDescent="0.25">
      <c r="I3358" s="146"/>
      <c r="J3358" s="146"/>
      <c r="K3358" s="146"/>
      <c r="L3358" s="146"/>
    </row>
    <row r="3359" spans="9:12" x14ac:dyDescent="0.25">
      <c r="I3359" s="146"/>
      <c r="J3359" s="146"/>
      <c r="K3359" s="146"/>
      <c r="L3359" s="146"/>
    </row>
    <row r="3360" spans="9:12" x14ac:dyDescent="0.25">
      <c r="I3360" s="146"/>
      <c r="J3360" s="146"/>
      <c r="K3360" s="146"/>
      <c r="L3360" s="146"/>
    </row>
    <row r="3361" spans="9:12" x14ac:dyDescent="0.25">
      <c r="I3361" s="146"/>
      <c r="J3361" s="146"/>
      <c r="K3361" s="146"/>
      <c r="L3361" s="146"/>
    </row>
    <row r="3362" spans="9:12" x14ac:dyDescent="0.25">
      <c r="I3362" s="146"/>
      <c r="J3362" s="146"/>
      <c r="K3362" s="146"/>
      <c r="L3362" s="146"/>
    </row>
    <row r="3363" spans="9:12" x14ac:dyDescent="0.25">
      <c r="I3363" s="146"/>
      <c r="J3363" s="146"/>
      <c r="K3363" s="146"/>
      <c r="L3363" s="146"/>
    </row>
    <row r="3364" spans="9:12" x14ac:dyDescent="0.25">
      <c r="I3364" s="146"/>
      <c r="J3364" s="146"/>
      <c r="K3364" s="146"/>
      <c r="L3364" s="146"/>
    </row>
    <row r="3365" spans="9:12" x14ac:dyDescent="0.25">
      <c r="I3365" s="146"/>
      <c r="J3365" s="146"/>
      <c r="K3365" s="146"/>
      <c r="L3365" s="146"/>
    </row>
    <row r="3366" spans="9:12" x14ac:dyDescent="0.25">
      <c r="I3366" s="146"/>
      <c r="J3366" s="146"/>
      <c r="K3366" s="146"/>
      <c r="L3366" s="146"/>
    </row>
    <row r="3367" spans="9:12" x14ac:dyDescent="0.25">
      <c r="I3367" s="146"/>
      <c r="J3367" s="146"/>
      <c r="K3367" s="146"/>
      <c r="L3367" s="146"/>
    </row>
    <row r="3368" spans="9:12" x14ac:dyDescent="0.25">
      <c r="I3368" s="146"/>
      <c r="J3368" s="146"/>
      <c r="K3368" s="146"/>
      <c r="L3368" s="146"/>
    </row>
    <row r="3369" spans="9:12" x14ac:dyDescent="0.25">
      <c r="I3369" s="146"/>
      <c r="J3369" s="146"/>
      <c r="K3369" s="146"/>
      <c r="L3369" s="146"/>
    </row>
    <row r="3370" spans="9:12" x14ac:dyDescent="0.25">
      <c r="I3370" s="146"/>
      <c r="J3370" s="146"/>
      <c r="K3370" s="146"/>
      <c r="L3370" s="146"/>
    </row>
    <row r="3371" spans="9:12" x14ac:dyDescent="0.25">
      <c r="I3371" s="146"/>
      <c r="J3371" s="146"/>
      <c r="K3371" s="146"/>
      <c r="L3371" s="146"/>
    </row>
    <row r="3372" spans="9:12" x14ac:dyDescent="0.25">
      <c r="I3372" s="146"/>
      <c r="J3372" s="146"/>
      <c r="K3372" s="146"/>
      <c r="L3372" s="146"/>
    </row>
    <row r="3373" spans="9:12" x14ac:dyDescent="0.25">
      <c r="I3373" s="146"/>
      <c r="J3373" s="146"/>
      <c r="K3373" s="146"/>
      <c r="L3373" s="146"/>
    </row>
    <row r="3374" spans="9:12" x14ac:dyDescent="0.25">
      <c r="I3374" s="146"/>
      <c r="J3374" s="146"/>
      <c r="K3374" s="146"/>
      <c r="L3374" s="146"/>
    </row>
    <row r="3375" spans="9:12" x14ac:dyDescent="0.25">
      <c r="I3375" s="146"/>
      <c r="J3375" s="146"/>
      <c r="K3375" s="146"/>
      <c r="L3375" s="146"/>
    </row>
    <row r="3376" spans="9:12" x14ac:dyDescent="0.25">
      <c r="I3376" s="146"/>
      <c r="J3376" s="146"/>
      <c r="K3376" s="146"/>
      <c r="L3376" s="146"/>
    </row>
    <row r="3377" spans="9:12" x14ac:dyDescent="0.25">
      <c r="I3377" s="146"/>
      <c r="J3377" s="146"/>
      <c r="K3377" s="146"/>
      <c r="L3377" s="146"/>
    </row>
    <row r="3378" spans="9:12" x14ac:dyDescent="0.25">
      <c r="I3378" s="146"/>
      <c r="J3378" s="146"/>
      <c r="K3378" s="146"/>
      <c r="L3378" s="146"/>
    </row>
    <row r="3379" spans="9:12" x14ac:dyDescent="0.25">
      <c r="I3379" s="146"/>
      <c r="J3379" s="146"/>
      <c r="K3379" s="146"/>
      <c r="L3379" s="146"/>
    </row>
    <row r="3380" spans="9:12" x14ac:dyDescent="0.25">
      <c r="I3380" s="146"/>
      <c r="J3380" s="146"/>
      <c r="K3380" s="146"/>
      <c r="L3380" s="146"/>
    </row>
    <row r="3381" spans="9:12" x14ac:dyDescent="0.25">
      <c r="I3381" s="146"/>
      <c r="J3381" s="146"/>
      <c r="K3381" s="146"/>
      <c r="L3381" s="146"/>
    </row>
    <row r="3382" spans="9:12" x14ac:dyDescent="0.25">
      <c r="I3382" s="146"/>
      <c r="J3382" s="146"/>
      <c r="K3382" s="146"/>
      <c r="L3382" s="146"/>
    </row>
    <row r="3383" spans="9:12" x14ac:dyDescent="0.25">
      <c r="I3383" s="146"/>
      <c r="J3383" s="146"/>
      <c r="K3383" s="146"/>
      <c r="L3383" s="146"/>
    </row>
    <row r="3384" spans="9:12" x14ac:dyDescent="0.25">
      <c r="I3384" s="146"/>
      <c r="J3384" s="146"/>
      <c r="K3384" s="146"/>
      <c r="L3384" s="146"/>
    </row>
    <row r="3385" spans="9:12" x14ac:dyDescent="0.25">
      <c r="I3385" s="146"/>
      <c r="J3385" s="146"/>
      <c r="K3385" s="146"/>
      <c r="L3385" s="146"/>
    </row>
    <row r="3386" spans="9:12" x14ac:dyDescent="0.25">
      <c r="I3386" s="146"/>
      <c r="J3386" s="146"/>
      <c r="K3386" s="146"/>
      <c r="L3386" s="146"/>
    </row>
    <row r="3387" spans="9:12" x14ac:dyDescent="0.25">
      <c r="I3387" s="146"/>
      <c r="J3387" s="146"/>
      <c r="K3387" s="146"/>
      <c r="L3387" s="146"/>
    </row>
    <row r="3388" spans="9:12" x14ac:dyDescent="0.25">
      <c r="I3388" s="146"/>
      <c r="J3388" s="146"/>
      <c r="K3388" s="146"/>
      <c r="L3388" s="146"/>
    </row>
    <row r="3389" spans="9:12" x14ac:dyDescent="0.25">
      <c r="I3389" s="146"/>
      <c r="J3389" s="146"/>
      <c r="K3389" s="146"/>
      <c r="L3389" s="146"/>
    </row>
    <row r="3390" spans="9:12" x14ac:dyDescent="0.25">
      <c r="I3390" s="146"/>
      <c r="J3390" s="146"/>
      <c r="K3390" s="146"/>
      <c r="L3390" s="146"/>
    </row>
    <row r="3391" spans="9:12" x14ac:dyDescent="0.25">
      <c r="I3391" s="146"/>
      <c r="J3391" s="146"/>
      <c r="K3391" s="146"/>
      <c r="L3391" s="146"/>
    </row>
    <row r="3392" spans="9:12" x14ac:dyDescent="0.25">
      <c r="I3392" s="146"/>
      <c r="J3392" s="146"/>
      <c r="K3392" s="146"/>
      <c r="L3392" s="146"/>
    </row>
    <row r="3393" spans="9:12" x14ac:dyDescent="0.25">
      <c r="I3393" s="146"/>
      <c r="J3393" s="146"/>
      <c r="K3393" s="146"/>
      <c r="L3393" s="146"/>
    </row>
    <row r="3394" spans="9:12" x14ac:dyDescent="0.25">
      <c r="I3394" s="146"/>
      <c r="J3394" s="146"/>
      <c r="K3394" s="146"/>
      <c r="L3394" s="146"/>
    </row>
    <row r="3395" spans="9:12" x14ac:dyDescent="0.25">
      <c r="I3395" s="146"/>
      <c r="J3395" s="146"/>
      <c r="K3395" s="146"/>
      <c r="L3395" s="146"/>
    </row>
    <row r="3396" spans="9:12" x14ac:dyDescent="0.25">
      <c r="I3396" s="146"/>
      <c r="J3396" s="146"/>
      <c r="K3396" s="146"/>
      <c r="L3396" s="146"/>
    </row>
    <row r="3397" spans="9:12" x14ac:dyDescent="0.25">
      <c r="I3397" s="146"/>
      <c r="J3397" s="146"/>
      <c r="K3397" s="146"/>
      <c r="L3397" s="146"/>
    </row>
    <row r="3398" spans="9:12" x14ac:dyDescent="0.25">
      <c r="I3398" s="146"/>
      <c r="J3398" s="146"/>
      <c r="K3398" s="146"/>
      <c r="L3398" s="146"/>
    </row>
    <row r="3399" spans="9:12" x14ac:dyDescent="0.25">
      <c r="I3399" s="146"/>
      <c r="J3399" s="146"/>
      <c r="K3399" s="146"/>
      <c r="L3399" s="146"/>
    </row>
    <row r="3400" spans="9:12" x14ac:dyDescent="0.25">
      <c r="I3400" s="146"/>
      <c r="J3400" s="146"/>
      <c r="K3400" s="146"/>
      <c r="L3400" s="146"/>
    </row>
    <row r="3401" spans="9:12" x14ac:dyDescent="0.25">
      <c r="I3401" s="146"/>
      <c r="J3401" s="146"/>
      <c r="K3401" s="146"/>
      <c r="L3401" s="146"/>
    </row>
    <row r="3402" spans="9:12" x14ac:dyDescent="0.25">
      <c r="I3402" s="146"/>
      <c r="J3402" s="146"/>
      <c r="K3402" s="146"/>
      <c r="L3402" s="146"/>
    </row>
    <row r="3403" spans="9:12" x14ac:dyDescent="0.25">
      <c r="I3403" s="146"/>
      <c r="J3403" s="146"/>
      <c r="K3403" s="146"/>
      <c r="L3403" s="146"/>
    </row>
    <row r="3404" spans="9:12" x14ac:dyDescent="0.25">
      <c r="I3404" s="146"/>
      <c r="J3404" s="146"/>
      <c r="K3404" s="146"/>
      <c r="L3404" s="146"/>
    </row>
    <row r="3405" spans="9:12" x14ac:dyDescent="0.25">
      <c r="I3405" s="146"/>
      <c r="J3405" s="146"/>
      <c r="K3405" s="146"/>
      <c r="L3405" s="146"/>
    </row>
    <row r="3406" spans="9:12" x14ac:dyDescent="0.25">
      <c r="I3406" s="146"/>
      <c r="J3406" s="146"/>
      <c r="K3406" s="146"/>
      <c r="L3406" s="146"/>
    </row>
    <row r="3407" spans="9:12" x14ac:dyDescent="0.25">
      <c r="I3407" s="146"/>
      <c r="J3407" s="146"/>
      <c r="K3407" s="146"/>
      <c r="L3407" s="146"/>
    </row>
    <row r="3408" spans="9:12" x14ac:dyDescent="0.25">
      <c r="I3408" s="146"/>
      <c r="J3408" s="146"/>
      <c r="K3408" s="146"/>
      <c r="L3408" s="146"/>
    </row>
    <row r="3409" spans="9:12" x14ac:dyDescent="0.25">
      <c r="I3409" s="146"/>
      <c r="J3409" s="146"/>
      <c r="K3409" s="146"/>
      <c r="L3409" s="146"/>
    </row>
    <row r="3410" spans="9:12" x14ac:dyDescent="0.25">
      <c r="I3410" s="146"/>
      <c r="J3410" s="146"/>
      <c r="K3410" s="146"/>
      <c r="L3410" s="146"/>
    </row>
    <row r="3411" spans="9:12" x14ac:dyDescent="0.25">
      <c r="I3411" s="146"/>
      <c r="J3411" s="146"/>
      <c r="K3411" s="146"/>
      <c r="L3411" s="146"/>
    </row>
    <row r="3412" spans="9:12" x14ac:dyDescent="0.25">
      <c r="I3412" s="146"/>
      <c r="J3412" s="146"/>
      <c r="K3412" s="146"/>
      <c r="L3412" s="146"/>
    </row>
    <row r="3413" spans="9:12" x14ac:dyDescent="0.25">
      <c r="I3413" s="146"/>
      <c r="J3413" s="146"/>
      <c r="K3413" s="146"/>
      <c r="L3413" s="146"/>
    </row>
    <row r="3414" spans="9:12" x14ac:dyDescent="0.25">
      <c r="I3414" s="146"/>
      <c r="J3414" s="146"/>
      <c r="K3414" s="146"/>
      <c r="L3414" s="146"/>
    </row>
    <row r="3415" spans="9:12" x14ac:dyDescent="0.25">
      <c r="I3415" s="146"/>
      <c r="J3415" s="146"/>
      <c r="K3415" s="146"/>
      <c r="L3415" s="146"/>
    </row>
    <row r="3416" spans="9:12" x14ac:dyDescent="0.25">
      <c r="I3416" s="146"/>
      <c r="J3416" s="146"/>
      <c r="K3416" s="146"/>
      <c r="L3416" s="146"/>
    </row>
    <row r="3417" spans="9:12" x14ac:dyDescent="0.25">
      <c r="I3417" s="146"/>
      <c r="J3417" s="146"/>
      <c r="K3417" s="146"/>
      <c r="L3417" s="146"/>
    </row>
    <row r="3418" spans="9:12" x14ac:dyDescent="0.25">
      <c r="I3418" s="146"/>
      <c r="J3418" s="146"/>
      <c r="K3418" s="146"/>
      <c r="L3418" s="146"/>
    </row>
    <row r="3419" spans="9:12" x14ac:dyDescent="0.25">
      <c r="I3419" s="146"/>
      <c r="J3419" s="146"/>
      <c r="K3419" s="146"/>
      <c r="L3419" s="146"/>
    </row>
    <row r="3420" spans="9:12" x14ac:dyDescent="0.25">
      <c r="I3420" s="146"/>
      <c r="J3420" s="146"/>
      <c r="K3420" s="146"/>
      <c r="L3420" s="146"/>
    </row>
    <row r="3421" spans="9:12" x14ac:dyDescent="0.25">
      <c r="I3421" s="146"/>
      <c r="J3421" s="146"/>
      <c r="K3421" s="146"/>
      <c r="L3421" s="146"/>
    </row>
    <row r="3422" spans="9:12" x14ac:dyDescent="0.25">
      <c r="I3422" s="146"/>
      <c r="J3422" s="146"/>
      <c r="K3422" s="146"/>
      <c r="L3422" s="146"/>
    </row>
    <row r="3423" spans="9:12" x14ac:dyDescent="0.25">
      <c r="I3423" s="146"/>
      <c r="J3423" s="146"/>
      <c r="K3423" s="146"/>
      <c r="L3423" s="146"/>
    </row>
    <row r="3424" spans="9:12" x14ac:dyDescent="0.25">
      <c r="I3424" s="146"/>
      <c r="J3424" s="146"/>
      <c r="K3424" s="146"/>
      <c r="L3424" s="146"/>
    </row>
    <row r="3425" spans="9:12" x14ac:dyDescent="0.25">
      <c r="I3425" s="146"/>
      <c r="J3425" s="146"/>
      <c r="K3425" s="146"/>
      <c r="L3425" s="146"/>
    </row>
    <row r="3426" spans="9:12" x14ac:dyDescent="0.25">
      <c r="I3426" s="146"/>
      <c r="J3426" s="146"/>
      <c r="K3426" s="146"/>
      <c r="L3426" s="146"/>
    </row>
    <row r="3427" spans="9:12" x14ac:dyDescent="0.25">
      <c r="I3427" s="146"/>
      <c r="J3427" s="146"/>
      <c r="K3427" s="146"/>
      <c r="L3427" s="146"/>
    </row>
    <row r="3428" spans="9:12" x14ac:dyDescent="0.25">
      <c r="I3428" s="146"/>
      <c r="J3428" s="146"/>
      <c r="K3428" s="146"/>
      <c r="L3428" s="146"/>
    </row>
    <row r="3429" spans="9:12" x14ac:dyDescent="0.25">
      <c r="I3429" s="146"/>
      <c r="J3429" s="146"/>
      <c r="K3429" s="146"/>
      <c r="L3429" s="146"/>
    </row>
    <row r="3430" spans="9:12" x14ac:dyDescent="0.25">
      <c r="I3430" s="146"/>
      <c r="J3430" s="146"/>
      <c r="K3430" s="146"/>
      <c r="L3430" s="146"/>
    </row>
    <row r="3431" spans="9:12" x14ac:dyDescent="0.25">
      <c r="I3431" s="146"/>
      <c r="J3431" s="146"/>
      <c r="K3431" s="146"/>
      <c r="L3431" s="146"/>
    </row>
    <row r="3432" spans="9:12" x14ac:dyDescent="0.25">
      <c r="I3432" s="146"/>
      <c r="J3432" s="146"/>
      <c r="K3432" s="146"/>
      <c r="L3432" s="146"/>
    </row>
    <row r="3433" spans="9:12" x14ac:dyDescent="0.25">
      <c r="I3433" s="146"/>
      <c r="J3433" s="146"/>
      <c r="K3433" s="146"/>
      <c r="L3433" s="146"/>
    </row>
    <row r="3434" spans="9:12" x14ac:dyDescent="0.25">
      <c r="I3434" s="146"/>
      <c r="J3434" s="146"/>
      <c r="K3434" s="146"/>
      <c r="L3434" s="146"/>
    </row>
    <row r="3435" spans="9:12" x14ac:dyDescent="0.25">
      <c r="I3435" s="146"/>
      <c r="J3435" s="146"/>
      <c r="K3435" s="146"/>
      <c r="L3435" s="146"/>
    </row>
    <row r="3436" spans="9:12" x14ac:dyDescent="0.25">
      <c r="I3436" s="146"/>
      <c r="J3436" s="146"/>
      <c r="K3436" s="146"/>
      <c r="L3436" s="146"/>
    </row>
    <row r="3437" spans="9:12" x14ac:dyDescent="0.25">
      <c r="I3437" s="146"/>
      <c r="J3437" s="146"/>
      <c r="K3437" s="146"/>
      <c r="L3437" s="146"/>
    </row>
    <row r="3438" spans="9:12" x14ac:dyDescent="0.25">
      <c r="I3438" s="146"/>
      <c r="J3438" s="146"/>
      <c r="K3438" s="146"/>
      <c r="L3438" s="146"/>
    </row>
    <row r="3439" spans="9:12" x14ac:dyDescent="0.25">
      <c r="I3439" s="146"/>
      <c r="J3439" s="146"/>
      <c r="K3439" s="146"/>
      <c r="L3439" s="146"/>
    </row>
    <row r="3440" spans="9:12" x14ac:dyDescent="0.25">
      <c r="I3440" s="146"/>
      <c r="J3440" s="146"/>
      <c r="K3440" s="146"/>
      <c r="L3440" s="146"/>
    </row>
    <row r="3441" spans="9:12" x14ac:dyDescent="0.25">
      <c r="I3441" s="146"/>
      <c r="J3441" s="146"/>
      <c r="K3441" s="146"/>
      <c r="L3441" s="146"/>
    </row>
    <row r="3442" spans="9:12" x14ac:dyDescent="0.25">
      <c r="I3442" s="146"/>
      <c r="J3442" s="146"/>
      <c r="K3442" s="146"/>
      <c r="L3442" s="146"/>
    </row>
    <row r="3443" spans="9:12" x14ac:dyDescent="0.25">
      <c r="I3443" s="146"/>
      <c r="J3443" s="146"/>
      <c r="K3443" s="146"/>
      <c r="L3443" s="146"/>
    </row>
    <row r="3444" spans="9:12" x14ac:dyDescent="0.25">
      <c r="I3444" s="146"/>
      <c r="J3444" s="146"/>
      <c r="K3444" s="146"/>
      <c r="L3444" s="146"/>
    </row>
    <row r="3445" spans="9:12" x14ac:dyDescent="0.25">
      <c r="I3445" s="146"/>
      <c r="J3445" s="146"/>
      <c r="K3445" s="146"/>
      <c r="L3445" s="146"/>
    </row>
    <row r="3446" spans="9:12" x14ac:dyDescent="0.25">
      <c r="I3446" s="146"/>
      <c r="J3446" s="146"/>
      <c r="K3446" s="146"/>
      <c r="L3446" s="146"/>
    </row>
    <row r="3447" spans="9:12" x14ac:dyDescent="0.25">
      <c r="I3447" s="146"/>
      <c r="J3447" s="146"/>
      <c r="K3447" s="146"/>
      <c r="L3447" s="146"/>
    </row>
    <row r="3448" spans="9:12" x14ac:dyDescent="0.25">
      <c r="I3448" s="146"/>
      <c r="J3448" s="146"/>
      <c r="K3448" s="146"/>
      <c r="L3448" s="146"/>
    </row>
    <row r="3449" spans="9:12" x14ac:dyDescent="0.25">
      <c r="I3449" s="146"/>
      <c r="J3449" s="146"/>
      <c r="K3449" s="146"/>
      <c r="L3449" s="146"/>
    </row>
    <row r="3450" spans="9:12" x14ac:dyDescent="0.25">
      <c r="I3450" s="146"/>
      <c r="J3450" s="146"/>
      <c r="K3450" s="146"/>
      <c r="L3450" s="146"/>
    </row>
    <row r="3451" spans="9:12" x14ac:dyDescent="0.25">
      <c r="I3451" s="146"/>
      <c r="J3451" s="146"/>
      <c r="K3451" s="146"/>
      <c r="L3451" s="146"/>
    </row>
    <row r="3452" spans="9:12" x14ac:dyDescent="0.25">
      <c r="I3452" s="146"/>
      <c r="J3452" s="146"/>
      <c r="K3452" s="146"/>
      <c r="L3452" s="146"/>
    </row>
    <row r="3453" spans="9:12" x14ac:dyDescent="0.25">
      <c r="I3453" s="146"/>
      <c r="J3453" s="146"/>
      <c r="K3453" s="146"/>
      <c r="L3453" s="146"/>
    </row>
    <row r="3454" spans="9:12" x14ac:dyDescent="0.25">
      <c r="I3454" s="146"/>
      <c r="J3454" s="146"/>
      <c r="K3454" s="146"/>
      <c r="L3454" s="146"/>
    </row>
    <row r="3455" spans="9:12" x14ac:dyDescent="0.25">
      <c r="I3455" s="146"/>
      <c r="J3455" s="146"/>
      <c r="K3455" s="146"/>
      <c r="L3455" s="146"/>
    </row>
    <row r="3456" spans="9:12" x14ac:dyDescent="0.25">
      <c r="I3456" s="146"/>
      <c r="J3456" s="146"/>
      <c r="K3456" s="146"/>
      <c r="L3456" s="146"/>
    </row>
    <row r="3457" spans="9:12" x14ac:dyDescent="0.25">
      <c r="I3457" s="146"/>
      <c r="J3457" s="146"/>
      <c r="K3457" s="146"/>
      <c r="L3457" s="146"/>
    </row>
    <row r="3458" spans="9:12" x14ac:dyDescent="0.25">
      <c r="I3458" s="146"/>
      <c r="J3458" s="146"/>
      <c r="K3458" s="146"/>
      <c r="L3458" s="146"/>
    </row>
    <row r="3459" spans="9:12" x14ac:dyDescent="0.25">
      <c r="I3459" s="146"/>
      <c r="J3459" s="146"/>
      <c r="K3459" s="146"/>
      <c r="L3459" s="146"/>
    </row>
    <row r="3460" spans="9:12" x14ac:dyDescent="0.25">
      <c r="I3460" s="146"/>
      <c r="J3460" s="146"/>
      <c r="K3460" s="146"/>
      <c r="L3460" s="146"/>
    </row>
    <row r="3461" spans="9:12" x14ac:dyDescent="0.25">
      <c r="I3461" s="146"/>
      <c r="J3461" s="146"/>
      <c r="K3461" s="146"/>
      <c r="L3461" s="146"/>
    </row>
    <row r="3462" spans="9:12" x14ac:dyDescent="0.25">
      <c r="I3462" s="146"/>
      <c r="J3462" s="146"/>
      <c r="K3462" s="146"/>
      <c r="L3462" s="146"/>
    </row>
    <row r="3463" spans="9:12" x14ac:dyDescent="0.25">
      <c r="I3463" s="146"/>
      <c r="J3463" s="146"/>
      <c r="K3463" s="146"/>
      <c r="L3463" s="146"/>
    </row>
    <row r="3464" spans="9:12" x14ac:dyDescent="0.25">
      <c r="I3464" s="146"/>
      <c r="J3464" s="146"/>
      <c r="K3464" s="146"/>
      <c r="L3464" s="146"/>
    </row>
    <row r="3465" spans="9:12" x14ac:dyDescent="0.25">
      <c r="I3465" s="146"/>
      <c r="J3465" s="146"/>
      <c r="K3465" s="146"/>
      <c r="L3465" s="146"/>
    </row>
    <row r="3466" spans="9:12" x14ac:dyDescent="0.25">
      <c r="I3466" s="146"/>
      <c r="J3466" s="146"/>
      <c r="K3466" s="146"/>
      <c r="L3466" s="146"/>
    </row>
    <row r="3467" spans="9:12" x14ac:dyDescent="0.25">
      <c r="I3467" s="146"/>
      <c r="J3467" s="146"/>
      <c r="K3467" s="146"/>
      <c r="L3467" s="146"/>
    </row>
    <row r="3468" spans="9:12" x14ac:dyDescent="0.25">
      <c r="I3468" s="146"/>
      <c r="J3468" s="146"/>
      <c r="K3468" s="146"/>
      <c r="L3468" s="146"/>
    </row>
    <row r="3469" spans="9:12" x14ac:dyDescent="0.25">
      <c r="I3469" s="146"/>
      <c r="J3469" s="146"/>
      <c r="K3469" s="146"/>
      <c r="L3469" s="146"/>
    </row>
    <row r="3470" spans="9:12" x14ac:dyDescent="0.25">
      <c r="I3470" s="146"/>
      <c r="J3470" s="146"/>
      <c r="K3470" s="146"/>
      <c r="L3470" s="146"/>
    </row>
    <row r="3471" spans="9:12" x14ac:dyDescent="0.25">
      <c r="I3471" s="146"/>
      <c r="J3471" s="146"/>
      <c r="K3471" s="146"/>
      <c r="L3471" s="146"/>
    </row>
    <row r="3472" spans="9:12" x14ac:dyDescent="0.25">
      <c r="I3472" s="146"/>
      <c r="J3472" s="146"/>
      <c r="K3472" s="146"/>
      <c r="L3472" s="146"/>
    </row>
    <row r="3473" spans="9:12" x14ac:dyDescent="0.25">
      <c r="I3473" s="146"/>
      <c r="J3473" s="146"/>
      <c r="K3473" s="146"/>
      <c r="L3473" s="146"/>
    </row>
    <row r="3474" spans="9:12" x14ac:dyDescent="0.25">
      <c r="I3474" s="146"/>
      <c r="J3474" s="146"/>
      <c r="K3474" s="146"/>
      <c r="L3474" s="146"/>
    </row>
    <row r="3475" spans="9:12" x14ac:dyDescent="0.25">
      <c r="I3475" s="146"/>
      <c r="J3475" s="146"/>
      <c r="K3475" s="146"/>
      <c r="L3475" s="146"/>
    </row>
    <row r="3476" spans="9:12" x14ac:dyDescent="0.25">
      <c r="I3476" s="146"/>
      <c r="J3476" s="146"/>
      <c r="K3476" s="146"/>
      <c r="L3476" s="146"/>
    </row>
    <row r="3477" spans="9:12" x14ac:dyDescent="0.25">
      <c r="I3477" s="146"/>
      <c r="J3477" s="146"/>
      <c r="K3477" s="146"/>
      <c r="L3477" s="146"/>
    </row>
    <row r="3478" spans="9:12" x14ac:dyDescent="0.25">
      <c r="I3478" s="146"/>
      <c r="J3478" s="146"/>
      <c r="K3478" s="146"/>
      <c r="L3478" s="146"/>
    </row>
    <row r="3479" spans="9:12" x14ac:dyDescent="0.25">
      <c r="I3479" s="146"/>
      <c r="J3479" s="146"/>
      <c r="K3479" s="146"/>
      <c r="L3479" s="146"/>
    </row>
    <row r="3480" spans="9:12" x14ac:dyDescent="0.25">
      <c r="I3480" s="146"/>
      <c r="J3480" s="146"/>
      <c r="K3480" s="146"/>
      <c r="L3480" s="146"/>
    </row>
    <row r="3481" spans="9:12" x14ac:dyDescent="0.25">
      <c r="I3481" s="146"/>
      <c r="J3481" s="146"/>
      <c r="K3481" s="146"/>
      <c r="L3481" s="146"/>
    </row>
    <row r="3482" spans="9:12" x14ac:dyDescent="0.25">
      <c r="I3482" s="146"/>
      <c r="J3482" s="146"/>
      <c r="K3482" s="146"/>
      <c r="L3482" s="146"/>
    </row>
    <row r="3483" spans="9:12" x14ac:dyDescent="0.25">
      <c r="I3483" s="146"/>
      <c r="J3483" s="146"/>
      <c r="K3483" s="146"/>
      <c r="L3483" s="146"/>
    </row>
    <row r="3484" spans="9:12" x14ac:dyDescent="0.25">
      <c r="I3484" s="146"/>
      <c r="J3484" s="146"/>
      <c r="K3484" s="146"/>
      <c r="L3484" s="146"/>
    </row>
    <row r="3485" spans="9:12" x14ac:dyDescent="0.25">
      <c r="I3485" s="146"/>
      <c r="J3485" s="146"/>
      <c r="K3485" s="146"/>
      <c r="L3485" s="146"/>
    </row>
    <row r="3486" spans="9:12" x14ac:dyDescent="0.25">
      <c r="I3486" s="146"/>
      <c r="J3486" s="146"/>
      <c r="K3486" s="146"/>
      <c r="L3486" s="146"/>
    </row>
    <row r="3487" spans="9:12" x14ac:dyDescent="0.25">
      <c r="I3487" s="146"/>
      <c r="J3487" s="146"/>
      <c r="K3487" s="146"/>
      <c r="L3487" s="146"/>
    </row>
    <row r="3488" spans="9:12" x14ac:dyDescent="0.25">
      <c r="I3488" s="146"/>
      <c r="J3488" s="146"/>
      <c r="K3488" s="146"/>
      <c r="L3488" s="146"/>
    </row>
    <row r="3489" spans="9:12" x14ac:dyDescent="0.25">
      <c r="I3489" s="146"/>
      <c r="J3489" s="146"/>
      <c r="K3489" s="146"/>
      <c r="L3489" s="146"/>
    </row>
    <row r="3490" spans="9:12" x14ac:dyDescent="0.25">
      <c r="I3490" s="146"/>
      <c r="J3490" s="146"/>
      <c r="K3490" s="146"/>
      <c r="L3490" s="146"/>
    </row>
    <row r="3491" spans="9:12" x14ac:dyDescent="0.25">
      <c r="I3491" s="146"/>
      <c r="J3491" s="146"/>
      <c r="K3491" s="146"/>
      <c r="L3491" s="146"/>
    </row>
    <row r="3492" spans="9:12" x14ac:dyDescent="0.25">
      <c r="I3492" s="146"/>
      <c r="J3492" s="146"/>
      <c r="K3492" s="146"/>
      <c r="L3492" s="146"/>
    </row>
    <row r="3493" spans="9:12" x14ac:dyDescent="0.25">
      <c r="I3493" s="146"/>
      <c r="J3493" s="146"/>
      <c r="K3493" s="146"/>
      <c r="L3493" s="146"/>
    </row>
    <row r="3494" spans="9:12" x14ac:dyDescent="0.25">
      <c r="I3494" s="146"/>
      <c r="J3494" s="146"/>
      <c r="K3494" s="146"/>
      <c r="L3494" s="146"/>
    </row>
    <row r="3495" spans="9:12" x14ac:dyDescent="0.25">
      <c r="I3495" s="146"/>
      <c r="J3495" s="146"/>
      <c r="K3495" s="146"/>
      <c r="L3495" s="146"/>
    </row>
    <row r="3496" spans="9:12" x14ac:dyDescent="0.25">
      <c r="I3496" s="146"/>
      <c r="J3496" s="146"/>
      <c r="K3496" s="146"/>
      <c r="L3496" s="146"/>
    </row>
    <row r="3497" spans="9:12" x14ac:dyDescent="0.25">
      <c r="I3497" s="146"/>
      <c r="J3497" s="146"/>
      <c r="K3497" s="146"/>
      <c r="L3497" s="146"/>
    </row>
    <row r="3498" spans="9:12" x14ac:dyDescent="0.25">
      <c r="I3498" s="146"/>
      <c r="J3498" s="146"/>
      <c r="K3498" s="146"/>
      <c r="L3498" s="146"/>
    </row>
    <row r="3499" spans="9:12" x14ac:dyDescent="0.25">
      <c r="I3499" s="146"/>
      <c r="J3499" s="146"/>
      <c r="K3499" s="146"/>
      <c r="L3499" s="146"/>
    </row>
    <row r="3500" spans="9:12" x14ac:dyDescent="0.25">
      <c r="I3500" s="146"/>
      <c r="J3500" s="146"/>
      <c r="K3500" s="146"/>
      <c r="L3500" s="146"/>
    </row>
    <row r="3501" spans="9:12" x14ac:dyDescent="0.25">
      <c r="I3501" s="146"/>
      <c r="J3501" s="146"/>
      <c r="K3501" s="146"/>
      <c r="L3501" s="146"/>
    </row>
    <row r="3502" spans="9:12" x14ac:dyDescent="0.25">
      <c r="I3502" s="146"/>
      <c r="J3502" s="146"/>
      <c r="K3502" s="146"/>
      <c r="L3502" s="146"/>
    </row>
    <row r="3503" spans="9:12" x14ac:dyDescent="0.25">
      <c r="I3503" s="146"/>
      <c r="J3503" s="146"/>
      <c r="K3503" s="146"/>
      <c r="L3503" s="146"/>
    </row>
    <row r="3504" spans="9:12" x14ac:dyDescent="0.25">
      <c r="I3504" s="146"/>
      <c r="J3504" s="146"/>
      <c r="K3504" s="146"/>
      <c r="L3504" s="146"/>
    </row>
    <row r="3505" spans="9:12" x14ac:dyDescent="0.25">
      <c r="I3505" s="146"/>
      <c r="J3505" s="146"/>
      <c r="K3505" s="146"/>
      <c r="L3505" s="146"/>
    </row>
    <row r="3506" spans="9:12" x14ac:dyDescent="0.25">
      <c r="I3506" s="146"/>
      <c r="J3506" s="146"/>
      <c r="K3506" s="146"/>
      <c r="L3506" s="146"/>
    </row>
    <row r="3507" spans="9:12" x14ac:dyDescent="0.25">
      <c r="I3507" s="146"/>
      <c r="J3507" s="146"/>
      <c r="K3507" s="146"/>
      <c r="L3507" s="146"/>
    </row>
    <row r="3508" spans="9:12" x14ac:dyDescent="0.25">
      <c r="I3508" s="146"/>
      <c r="J3508" s="146"/>
      <c r="K3508" s="146"/>
      <c r="L3508" s="146"/>
    </row>
    <row r="3509" spans="9:12" x14ac:dyDescent="0.25">
      <c r="I3509" s="146"/>
      <c r="J3509" s="146"/>
      <c r="K3509" s="146"/>
      <c r="L3509" s="146"/>
    </row>
    <row r="3510" spans="9:12" x14ac:dyDescent="0.25">
      <c r="I3510" s="146"/>
      <c r="J3510" s="146"/>
      <c r="K3510" s="146"/>
      <c r="L3510" s="146"/>
    </row>
    <row r="3511" spans="9:12" x14ac:dyDescent="0.25">
      <c r="I3511" s="146"/>
      <c r="J3511" s="146"/>
      <c r="K3511" s="146"/>
      <c r="L3511" s="146"/>
    </row>
    <row r="3512" spans="9:12" x14ac:dyDescent="0.25">
      <c r="I3512" s="146"/>
      <c r="J3512" s="146"/>
      <c r="K3512" s="146"/>
      <c r="L3512" s="146"/>
    </row>
    <row r="3513" spans="9:12" x14ac:dyDescent="0.25">
      <c r="I3513" s="146"/>
      <c r="J3513" s="146"/>
      <c r="K3513" s="146"/>
      <c r="L3513" s="146"/>
    </row>
    <row r="3514" spans="9:12" x14ac:dyDescent="0.25">
      <c r="I3514" s="146"/>
      <c r="J3514" s="146"/>
      <c r="K3514" s="146"/>
      <c r="L3514" s="146"/>
    </row>
    <row r="3515" spans="9:12" x14ac:dyDescent="0.25">
      <c r="I3515" s="146"/>
      <c r="J3515" s="146"/>
      <c r="K3515" s="146"/>
      <c r="L3515" s="146"/>
    </row>
    <row r="3516" spans="9:12" x14ac:dyDescent="0.25">
      <c r="I3516" s="146"/>
      <c r="J3516" s="146"/>
      <c r="K3516" s="146"/>
      <c r="L3516" s="146"/>
    </row>
    <row r="3517" spans="9:12" x14ac:dyDescent="0.25">
      <c r="I3517" s="146"/>
      <c r="J3517" s="146"/>
      <c r="K3517" s="146"/>
      <c r="L3517" s="146"/>
    </row>
    <row r="3518" spans="9:12" x14ac:dyDescent="0.25">
      <c r="I3518" s="146"/>
      <c r="J3518" s="146"/>
      <c r="K3518" s="146"/>
      <c r="L3518" s="146"/>
    </row>
    <row r="3519" spans="9:12" x14ac:dyDescent="0.25">
      <c r="I3519" s="146"/>
      <c r="J3519" s="146"/>
      <c r="K3519" s="146"/>
      <c r="L3519" s="146"/>
    </row>
    <row r="3520" spans="9:12" x14ac:dyDescent="0.25">
      <c r="I3520" s="146"/>
      <c r="J3520" s="146"/>
      <c r="K3520" s="146"/>
      <c r="L3520" s="146"/>
    </row>
    <row r="3521" spans="9:12" x14ac:dyDescent="0.25">
      <c r="I3521" s="146"/>
      <c r="J3521" s="146"/>
      <c r="K3521" s="146"/>
      <c r="L3521" s="146"/>
    </row>
    <row r="3522" spans="9:12" x14ac:dyDescent="0.25">
      <c r="I3522" s="146"/>
      <c r="J3522" s="146"/>
      <c r="K3522" s="146"/>
      <c r="L3522" s="146"/>
    </row>
    <row r="3523" spans="9:12" x14ac:dyDescent="0.25">
      <c r="I3523" s="146"/>
      <c r="J3523" s="146"/>
      <c r="K3523" s="146"/>
      <c r="L3523" s="146"/>
    </row>
    <row r="3524" spans="9:12" x14ac:dyDescent="0.25">
      <c r="I3524" s="146"/>
      <c r="J3524" s="146"/>
      <c r="K3524" s="146"/>
      <c r="L3524" s="146"/>
    </row>
    <row r="3525" spans="9:12" x14ac:dyDescent="0.25">
      <c r="I3525" s="146"/>
      <c r="J3525" s="146"/>
      <c r="K3525" s="146"/>
      <c r="L3525" s="146"/>
    </row>
    <row r="3526" spans="9:12" x14ac:dyDescent="0.25">
      <c r="I3526" s="146"/>
      <c r="J3526" s="146"/>
      <c r="K3526" s="146"/>
      <c r="L3526" s="146"/>
    </row>
    <row r="3527" spans="9:12" x14ac:dyDescent="0.25">
      <c r="I3527" s="146"/>
      <c r="J3527" s="146"/>
      <c r="K3527" s="146"/>
      <c r="L3527" s="146"/>
    </row>
    <row r="3528" spans="9:12" x14ac:dyDescent="0.25">
      <c r="I3528" s="146"/>
      <c r="J3528" s="146"/>
      <c r="K3528" s="146"/>
      <c r="L3528" s="146"/>
    </row>
    <row r="3529" spans="9:12" x14ac:dyDescent="0.25">
      <c r="I3529" s="146"/>
      <c r="J3529" s="146"/>
      <c r="K3529" s="146"/>
      <c r="L3529" s="146"/>
    </row>
    <row r="3530" spans="9:12" x14ac:dyDescent="0.25">
      <c r="I3530" s="146"/>
      <c r="J3530" s="146"/>
      <c r="K3530" s="146"/>
      <c r="L3530" s="146"/>
    </row>
    <row r="3531" spans="9:12" x14ac:dyDescent="0.25">
      <c r="I3531" s="146"/>
      <c r="J3531" s="146"/>
      <c r="K3531" s="146"/>
      <c r="L3531" s="146"/>
    </row>
    <row r="3532" spans="9:12" x14ac:dyDescent="0.25">
      <c r="I3532" s="146"/>
      <c r="J3532" s="146"/>
      <c r="K3532" s="146"/>
      <c r="L3532" s="146"/>
    </row>
    <row r="3533" spans="9:12" x14ac:dyDescent="0.25">
      <c r="I3533" s="146"/>
      <c r="J3533" s="146"/>
      <c r="K3533" s="146"/>
      <c r="L3533" s="146"/>
    </row>
    <row r="3534" spans="9:12" x14ac:dyDescent="0.25">
      <c r="I3534" s="146"/>
      <c r="J3534" s="146"/>
      <c r="K3534" s="146"/>
      <c r="L3534" s="146"/>
    </row>
    <row r="3535" spans="9:12" x14ac:dyDescent="0.25">
      <c r="I3535" s="146"/>
      <c r="J3535" s="146"/>
      <c r="K3535" s="146"/>
      <c r="L3535" s="146"/>
    </row>
    <row r="3536" spans="9:12" x14ac:dyDescent="0.25">
      <c r="I3536" s="146"/>
      <c r="J3536" s="146"/>
      <c r="K3536" s="146"/>
      <c r="L3536" s="146"/>
    </row>
    <row r="3537" spans="9:12" x14ac:dyDescent="0.25">
      <c r="I3537" s="146"/>
      <c r="J3537" s="146"/>
      <c r="K3537" s="146"/>
      <c r="L3537" s="146"/>
    </row>
    <row r="3538" spans="9:12" x14ac:dyDescent="0.25">
      <c r="I3538" s="146"/>
      <c r="J3538" s="146"/>
      <c r="K3538" s="146"/>
      <c r="L3538" s="146"/>
    </row>
    <row r="3539" spans="9:12" x14ac:dyDescent="0.25">
      <c r="I3539" s="146"/>
      <c r="J3539" s="146"/>
      <c r="K3539" s="146"/>
      <c r="L3539" s="146"/>
    </row>
    <row r="3540" spans="9:12" x14ac:dyDescent="0.25">
      <c r="I3540" s="146"/>
      <c r="J3540" s="146"/>
      <c r="K3540" s="146"/>
      <c r="L3540" s="146"/>
    </row>
    <row r="3541" spans="9:12" x14ac:dyDescent="0.25">
      <c r="I3541" s="146"/>
      <c r="J3541" s="146"/>
      <c r="K3541" s="146"/>
      <c r="L3541" s="146"/>
    </row>
    <row r="3542" spans="9:12" x14ac:dyDescent="0.25">
      <c r="I3542" s="146"/>
      <c r="J3542" s="146"/>
      <c r="K3542" s="146"/>
      <c r="L3542" s="146"/>
    </row>
    <row r="3543" spans="9:12" x14ac:dyDescent="0.25">
      <c r="I3543" s="146"/>
      <c r="J3543" s="146"/>
      <c r="K3543" s="146"/>
      <c r="L3543" s="146"/>
    </row>
    <row r="3544" spans="9:12" x14ac:dyDescent="0.25">
      <c r="I3544" s="146"/>
      <c r="J3544" s="146"/>
      <c r="K3544" s="146"/>
      <c r="L3544" s="146"/>
    </row>
    <row r="3545" spans="9:12" x14ac:dyDescent="0.25">
      <c r="I3545" s="146"/>
      <c r="J3545" s="146"/>
      <c r="K3545" s="146"/>
      <c r="L3545" s="146"/>
    </row>
    <row r="3546" spans="9:12" x14ac:dyDescent="0.25">
      <c r="I3546" s="146"/>
      <c r="J3546" s="146"/>
      <c r="K3546" s="146"/>
      <c r="L3546" s="146"/>
    </row>
    <row r="3547" spans="9:12" x14ac:dyDescent="0.25">
      <c r="I3547" s="146"/>
      <c r="J3547" s="146"/>
      <c r="K3547" s="146"/>
      <c r="L3547" s="146"/>
    </row>
    <row r="3548" spans="9:12" x14ac:dyDescent="0.25">
      <c r="I3548" s="146"/>
      <c r="J3548" s="146"/>
      <c r="K3548" s="146"/>
      <c r="L3548" s="146"/>
    </row>
    <row r="3549" spans="9:12" x14ac:dyDescent="0.25">
      <c r="I3549" s="146"/>
      <c r="J3549" s="146"/>
      <c r="K3549" s="146"/>
      <c r="L3549" s="146"/>
    </row>
    <row r="3550" spans="9:12" x14ac:dyDescent="0.25">
      <c r="I3550" s="146"/>
      <c r="J3550" s="146"/>
      <c r="K3550" s="146"/>
      <c r="L3550" s="146"/>
    </row>
    <row r="3551" spans="9:12" x14ac:dyDescent="0.25">
      <c r="I3551" s="146"/>
      <c r="J3551" s="146"/>
      <c r="K3551" s="146"/>
      <c r="L3551" s="146"/>
    </row>
    <row r="3552" spans="9:12" x14ac:dyDescent="0.25">
      <c r="I3552" s="146"/>
      <c r="J3552" s="146"/>
      <c r="K3552" s="146"/>
      <c r="L3552" s="146"/>
    </row>
    <row r="3553" spans="9:12" x14ac:dyDescent="0.25">
      <c r="I3553" s="146"/>
      <c r="J3553" s="146"/>
      <c r="K3553" s="146"/>
      <c r="L3553" s="146"/>
    </row>
    <row r="3554" spans="9:12" x14ac:dyDescent="0.25">
      <c r="I3554" s="146"/>
      <c r="J3554" s="146"/>
      <c r="K3554" s="146"/>
      <c r="L3554" s="146"/>
    </row>
    <row r="3555" spans="9:12" x14ac:dyDescent="0.25">
      <c r="I3555" s="146"/>
      <c r="J3555" s="146"/>
      <c r="K3555" s="146"/>
      <c r="L3555" s="146"/>
    </row>
    <row r="3556" spans="9:12" x14ac:dyDescent="0.25">
      <c r="I3556" s="146"/>
      <c r="J3556" s="146"/>
      <c r="K3556" s="146"/>
      <c r="L3556" s="146"/>
    </row>
    <row r="3557" spans="9:12" x14ac:dyDescent="0.25">
      <c r="I3557" s="146"/>
      <c r="J3557" s="146"/>
      <c r="K3557" s="146"/>
      <c r="L3557" s="146"/>
    </row>
    <row r="3558" spans="9:12" x14ac:dyDescent="0.25">
      <c r="I3558" s="146"/>
      <c r="J3558" s="146"/>
      <c r="K3558" s="146"/>
      <c r="L3558" s="146"/>
    </row>
    <row r="3559" spans="9:12" x14ac:dyDescent="0.25">
      <c r="I3559" s="146"/>
      <c r="J3559" s="146"/>
      <c r="K3559" s="146"/>
      <c r="L3559" s="146"/>
    </row>
    <row r="3560" spans="9:12" x14ac:dyDescent="0.25">
      <c r="I3560" s="146"/>
      <c r="J3560" s="146"/>
      <c r="K3560" s="146"/>
      <c r="L3560" s="146"/>
    </row>
    <row r="3561" spans="9:12" x14ac:dyDescent="0.25">
      <c r="I3561" s="146"/>
      <c r="J3561" s="146"/>
      <c r="K3561" s="146"/>
      <c r="L3561" s="146"/>
    </row>
    <row r="3562" spans="9:12" x14ac:dyDescent="0.25">
      <c r="I3562" s="146"/>
      <c r="J3562" s="146"/>
      <c r="K3562" s="146"/>
      <c r="L3562" s="146"/>
    </row>
    <row r="3563" spans="9:12" x14ac:dyDescent="0.25">
      <c r="I3563" s="146"/>
      <c r="J3563" s="146"/>
      <c r="K3563" s="146"/>
      <c r="L3563" s="146"/>
    </row>
    <row r="3564" spans="9:12" x14ac:dyDescent="0.25">
      <c r="I3564" s="146"/>
      <c r="J3564" s="146"/>
      <c r="K3564" s="146"/>
      <c r="L3564" s="146"/>
    </row>
    <row r="3565" spans="9:12" x14ac:dyDescent="0.25">
      <c r="I3565" s="146"/>
      <c r="J3565" s="146"/>
      <c r="K3565" s="146"/>
      <c r="L3565" s="146"/>
    </row>
    <row r="3566" spans="9:12" x14ac:dyDescent="0.25">
      <c r="I3566" s="146"/>
      <c r="J3566" s="146"/>
      <c r="K3566" s="146"/>
      <c r="L3566" s="146"/>
    </row>
    <row r="3567" spans="9:12" x14ac:dyDescent="0.25">
      <c r="I3567" s="146"/>
      <c r="J3567" s="146"/>
      <c r="K3567" s="146"/>
      <c r="L3567" s="146"/>
    </row>
    <row r="3568" spans="9:12" x14ac:dyDescent="0.25">
      <c r="I3568" s="146"/>
      <c r="J3568" s="146"/>
      <c r="K3568" s="146"/>
      <c r="L3568" s="146"/>
    </row>
    <row r="3569" spans="9:12" x14ac:dyDescent="0.25">
      <c r="I3569" s="146"/>
      <c r="J3569" s="146"/>
      <c r="K3569" s="146"/>
      <c r="L3569" s="146"/>
    </row>
    <row r="3570" spans="9:12" x14ac:dyDescent="0.25">
      <c r="I3570" s="146"/>
      <c r="J3570" s="146"/>
      <c r="K3570" s="146"/>
      <c r="L3570" s="146"/>
    </row>
    <row r="3571" spans="9:12" x14ac:dyDescent="0.25">
      <c r="I3571" s="146"/>
      <c r="J3571" s="146"/>
      <c r="K3571" s="146"/>
      <c r="L3571" s="146"/>
    </row>
    <row r="3572" spans="9:12" x14ac:dyDescent="0.25">
      <c r="I3572" s="146"/>
      <c r="J3572" s="146"/>
      <c r="K3572" s="146"/>
      <c r="L3572" s="146"/>
    </row>
    <row r="3573" spans="9:12" x14ac:dyDescent="0.25">
      <c r="I3573" s="146"/>
      <c r="J3573" s="146"/>
      <c r="K3573" s="146"/>
      <c r="L3573" s="146"/>
    </row>
    <row r="3574" spans="9:12" x14ac:dyDescent="0.25">
      <c r="I3574" s="146"/>
      <c r="J3574" s="146"/>
      <c r="K3574" s="146"/>
      <c r="L3574" s="146"/>
    </row>
    <row r="3575" spans="9:12" x14ac:dyDescent="0.25">
      <c r="I3575" s="146"/>
      <c r="J3575" s="146"/>
      <c r="K3575" s="146"/>
      <c r="L3575" s="146"/>
    </row>
    <row r="3576" spans="9:12" x14ac:dyDescent="0.25">
      <c r="I3576" s="146"/>
      <c r="J3576" s="146"/>
      <c r="K3576" s="146"/>
      <c r="L3576" s="146"/>
    </row>
    <row r="3577" spans="9:12" x14ac:dyDescent="0.25">
      <c r="I3577" s="146"/>
      <c r="J3577" s="146"/>
      <c r="K3577" s="146"/>
      <c r="L3577" s="146"/>
    </row>
    <row r="3578" spans="9:12" x14ac:dyDescent="0.25">
      <c r="I3578" s="146"/>
      <c r="J3578" s="146"/>
      <c r="K3578" s="146"/>
      <c r="L3578" s="146"/>
    </row>
    <row r="3579" spans="9:12" x14ac:dyDescent="0.25">
      <c r="I3579" s="146"/>
      <c r="J3579" s="146"/>
      <c r="K3579" s="146"/>
      <c r="L3579" s="146"/>
    </row>
    <row r="3580" spans="9:12" x14ac:dyDescent="0.25">
      <c r="I3580" s="146"/>
      <c r="J3580" s="146"/>
      <c r="K3580" s="146"/>
      <c r="L3580" s="146"/>
    </row>
    <row r="3581" spans="9:12" x14ac:dyDescent="0.25">
      <c r="I3581" s="146"/>
      <c r="J3581" s="146"/>
      <c r="K3581" s="146"/>
      <c r="L3581" s="146"/>
    </row>
    <row r="3582" spans="9:12" x14ac:dyDescent="0.25">
      <c r="I3582" s="146"/>
      <c r="J3582" s="146"/>
      <c r="K3582" s="146"/>
      <c r="L3582" s="146"/>
    </row>
    <row r="3583" spans="9:12" x14ac:dyDescent="0.25">
      <c r="I3583" s="146"/>
      <c r="J3583" s="146"/>
      <c r="K3583" s="146"/>
      <c r="L3583" s="146"/>
    </row>
    <row r="3584" spans="9:12" x14ac:dyDescent="0.25">
      <c r="I3584" s="146"/>
      <c r="J3584" s="146"/>
      <c r="K3584" s="146"/>
      <c r="L3584" s="146"/>
    </row>
    <row r="3585" spans="9:12" x14ac:dyDescent="0.25">
      <c r="I3585" s="146"/>
      <c r="J3585" s="146"/>
      <c r="K3585" s="146"/>
      <c r="L3585" s="146"/>
    </row>
    <row r="3586" spans="9:12" x14ac:dyDescent="0.25">
      <c r="I3586" s="146"/>
      <c r="J3586" s="146"/>
      <c r="K3586" s="146"/>
      <c r="L3586" s="146"/>
    </row>
    <row r="3587" spans="9:12" x14ac:dyDescent="0.25">
      <c r="I3587" s="146"/>
      <c r="J3587" s="146"/>
      <c r="K3587" s="146"/>
      <c r="L3587" s="146"/>
    </row>
    <row r="3588" spans="9:12" x14ac:dyDescent="0.25">
      <c r="I3588" s="146"/>
      <c r="J3588" s="146"/>
      <c r="K3588" s="146"/>
      <c r="L3588" s="146"/>
    </row>
    <row r="3589" spans="9:12" x14ac:dyDescent="0.25">
      <c r="I3589" s="146"/>
      <c r="J3589" s="146"/>
      <c r="K3589" s="146"/>
      <c r="L3589" s="146"/>
    </row>
    <row r="3590" spans="9:12" x14ac:dyDescent="0.25">
      <c r="I3590" s="146"/>
      <c r="J3590" s="146"/>
      <c r="K3590" s="146"/>
      <c r="L3590" s="146"/>
    </row>
    <row r="3591" spans="9:12" x14ac:dyDescent="0.25">
      <c r="I3591" s="146"/>
      <c r="J3591" s="146"/>
      <c r="K3591" s="146"/>
      <c r="L3591" s="146"/>
    </row>
    <row r="3592" spans="9:12" x14ac:dyDescent="0.25">
      <c r="I3592" s="146"/>
      <c r="J3592" s="146"/>
      <c r="K3592" s="146"/>
      <c r="L3592" s="146"/>
    </row>
    <row r="3593" spans="9:12" x14ac:dyDescent="0.25">
      <c r="I3593" s="146"/>
      <c r="J3593" s="146"/>
      <c r="K3593" s="146"/>
      <c r="L3593" s="146"/>
    </row>
    <row r="3594" spans="9:12" x14ac:dyDescent="0.25">
      <c r="I3594" s="146"/>
      <c r="J3594" s="146"/>
      <c r="K3594" s="146"/>
      <c r="L3594" s="146"/>
    </row>
    <row r="3595" spans="9:12" x14ac:dyDescent="0.25">
      <c r="I3595" s="146"/>
      <c r="J3595" s="146"/>
      <c r="K3595" s="146"/>
      <c r="L3595" s="146"/>
    </row>
    <row r="3596" spans="9:12" x14ac:dyDescent="0.25">
      <c r="I3596" s="146"/>
      <c r="J3596" s="146"/>
      <c r="K3596" s="146"/>
      <c r="L3596" s="146"/>
    </row>
    <row r="3597" spans="9:12" x14ac:dyDescent="0.25">
      <c r="I3597" s="146"/>
      <c r="J3597" s="146"/>
      <c r="K3597" s="146"/>
      <c r="L3597" s="146"/>
    </row>
    <row r="3598" spans="9:12" x14ac:dyDescent="0.25">
      <c r="I3598" s="146"/>
      <c r="J3598" s="146"/>
      <c r="K3598" s="146"/>
      <c r="L3598" s="146"/>
    </row>
    <row r="3599" spans="9:12" x14ac:dyDescent="0.25">
      <c r="I3599" s="146"/>
      <c r="J3599" s="146"/>
      <c r="K3599" s="146"/>
      <c r="L3599" s="146"/>
    </row>
    <row r="3600" spans="9:12" x14ac:dyDescent="0.25">
      <c r="I3600" s="146"/>
      <c r="J3600" s="146"/>
      <c r="K3600" s="146"/>
      <c r="L3600" s="146"/>
    </row>
    <row r="3601" spans="9:12" x14ac:dyDescent="0.25">
      <c r="I3601" s="146"/>
      <c r="J3601" s="146"/>
      <c r="K3601" s="146"/>
      <c r="L3601" s="146"/>
    </row>
    <row r="3602" spans="9:12" x14ac:dyDescent="0.25">
      <c r="I3602" s="146"/>
      <c r="J3602" s="146"/>
      <c r="K3602" s="146"/>
      <c r="L3602" s="146"/>
    </row>
    <row r="3603" spans="9:12" x14ac:dyDescent="0.25">
      <c r="I3603" s="146"/>
      <c r="J3603" s="146"/>
      <c r="K3603" s="146"/>
      <c r="L3603" s="146"/>
    </row>
    <row r="3604" spans="9:12" x14ac:dyDescent="0.25">
      <c r="I3604" s="146"/>
      <c r="J3604" s="146"/>
      <c r="K3604" s="146"/>
      <c r="L3604" s="146"/>
    </row>
    <row r="3605" spans="9:12" x14ac:dyDescent="0.25">
      <c r="I3605" s="146"/>
      <c r="J3605" s="146"/>
      <c r="K3605" s="146"/>
      <c r="L3605" s="146"/>
    </row>
    <row r="3606" spans="9:12" x14ac:dyDescent="0.25">
      <c r="I3606" s="146"/>
      <c r="J3606" s="146"/>
      <c r="K3606" s="146"/>
      <c r="L3606" s="146"/>
    </row>
    <row r="3607" spans="9:12" x14ac:dyDescent="0.25">
      <c r="I3607" s="146"/>
      <c r="J3607" s="146"/>
      <c r="K3607" s="146"/>
      <c r="L3607" s="146"/>
    </row>
    <row r="3608" spans="9:12" x14ac:dyDescent="0.25">
      <c r="I3608" s="146"/>
      <c r="J3608" s="146"/>
      <c r="K3608" s="146"/>
      <c r="L3608" s="146"/>
    </row>
    <row r="3609" spans="9:12" x14ac:dyDescent="0.25">
      <c r="I3609" s="146"/>
      <c r="J3609" s="146"/>
      <c r="K3609" s="146"/>
      <c r="L3609" s="146"/>
    </row>
    <row r="3610" spans="9:12" x14ac:dyDescent="0.25">
      <c r="I3610" s="146"/>
      <c r="J3610" s="146"/>
      <c r="K3610" s="146"/>
      <c r="L3610" s="146"/>
    </row>
    <row r="3611" spans="9:12" x14ac:dyDescent="0.25">
      <c r="I3611" s="146"/>
      <c r="J3611" s="146"/>
      <c r="K3611" s="146"/>
      <c r="L3611" s="146"/>
    </row>
    <row r="3612" spans="9:12" x14ac:dyDescent="0.25">
      <c r="I3612" s="146"/>
      <c r="J3612" s="146"/>
      <c r="K3612" s="146"/>
      <c r="L3612" s="146"/>
    </row>
    <row r="3613" spans="9:12" x14ac:dyDescent="0.25">
      <c r="I3613" s="146"/>
      <c r="J3613" s="146"/>
      <c r="K3613" s="146"/>
      <c r="L3613" s="146"/>
    </row>
    <row r="3614" spans="9:12" x14ac:dyDescent="0.25">
      <c r="I3614" s="146"/>
      <c r="J3614" s="146"/>
      <c r="K3614" s="146"/>
      <c r="L3614" s="146"/>
    </row>
    <row r="3615" spans="9:12" x14ac:dyDescent="0.25">
      <c r="I3615" s="146"/>
      <c r="J3615" s="146"/>
      <c r="K3615" s="146"/>
      <c r="L3615" s="146"/>
    </row>
    <row r="3616" spans="9:12" x14ac:dyDescent="0.25">
      <c r="I3616" s="146"/>
      <c r="J3616" s="146"/>
      <c r="K3616" s="146"/>
      <c r="L3616" s="146"/>
    </row>
    <row r="3617" spans="9:12" x14ac:dyDescent="0.25">
      <c r="I3617" s="146"/>
      <c r="J3617" s="146"/>
      <c r="K3617" s="146"/>
      <c r="L3617" s="146"/>
    </row>
    <row r="3618" spans="9:12" x14ac:dyDescent="0.25">
      <c r="I3618" s="146"/>
      <c r="J3618" s="146"/>
      <c r="K3618" s="146"/>
      <c r="L3618" s="146"/>
    </row>
    <row r="3619" spans="9:12" x14ac:dyDescent="0.25">
      <c r="I3619" s="146"/>
      <c r="J3619" s="146"/>
      <c r="K3619" s="146"/>
      <c r="L3619" s="146"/>
    </row>
    <row r="3620" spans="9:12" x14ac:dyDescent="0.25">
      <c r="I3620" s="146"/>
      <c r="J3620" s="146"/>
      <c r="K3620" s="146"/>
      <c r="L3620" s="146"/>
    </row>
    <row r="3621" spans="9:12" x14ac:dyDescent="0.25">
      <c r="I3621" s="146"/>
      <c r="J3621" s="146"/>
      <c r="K3621" s="146"/>
      <c r="L3621" s="146"/>
    </row>
    <row r="3622" spans="9:12" x14ac:dyDescent="0.25">
      <c r="I3622" s="146"/>
      <c r="J3622" s="146"/>
      <c r="K3622" s="146"/>
      <c r="L3622" s="146"/>
    </row>
    <row r="3623" spans="9:12" x14ac:dyDescent="0.25">
      <c r="I3623" s="146"/>
      <c r="J3623" s="146"/>
      <c r="K3623" s="146"/>
      <c r="L3623" s="146"/>
    </row>
    <row r="3624" spans="9:12" x14ac:dyDescent="0.25">
      <c r="I3624" s="146"/>
      <c r="J3624" s="146"/>
      <c r="K3624" s="146"/>
      <c r="L3624" s="146"/>
    </row>
    <row r="3625" spans="9:12" x14ac:dyDescent="0.25">
      <c r="I3625" s="146"/>
      <c r="J3625" s="146"/>
      <c r="K3625" s="146"/>
      <c r="L3625" s="146"/>
    </row>
    <row r="3626" spans="9:12" x14ac:dyDescent="0.25">
      <c r="I3626" s="146"/>
      <c r="J3626" s="146"/>
      <c r="K3626" s="146"/>
      <c r="L3626" s="146"/>
    </row>
    <row r="3627" spans="9:12" x14ac:dyDescent="0.25">
      <c r="I3627" s="146"/>
      <c r="J3627" s="146"/>
      <c r="K3627" s="146"/>
      <c r="L3627" s="146"/>
    </row>
    <row r="3628" spans="9:12" x14ac:dyDescent="0.25">
      <c r="I3628" s="146"/>
      <c r="J3628" s="146"/>
      <c r="K3628" s="146"/>
      <c r="L3628" s="146"/>
    </row>
    <row r="3629" spans="9:12" x14ac:dyDescent="0.25">
      <c r="I3629" s="146"/>
      <c r="J3629" s="146"/>
      <c r="K3629" s="146"/>
      <c r="L3629" s="146"/>
    </row>
    <row r="3630" spans="9:12" x14ac:dyDescent="0.25">
      <c r="I3630" s="146"/>
      <c r="J3630" s="146"/>
      <c r="K3630" s="146"/>
      <c r="L3630" s="146"/>
    </row>
    <row r="3631" spans="9:12" x14ac:dyDescent="0.25">
      <c r="I3631" s="146"/>
      <c r="J3631" s="146"/>
      <c r="K3631" s="146"/>
      <c r="L3631" s="146"/>
    </row>
    <row r="3632" spans="9:12" x14ac:dyDescent="0.25">
      <c r="I3632" s="146"/>
      <c r="J3632" s="146"/>
      <c r="K3632" s="146"/>
      <c r="L3632" s="146"/>
    </row>
    <row r="3633" spans="9:12" x14ac:dyDescent="0.25">
      <c r="I3633" s="146"/>
      <c r="J3633" s="146"/>
      <c r="K3633" s="146"/>
      <c r="L3633" s="146"/>
    </row>
    <row r="3634" spans="9:12" x14ac:dyDescent="0.25">
      <c r="I3634" s="146"/>
      <c r="J3634" s="146"/>
      <c r="K3634" s="146"/>
      <c r="L3634" s="146"/>
    </row>
    <row r="3635" spans="9:12" x14ac:dyDescent="0.25">
      <c r="I3635" s="146"/>
      <c r="J3635" s="146"/>
      <c r="K3635" s="146"/>
      <c r="L3635" s="146"/>
    </row>
    <row r="3636" spans="9:12" x14ac:dyDescent="0.25">
      <c r="I3636" s="146"/>
      <c r="J3636" s="146"/>
      <c r="K3636" s="146"/>
      <c r="L3636" s="146"/>
    </row>
    <row r="3637" spans="9:12" x14ac:dyDescent="0.25">
      <c r="I3637" s="146"/>
      <c r="J3637" s="146"/>
      <c r="K3637" s="146"/>
      <c r="L3637" s="146"/>
    </row>
    <row r="3638" spans="9:12" x14ac:dyDescent="0.25">
      <c r="I3638" s="146"/>
      <c r="J3638" s="146"/>
      <c r="K3638" s="146"/>
      <c r="L3638" s="146"/>
    </row>
    <row r="3639" spans="9:12" x14ac:dyDescent="0.25">
      <c r="I3639" s="146"/>
      <c r="J3639" s="146"/>
      <c r="K3639" s="146"/>
      <c r="L3639" s="146"/>
    </row>
    <row r="3640" spans="9:12" x14ac:dyDescent="0.25">
      <c r="I3640" s="146"/>
      <c r="J3640" s="146"/>
      <c r="K3640" s="146"/>
      <c r="L3640" s="146"/>
    </row>
    <row r="3641" spans="9:12" x14ac:dyDescent="0.25">
      <c r="I3641" s="146"/>
      <c r="J3641" s="146"/>
      <c r="K3641" s="146"/>
      <c r="L3641" s="146"/>
    </row>
    <row r="3642" spans="9:12" x14ac:dyDescent="0.25">
      <c r="I3642" s="146"/>
      <c r="J3642" s="146"/>
      <c r="K3642" s="146"/>
      <c r="L3642" s="146"/>
    </row>
    <row r="3643" spans="9:12" x14ac:dyDescent="0.25">
      <c r="I3643" s="146"/>
      <c r="J3643" s="146"/>
      <c r="K3643" s="146"/>
      <c r="L3643" s="146"/>
    </row>
    <row r="3644" spans="9:12" x14ac:dyDescent="0.25">
      <c r="I3644" s="146"/>
      <c r="J3644" s="146"/>
      <c r="K3644" s="146"/>
      <c r="L3644" s="146"/>
    </row>
    <row r="3645" spans="9:12" x14ac:dyDescent="0.25">
      <c r="I3645" s="146"/>
      <c r="J3645" s="146"/>
      <c r="K3645" s="146"/>
      <c r="L3645" s="146"/>
    </row>
    <row r="3646" spans="9:12" x14ac:dyDescent="0.25">
      <c r="I3646" s="146"/>
      <c r="J3646" s="146"/>
      <c r="K3646" s="146"/>
      <c r="L3646" s="146"/>
    </row>
    <row r="3647" spans="9:12" x14ac:dyDescent="0.25">
      <c r="I3647" s="146"/>
      <c r="J3647" s="146"/>
      <c r="K3647" s="146"/>
      <c r="L3647" s="146"/>
    </row>
    <row r="3648" spans="9:12" x14ac:dyDescent="0.25">
      <c r="I3648" s="146"/>
      <c r="J3648" s="146"/>
      <c r="K3648" s="146"/>
      <c r="L3648" s="146"/>
    </row>
    <row r="3649" spans="9:12" x14ac:dyDescent="0.25">
      <c r="I3649" s="146"/>
      <c r="J3649" s="146"/>
      <c r="K3649" s="146"/>
      <c r="L3649" s="146"/>
    </row>
    <row r="3650" spans="9:12" x14ac:dyDescent="0.25">
      <c r="I3650" s="146"/>
      <c r="J3650" s="146"/>
      <c r="K3650" s="146"/>
      <c r="L3650" s="146"/>
    </row>
    <row r="3651" spans="9:12" x14ac:dyDescent="0.25">
      <c r="I3651" s="146"/>
      <c r="J3651" s="146"/>
      <c r="K3651" s="146"/>
      <c r="L3651" s="146"/>
    </row>
    <row r="3652" spans="9:12" x14ac:dyDescent="0.25">
      <c r="I3652" s="146"/>
      <c r="J3652" s="146"/>
      <c r="K3652" s="146"/>
      <c r="L3652" s="146"/>
    </row>
    <row r="3653" spans="9:12" x14ac:dyDescent="0.25">
      <c r="I3653" s="146"/>
      <c r="J3653" s="146"/>
      <c r="K3653" s="146"/>
      <c r="L3653" s="146"/>
    </row>
    <row r="3654" spans="9:12" x14ac:dyDescent="0.25">
      <c r="I3654" s="146"/>
      <c r="J3654" s="146"/>
      <c r="K3654" s="146"/>
      <c r="L3654" s="146"/>
    </row>
    <row r="3655" spans="9:12" x14ac:dyDescent="0.25">
      <c r="I3655" s="146"/>
      <c r="J3655" s="146"/>
      <c r="K3655" s="146"/>
      <c r="L3655" s="146"/>
    </row>
    <row r="3656" spans="9:12" x14ac:dyDescent="0.25">
      <c r="I3656" s="146"/>
      <c r="J3656" s="146"/>
      <c r="K3656" s="146"/>
      <c r="L3656" s="146"/>
    </row>
    <row r="3657" spans="9:12" x14ac:dyDescent="0.25">
      <c r="I3657" s="146"/>
      <c r="J3657" s="146"/>
      <c r="K3657" s="146"/>
      <c r="L3657" s="146"/>
    </row>
    <row r="3658" spans="9:12" x14ac:dyDescent="0.25">
      <c r="I3658" s="146"/>
      <c r="J3658" s="146"/>
      <c r="K3658" s="146"/>
      <c r="L3658" s="146"/>
    </row>
    <row r="3659" spans="9:12" x14ac:dyDescent="0.25">
      <c r="I3659" s="146"/>
      <c r="J3659" s="146"/>
      <c r="K3659" s="146"/>
      <c r="L3659" s="146"/>
    </row>
    <row r="3660" spans="9:12" x14ac:dyDescent="0.25">
      <c r="I3660" s="146"/>
      <c r="J3660" s="146"/>
      <c r="K3660" s="146"/>
      <c r="L3660" s="146"/>
    </row>
    <row r="3661" spans="9:12" x14ac:dyDescent="0.25">
      <c r="I3661" s="146"/>
      <c r="J3661" s="146"/>
      <c r="K3661" s="146"/>
      <c r="L3661" s="146"/>
    </row>
    <row r="3662" spans="9:12" x14ac:dyDescent="0.25">
      <c r="I3662" s="146"/>
      <c r="J3662" s="146"/>
      <c r="K3662" s="146"/>
      <c r="L3662" s="146"/>
    </row>
    <row r="3663" spans="9:12" x14ac:dyDescent="0.25">
      <c r="I3663" s="146"/>
      <c r="J3663" s="146"/>
      <c r="K3663" s="146"/>
      <c r="L3663" s="146"/>
    </row>
    <row r="3664" spans="9:12" x14ac:dyDescent="0.25">
      <c r="I3664" s="146"/>
      <c r="J3664" s="146"/>
      <c r="K3664" s="146"/>
      <c r="L3664" s="146"/>
    </row>
    <row r="3665" spans="9:12" x14ac:dyDescent="0.25">
      <c r="I3665" s="146"/>
      <c r="J3665" s="146"/>
      <c r="K3665" s="146"/>
      <c r="L3665" s="146"/>
    </row>
    <row r="3666" spans="9:12" x14ac:dyDescent="0.25">
      <c r="I3666" s="146"/>
      <c r="J3666" s="146"/>
      <c r="K3666" s="146"/>
      <c r="L3666" s="146"/>
    </row>
    <row r="3667" spans="9:12" x14ac:dyDescent="0.25">
      <c r="I3667" s="146"/>
      <c r="J3667" s="146"/>
      <c r="K3667" s="146"/>
      <c r="L3667" s="146"/>
    </row>
    <row r="3668" spans="9:12" x14ac:dyDescent="0.25">
      <c r="I3668" s="146"/>
      <c r="J3668" s="146"/>
      <c r="K3668" s="146"/>
      <c r="L3668" s="146"/>
    </row>
    <row r="3669" spans="9:12" x14ac:dyDescent="0.25">
      <c r="I3669" s="146"/>
      <c r="J3669" s="146"/>
      <c r="K3669" s="146"/>
      <c r="L3669" s="146"/>
    </row>
    <row r="3670" spans="9:12" x14ac:dyDescent="0.25">
      <c r="I3670" s="146"/>
      <c r="J3670" s="146"/>
      <c r="K3670" s="146"/>
      <c r="L3670" s="146"/>
    </row>
    <row r="3671" spans="9:12" x14ac:dyDescent="0.25">
      <c r="I3671" s="146"/>
      <c r="J3671" s="146"/>
      <c r="K3671" s="146"/>
      <c r="L3671" s="146"/>
    </row>
    <row r="3672" spans="9:12" x14ac:dyDescent="0.25">
      <c r="I3672" s="146"/>
      <c r="J3672" s="146"/>
      <c r="K3672" s="146"/>
      <c r="L3672" s="146"/>
    </row>
    <row r="3673" spans="9:12" x14ac:dyDescent="0.25">
      <c r="I3673" s="146"/>
      <c r="J3673" s="146"/>
      <c r="K3673" s="146"/>
      <c r="L3673" s="146"/>
    </row>
    <row r="3674" spans="9:12" x14ac:dyDescent="0.25">
      <c r="I3674" s="146"/>
      <c r="J3674" s="146"/>
      <c r="K3674" s="146"/>
      <c r="L3674" s="146"/>
    </row>
    <row r="3675" spans="9:12" x14ac:dyDescent="0.25">
      <c r="I3675" s="146"/>
      <c r="J3675" s="146"/>
      <c r="K3675" s="146"/>
      <c r="L3675" s="146"/>
    </row>
    <row r="3676" spans="9:12" x14ac:dyDescent="0.25">
      <c r="I3676" s="146"/>
      <c r="J3676" s="146"/>
      <c r="K3676" s="146"/>
      <c r="L3676" s="146"/>
    </row>
    <row r="3677" spans="9:12" x14ac:dyDescent="0.25">
      <c r="I3677" s="146"/>
      <c r="J3677" s="146"/>
      <c r="K3677" s="146"/>
      <c r="L3677" s="146"/>
    </row>
    <row r="3678" spans="9:12" x14ac:dyDescent="0.25">
      <c r="I3678" s="146"/>
      <c r="J3678" s="146"/>
      <c r="K3678" s="146"/>
      <c r="L3678" s="146"/>
    </row>
    <row r="3679" spans="9:12" x14ac:dyDescent="0.25">
      <c r="I3679" s="146"/>
      <c r="J3679" s="146"/>
      <c r="K3679" s="146"/>
      <c r="L3679" s="146"/>
    </row>
    <row r="3680" spans="9:12" x14ac:dyDescent="0.25">
      <c r="I3680" s="146"/>
      <c r="J3680" s="146"/>
      <c r="K3680" s="146"/>
      <c r="L3680" s="146"/>
    </row>
    <row r="3681" spans="9:12" x14ac:dyDescent="0.25">
      <c r="I3681" s="146"/>
      <c r="J3681" s="146"/>
      <c r="K3681" s="146"/>
      <c r="L3681" s="146"/>
    </row>
    <row r="3682" spans="9:12" x14ac:dyDescent="0.25">
      <c r="I3682" s="146"/>
      <c r="J3682" s="146"/>
      <c r="K3682" s="146"/>
      <c r="L3682" s="146"/>
    </row>
    <row r="3683" spans="9:12" x14ac:dyDescent="0.25">
      <c r="I3683" s="146"/>
      <c r="J3683" s="146"/>
      <c r="K3683" s="146"/>
      <c r="L3683" s="146"/>
    </row>
    <row r="3684" spans="9:12" x14ac:dyDescent="0.25">
      <c r="I3684" s="146"/>
      <c r="J3684" s="146"/>
      <c r="K3684" s="146"/>
      <c r="L3684" s="146"/>
    </row>
    <row r="3685" spans="9:12" x14ac:dyDescent="0.25">
      <c r="I3685" s="146"/>
      <c r="J3685" s="146"/>
      <c r="K3685" s="146"/>
      <c r="L3685" s="146"/>
    </row>
    <row r="3686" spans="9:12" x14ac:dyDescent="0.25">
      <c r="I3686" s="146"/>
      <c r="J3686" s="146"/>
      <c r="K3686" s="146"/>
      <c r="L3686" s="146"/>
    </row>
    <row r="3687" spans="9:12" x14ac:dyDescent="0.25">
      <c r="I3687" s="146"/>
      <c r="J3687" s="146"/>
      <c r="K3687" s="146"/>
      <c r="L3687" s="146"/>
    </row>
    <row r="3688" spans="9:12" x14ac:dyDescent="0.25">
      <c r="I3688" s="146"/>
      <c r="J3688" s="146"/>
      <c r="K3688" s="146"/>
      <c r="L3688" s="146"/>
    </row>
    <row r="3689" spans="9:12" x14ac:dyDescent="0.25">
      <c r="I3689" s="146"/>
      <c r="J3689" s="146"/>
      <c r="K3689" s="146"/>
      <c r="L3689" s="146"/>
    </row>
    <row r="3690" spans="9:12" x14ac:dyDescent="0.25">
      <c r="I3690" s="146"/>
      <c r="J3690" s="146"/>
      <c r="K3690" s="146"/>
      <c r="L3690" s="146"/>
    </row>
    <row r="3691" spans="9:12" x14ac:dyDescent="0.25">
      <c r="I3691" s="146"/>
      <c r="J3691" s="146"/>
      <c r="K3691" s="146"/>
      <c r="L3691" s="146"/>
    </row>
    <row r="3692" spans="9:12" x14ac:dyDescent="0.25">
      <c r="I3692" s="146"/>
      <c r="J3692" s="146"/>
      <c r="K3692" s="146"/>
      <c r="L3692" s="146"/>
    </row>
    <row r="3693" spans="9:12" x14ac:dyDescent="0.25">
      <c r="I3693" s="146"/>
      <c r="J3693" s="146"/>
      <c r="K3693" s="146"/>
      <c r="L3693" s="146"/>
    </row>
    <row r="3694" spans="9:12" x14ac:dyDescent="0.25">
      <c r="I3694" s="146"/>
      <c r="J3694" s="146"/>
      <c r="K3694" s="146"/>
      <c r="L3694" s="146"/>
    </row>
    <row r="3695" spans="9:12" x14ac:dyDescent="0.25">
      <c r="I3695" s="146"/>
      <c r="J3695" s="146"/>
      <c r="K3695" s="146"/>
      <c r="L3695" s="146"/>
    </row>
    <row r="3696" spans="9:12" x14ac:dyDescent="0.25">
      <c r="I3696" s="146"/>
      <c r="J3696" s="146"/>
      <c r="K3696" s="146"/>
      <c r="L3696" s="146"/>
    </row>
    <row r="3697" spans="9:12" x14ac:dyDescent="0.25">
      <c r="I3697" s="146"/>
      <c r="J3697" s="146"/>
      <c r="K3697" s="146"/>
      <c r="L3697" s="146"/>
    </row>
    <row r="3698" spans="9:12" x14ac:dyDescent="0.25">
      <c r="I3698" s="146"/>
      <c r="J3698" s="146"/>
      <c r="K3698" s="146"/>
      <c r="L3698" s="146"/>
    </row>
    <row r="3699" spans="9:12" x14ac:dyDescent="0.25">
      <c r="I3699" s="146"/>
      <c r="J3699" s="146"/>
      <c r="K3699" s="146"/>
      <c r="L3699" s="146"/>
    </row>
    <row r="3700" spans="9:12" x14ac:dyDescent="0.25">
      <c r="I3700" s="146"/>
      <c r="J3700" s="146"/>
      <c r="K3700" s="146"/>
      <c r="L3700" s="146"/>
    </row>
    <row r="3701" spans="9:12" x14ac:dyDescent="0.25">
      <c r="I3701" s="146"/>
      <c r="J3701" s="146"/>
      <c r="K3701" s="146"/>
      <c r="L3701" s="146"/>
    </row>
    <row r="3702" spans="9:12" x14ac:dyDescent="0.25">
      <c r="I3702" s="146"/>
      <c r="J3702" s="146"/>
      <c r="K3702" s="146"/>
      <c r="L3702" s="146"/>
    </row>
    <row r="3703" spans="9:12" x14ac:dyDescent="0.25">
      <c r="I3703" s="146"/>
      <c r="J3703" s="146"/>
      <c r="K3703" s="146"/>
      <c r="L3703" s="146"/>
    </row>
    <row r="3704" spans="9:12" x14ac:dyDescent="0.25">
      <c r="I3704" s="146"/>
      <c r="J3704" s="146"/>
      <c r="K3704" s="146"/>
      <c r="L3704" s="146"/>
    </row>
    <row r="3705" spans="9:12" x14ac:dyDescent="0.25">
      <c r="I3705" s="146"/>
      <c r="J3705" s="146"/>
      <c r="K3705" s="146"/>
      <c r="L3705" s="146"/>
    </row>
    <row r="3706" spans="9:12" x14ac:dyDescent="0.25">
      <c r="I3706" s="146"/>
      <c r="J3706" s="146"/>
      <c r="K3706" s="146"/>
      <c r="L3706" s="146"/>
    </row>
    <row r="3707" spans="9:12" x14ac:dyDescent="0.25">
      <c r="I3707" s="146"/>
      <c r="J3707" s="146"/>
      <c r="K3707" s="146"/>
      <c r="L3707" s="146"/>
    </row>
    <row r="3708" spans="9:12" x14ac:dyDescent="0.25">
      <c r="I3708" s="146"/>
      <c r="J3708" s="146"/>
      <c r="K3708" s="146"/>
      <c r="L3708" s="146"/>
    </row>
    <row r="3709" spans="9:12" x14ac:dyDescent="0.25">
      <c r="I3709" s="146"/>
      <c r="J3709" s="146"/>
      <c r="K3709" s="146"/>
      <c r="L3709" s="146"/>
    </row>
    <row r="3710" spans="9:12" x14ac:dyDescent="0.25">
      <c r="I3710" s="146"/>
      <c r="J3710" s="146"/>
      <c r="K3710" s="146"/>
      <c r="L3710" s="146"/>
    </row>
    <row r="3711" spans="9:12" x14ac:dyDescent="0.25">
      <c r="I3711" s="146"/>
      <c r="J3711" s="146"/>
      <c r="K3711" s="146"/>
      <c r="L3711" s="146"/>
    </row>
    <row r="3712" spans="9:12" x14ac:dyDescent="0.25">
      <c r="I3712" s="146"/>
      <c r="J3712" s="146"/>
      <c r="K3712" s="146"/>
      <c r="L3712" s="146"/>
    </row>
    <row r="3713" spans="9:12" x14ac:dyDescent="0.25">
      <c r="I3713" s="146"/>
      <c r="J3713" s="146"/>
      <c r="K3713" s="146"/>
      <c r="L3713" s="146"/>
    </row>
    <row r="3714" spans="9:12" x14ac:dyDescent="0.25">
      <c r="I3714" s="146"/>
      <c r="J3714" s="146"/>
      <c r="K3714" s="146"/>
      <c r="L3714" s="146"/>
    </row>
    <row r="3715" spans="9:12" x14ac:dyDescent="0.25">
      <c r="I3715" s="146"/>
      <c r="J3715" s="146"/>
      <c r="K3715" s="146"/>
      <c r="L3715" s="146"/>
    </row>
    <row r="3716" spans="9:12" x14ac:dyDescent="0.25">
      <c r="I3716" s="146"/>
      <c r="J3716" s="146"/>
      <c r="K3716" s="146"/>
      <c r="L3716" s="146"/>
    </row>
    <row r="3717" spans="9:12" x14ac:dyDescent="0.25">
      <c r="I3717" s="146"/>
      <c r="J3717" s="146"/>
      <c r="K3717" s="146"/>
      <c r="L3717" s="146"/>
    </row>
    <row r="3718" spans="9:12" x14ac:dyDescent="0.25">
      <c r="I3718" s="146"/>
      <c r="J3718" s="146"/>
      <c r="K3718" s="146"/>
      <c r="L3718" s="146"/>
    </row>
    <row r="3719" spans="9:12" x14ac:dyDescent="0.25">
      <c r="I3719" s="146"/>
      <c r="J3719" s="146"/>
      <c r="K3719" s="146"/>
      <c r="L3719" s="146"/>
    </row>
    <row r="3720" spans="9:12" x14ac:dyDescent="0.25">
      <c r="I3720" s="146"/>
      <c r="J3720" s="146"/>
      <c r="K3720" s="146"/>
      <c r="L3720" s="146"/>
    </row>
    <row r="3721" spans="9:12" x14ac:dyDescent="0.25">
      <c r="I3721" s="146"/>
      <c r="J3721" s="146"/>
      <c r="K3721" s="146"/>
      <c r="L3721" s="146"/>
    </row>
    <row r="3722" spans="9:12" x14ac:dyDescent="0.25">
      <c r="I3722" s="146"/>
      <c r="J3722" s="146"/>
      <c r="K3722" s="146"/>
      <c r="L3722" s="146"/>
    </row>
    <row r="3723" spans="9:12" x14ac:dyDescent="0.25">
      <c r="I3723" s="146"/>
      <c r="J3723" s="146"/>
      <c r="K3723" s="146"/>
      <c r="L3723" s="146"/>
    </row>
    <row r="3724" spans="9:12" x14ac:dyDescent="0.25">
      <c r="I3724" s="146"/>
      <c r="J3724" s="146"/>
      <c r="K3724" s="146"/>
      <c r="L3724" s="146"/>
    </row>
    <row r="3725" spans="9:12" x14ac:dyDescent="0.25">
      <c r="I3725" s="146"/>
      <c r="J3725" s="146"/>
      <c r="K3725" s="146"/>
      <c r="L3725" s="146"/>
    </row>
    <row r="3726" spans="9:12" x14ac:dyDescent="0.25">
      <c r="I3726" s="146"/>
      <c r="J3726" s="146"/>
      <c r="K3726" s="146"/>
      <c r="L3726" s="146"/>
    </row>
    <row r="3727" spans="9:12" x14ac:dyDescent="0.25">
      <c r="I3727" s="146"/>
      <c r="J3727" s="146"/>
      <c r="K3727" s="146"/>
      <c r="L3727" s="146"/>
    </row>
    <row r="3728" spans="9:12" x14ac:dyDescent="0.25">
      <c r="I3728" s="146"/>
      <c r="J3728" s="146"/>
      <c r="K3728" s="146"/>
      <c r="L3728" s="146"/>
    </row>
    <row r="3729" spans="9:12" x14ac:dyDescent="0.25">
      <c r="I3729" s="146"/>
      <c r="J3729" s="146"/>
      <c r="K3729" s="146"/>
      <c r="L3729" s="146"/>
    </row>
    <row r="3730" spans="9:12" x14ac:dyDescent="0.25">
      <c r="I3730" s="146"/>
      <c r="J3730" s="146"/>
      <c r="K3730" s="146"/>
      <c r="L3730" s="146"/>
    </row>
    <row r="3731" spans="9:12" x14ac:dyDescent="0.25">
      <c r="I3731" s="146"/>
      <c r="J3731" s="146"/>
      <c r="K3731" s="146"/>
      <c r="L3731" s="146"/>
    </row>
    <row r="3732" spans="9:12" x14ac:dyDescent="0.25">
      <c r="I3732" s="146"/>
      <c r="J3732" s="146"/>
      <c r="K3732" s="146"/>
      <c r="L3732" s="146"/>
    </row>
    <row r="3733" spans="9:12" x14ac:dyDescent="0.25">
      <c r="I3733" s="146"/>
      <c r="J3733" s="146"/>
      <c r="K3733" s="146"/>
      <c r="L3733" s="146"/>
    </row>
    <row r="3734" spans="9:12" x14ac:dyDescent="0.25">
      <c r="I3734" s="146"/>
      <c r="J3734" s="146"/>
      <c r="K3734" s="146"/>
      <c r="L3734" s="146"/>
    </row>
    <row r="3735" spans="9:12" x14ac:dyDescent="0.25">
      <c r="I3735" s="146"/>
      <c r="J3735" s="146"/>
      <c r="K3735" s="146"/>
      <c r="L3735" s="146"/>
    </row>
    <row r="3736" spans="9:12" x14ac:dyDescent="0.25">
      <c r="I3736" s="146"/>
      <c r="J3736" s="146"/>
      <c r="K3736" s="146"/>
      <c r="L3736" s="146"/>
    </row>
    <row r="3737" spans="9:12" x14ac:dyDescent="0.25">
      <c r="I3737" s="146"/>
      <c r="J3737" s="146"/>
      <c r="K3737" s="146"/>
      <c r="L3737" s="146"/>
    </row>
    <row r="3738" spans="9:12" x14ac:dyDescent="0.25">
      <c r="I3738" s="146"/>
      <c r="J3738" s="146"/>
      <c r="K3738" s="146"/>
      <c r="L3738" s="146"/>
    </row>
    <row r="3739" spans="9:12" x14ac:dyDescent="0.25">
      <c r="I3739" s="146"/>
      <c r="J3739" s="146"/>
      <c r="K3739" s="146"/>
      <c r="L3739" s="146"/>
    </row>
    <row r="3740" spans="9:12" x14ac:dyDescent="0.25">
      <c r="I3740" s="146"/>
      <c r="J3740" s="146"/>
      <c r="K3740" s="146"/>
      <c r="L3740" s="146"/>
    </row>
    <row r="3741" spans="9:12" x14ac:dyDescent="0.25">
      <c r="I3741" s="146"/>
      <c r="J3741" s="146"/>
      <c r="K3741" s="146"/>
      <c r="L3741" s="146"/>
    </row>
    <row r="3742" spans="9:12" x14ac:dyDescent="0.25">
      <c r="I3742" s="146"/>
      <c r="J3742" s="146"/>
      <c r="K3742" s="146"/>
      <c r="L3742" s="146"/>
    </row>
    <row r="3743" spans="9:12" x14ac:dyDescent="0.25">
      <c r="I3743" s="146"/>
      <c r="J3743" s="146"/>
      <c r="K3743" s="146"/>
      <c r="L3743" s="146"/>
    </row>
    <row r="3744" spans="9:12" x14ac:dyDescent="0.25">
      <c r="I3744" s="146"/>
      <c r="J3744" s="146"/>
      <c r="K3744" s="146"/>
      <c r="L3744" s="146"/>
    </row>
    <row r="3745" spans="9:12" x14ac:dyDescent="0.25">
      <c r="I3745" s="146"/>
      <c r="J3745" s="146"/>
      <c r="K3745" s="146"/>
      <c r="L3745" s="146"/>
    </row>
    <row r="3746" spans="9:12" x14ac:dyDescent="0.25">
      <c r="I3746" s="146"/>
      <c r="J3746" s="146"/>
      <c r="K3746" s="146"/>
      <c r="L3746" s="146"/>
    </row>
    <row r="3747" spans="9:12" x14ac:dyDescent="0.25">
      <c r="I3747" s="146"/>
      <c r="J3747" s="146"/>
      <c r="K3747" s="146"/>
      <c r="L3747" s="146"/>
    </row>
    <row r="3748" spans="9:12" x14ac:dyDescent="0.25">
      <c r="I3748" s="146"/>
      <c r="J3748" s="146"/>
      <c r="K3748" s="146"/>
      <c r="L3748" s="146"/>
    </row>
    <row r="3749" spans="9:12" x14ac:dyDescent="0.25">
      <c r="I3749" s="146"/>
      <c r="J3749" s="146"/>
      <c r="K3749" s="146"/>
      <c r="L3749" s="146"/>
    </row>
    <row r="3750" spans="9:12" x14ac:dyDescent="0.25">
      <c r="I3750" s="146"/>
      <c r="J3750" s="146"/>
      <c r="K3750" s="146"/>
      <c r="L3750" s="146"/>
    </row>
    <row r="3751" spans="9:12" x14ac:dyDescent="0.25">
      <c r="I3751" s="146"/>
      <c r="J3751" s="146"/>
      <c r="K3751" s="146"/>
      <c r="L3751" s="146"/>
    </row>
    <row r="3752" spans="9:12" x14ac:dyDescent="0.25">
      <c r="I3752" s="146"/>
      <c r="J3752" s="146"/>
      <c r="K3752" s="146"/>
      <c r="L3752" s="146"/>
    </row>
    <row r="3753" spans="9:12" x14ac:dyDescent="0.25">
      <c r="I3753" s="146"/>
      <c r="J3753" s="146"/>
      <c r="K3753" s="146"/>
      <c r="L3753" s="146"/>
    </row>
    <row r="3754" spans="9:12" x14ac:dyDescent="0.25">
      <c r="I3754" s="146"/>
      <c r="J3754" s="146"/>
      <c r="K3754" s="146"/>
      <c r="L3754" s="146"/>
    </row>
    <row r="3755" spans="9:12" x14ac:dyDescent="0.25">
      <c r="I3755" s="146"/>
      <c r="J3755" s="146"/>
      <c r="K3755" s="146"/>
      <c r="L3755" s="146"/>
    </row>
    <row r="3756" spans="9:12" x14ac:dyDescent="0.25">
      <c r="I3756" s="146"/>
      <c r="J3756" s="146"/>
      <c r="K3756" s="146"/>
      <c r="L3756" s="146"/>
    </row>
    <row r="3757" spans="9:12" x14ac:dyDescent="0.25">
      <c r="I3757" s="146"/>
      <c r="J3757" s="146"/>
      <c r="K3757" s="146"/>
      <c r="L3757" s="146"/>
    </row>
    <row r="3758" spans="9:12" x14ac:dyDescent="0.25">
      <c r="I3758" s="146"/>
      <c r="J3758" s="146"/>
      <c r="K3758" s="146"/>
      <c r="L3758" s="146"/>
    </row>
    <row r="3759" spans="9:12" x14ac:dyDescent="0.25">
      <c r="I3759" s="146"/>
      <c r="J3759" s="146"/>
      <c r="K3759" s="146"/>
      <c r="L3759" s="146"/>
    </row>
    <row r="3760" spans="9:12" x14ac:dyDescent="0.25">
      <c r="I3760" s="146"/>
      <c r="J3760" s="146"/>
      <c r="K3760" s="146"/>
      <c r="L3760" s="146"/>
    </row>
    <row r="3761" spans="9:12" x14ac:dyDescent="0.25">
      <c r="I3761" s="146"/>
      <c r="J3761" s="146"/>
      <c r="K3761" s="146"/>
      <c r="L3761" s="146"/>
    </row>
    <row r="3762" spans="9:12" x14ac:dyDescent="0.25">
      <c r="I3762" s="146"/>
      <c r="J3762" s="146"/>
      <c r="K3762" s="146"/>
      <c r="L3762" s="146"/>
    </row>
    <row r="3763" spans="9:12" x14ac:dyDescent="0.25">
      <c r="I3763" s="146"/>
      <c r="J3763" s="146"/>
      <c r="K3763" s="146"/>
      <c r="L3763" s="146"/>
    </row>
    <row r="3764" spans="9:12" x14ac:dyDescent="0.25">
      <c r="I3764" s="146"/>
      <c r="J3764" s="146"/>
      <c r="K3764" s="146"/>
      <c r="L3764" s="146"/>
    </row>
    <row r="3765" spans="9:12" x14ac:dyDescent="0.25">
      <c r="I3765" s="146"/>
      <c r="J3765" s="146"/>
      <c r="K3765" s="146"/>
      <c r="L3765" s="146"/>
    </row>
    <row r="3766" spans="9:12" x14ac:dyDescent="0.25">
      <c r="I3766" s="146"/>
      <c r="J3766" s="146"/>
      <c r="K3766" s="146"/>
      <c r="L3766" s="146"/>
    </row>
    <row r="3767" spans="9:12" x14ac:dyDescent="0.25">
      <c r="I3767" s="146"/>
      <c r="J3767" s="146"/>
      <c r="K3767" s="146"/>
      <c r="L3767" s="146"/>
    </row>
    <row r="3768" spans="9:12" x14ac:dyDescent="0.25">
      <c r="I3768" s="146"/>
      <c r="J3768" s="146"/>
      <c r="K3768" s="146"/>
      <c r="L3768" s="146"/>
    </row>
    <row r="3769" spans="9:12" x14ac:dyDescent="0.25">
      <c r="I3769" s="146"/>
      <c r="J3769" s="146"/>
      <c r="K3769" s="146"/>
      <c r="L3769" s="146"/>
    </row>
    <row r="3770" spans="9:12" x14ac:dyDescent="0.25">
      <c r="I3770" s="146"/>
      <c r="J3770" s="146"/>
      <c r="K3770" s="146"/>
      <c r="L3770" s="146"/>
    </row>
    <row r="3771" spans="9:12" x14ac:dyDescent="0.25">
      <c r="I3771" s="146"/>
      <c r="J3771" s="146"/>
      <c r="K3771" s="146"/>
      <c r="L3771" s="146"/>
    </row>
    <row r="3772" spans="9:12" x14ac:dyDescent="0.25">
      <c r="I3772" s="146"/>
      <c r="J3772" s="146"/>
      <c r="K3772" s="146"/>
      <c r="L3772" s="146"/>
    </row>
    <row r="3773" spans="9:12" x14ac:dyDescent="0.25">
      <c r="I3773" s="146"/>
      <c r="J3773" s="146"/>
      <c r="K3773" s="146"/>
      <c r="L3773" s="146"/>
    </row>
    <row r="3774" spans="9:12" x14ac:dyDescent="0.25">
      <c r="I3774" s="146"/>
      <c r="J3774" s="146"/>
      <c r="K3774" s="146"/>
      <c r="L3774" s="146"/>
    </row>
    <row r="3775" spans="9:12" x14ac:dyDescent="0.25">
      <c r="I3775" s="146"/>
      <c r="J3775" s="146"/>
      <c r="K3775" s="146"/>
      <c r="L3775" s="146"/>
    </row>
    <row r="3776" spans="9:12" x14ac:dyDescent="0.25">
      <c r="I3776" s="146"/>
      <c r="J3776" s="146"/>
      <c r="K3776" s="146"/>
      <c r="L3776" s="146"/>
    </row>
    <row r="3777" spans="9:12" x14ac:dyDescent="0.25">
      <c r="I3777" s="146"/>
      <c r="J3777" s="146"/>
      <c r="K3777" s="146"/>
      <c r="L3777" s="146"/>
    </row>
    <row r="3778" spans="9:12" x14ac:dyDescent="0.25">
      <c r="I3778" s="146"/>
      <c r="J3778" s="146"/>
      <c r="K3778" s="146"/>
      <c r="L3778" s="146"/>
    </row>
    <row r="3779" spans="9:12" x14ac:dyDescent="0.25">
      <c r="I3779" s="146"/>
      <c r="J3779" s="146"/>
      <c r="K3779" s="146"/>
      <c r="L3779" s="146"/>
    </row>
    <row r="3780" spans="9:12" x14ac:dyDescent="0.25">
      <c r="I3780" s="146"/>
      <c r="J3780" s="146"/>
      <c r="K3780" s="146"/>
      <c r="L3780" s="146"/>
    </row>
    <row r="3781" spans="9:12" x14ac:dyDescent="0.25">
      <c r="I3781" s="146"/>
      <c r="J3781" s="146"/>
      <c r="K3781" s="146"/>
      <c r="L3781" s="146"/>
    </row>
    <row r="3782" spans="9:12" x14ac:dyDescent="0.25">
      <c r="I3782" s="146"/>
      <c r="J3782" s="146"/>
      <c r="K3782" s="146"/>
      <c r="L3782" s="146"/>
    </row>
    <row r="3783" spans="9:12" x14ac:dyDescent="0.25">
      <c r="I3783" s="146"/>
      <c r="J3783" s="146"/>
      <c r="K3783" s="146"/>
      <c r="L3783" s="146"/>
    </row>
    <row r="3784" spans="9:12" x14ac:dyDescent="0.25">
      <c r="I3784" s="146"/>
      <c r="J3784" s="146"/>
      <c r="K3784" s="146"/>
      <c r="L3784" s="146"/>
    </row>
    <row r="3785" spans="9:12" x14ac:dyDescent="0.25">
      <c r="I3785" s="146"/>
      <c r="J3785" s="146"/>
      <c r="K3785" s="146"/>
      <c r="L3785" s="146"/>
    </row>
    <row r="3786" spans="9:12" x14ac:dyDescent="0.25">
      <c r="I3786" s="146"/>
      <c r="J3786" s="146"/>
      <c r="K3786" s="146"/>
      <c r="L3786" s="146"/>
    </row>
    <row r="3787" spans="9:12" x14ac:dyDescent="0.25">
      <c r="I3787" s="146"/>
      <c r="J3787" s="146"/>
      <c r="K3787" s="146"/>
      <c r="L3787" s="146"/>
    </row>
    <row r="3788" spans="9:12" x14ac:dyDescent="0.25">
      <c r="I3788" s="146"/>
      <c r="J3788" s="146"/>
      <c r="K3788" s="146"/>
      <c r="L3788" s="146"/>
    </row>
    <row r="3789" spans="9:12" x14ac:dyDescent="0.25">
      <c r="I3789" s="146"/>
      <c r="J3789" s="146"/>
      <c r="K3789" s="146"/>
      <c r="L3789" s="146"/>
    </row>
    <row r="3790" spans="9:12" x14ac:dyDescent="0.25">
      <c r="I3790" s="146"/>
      <c r="J3790" s="146"/>
      <c r="K3790" s="146"/>
      <c r="L3790" s="146"/>
    </row>
    <row r="3791" spans="9:12" x14ac:dyDescent="0.25">
      <c r="I3791" s="146"/>
      <c r="J3791" s="146"/>
      <c r="K3791" s="146"/>
      <c r="L3791" s="146"/>
    </row>
    <row r="3792" spans="9:12" x14ac:dyDescent="0.25">
      <c r="I3792" s="146"/>
      <c r="J3792" s="146"/>
      <c r="K3792" s="146"/>
      <c r="L3792" s="146"/>
    </row>
    <row r="3793" spans="9:12" x14ac:dyDescent="0.25">
      <c r="I3793" s="146"/>
      <c r="J3793" s="146"/>
      <c r="K3793" s="146"/>
      <c r="L3793" s="146"/>
    </row>
    <row r="3794" spans="9:12" x14ac:dyDescent="0.25">
      <c r="I3794" s="146"/>
      <c r="J3794" s="146"/>
      <c r="K3794" s="146"/>
      <c r="L3794" s="146"/>
    </row>
    <row r="3795" spans="9:12" x14ac:dyDescent="0.25">
      <c r="I3795" s="146"/>
      <c r="J3795" s="146"/>
      <c r="K3795" s="146"/>
      <c r="L3795" s="146"/>
    </row>
    <row r="3796" spans="9:12" x14ac:dyDescent="0.25">
      <c r="I3796" s="146"/>
      <c r="J3796" s="146"/>
      <c r="K3796" s="146"/>
      <c r="L3796" s="146"/>
    </row>
    <row r="3797" spans="9:12" x14ac:dyDescent="0.25">
      <c r="I3797" s="146"/>
      <c r="J3797" s="146"/>
      <c r="K3797" s="146"/>
      <c r="L3797" s="146"/>
    </row>
    <row r="3798" spans="9:12" x14ac:dyDescent="0.25">
      <c r="I3798" s="146"/>
      <c r="J3798" s="146"/>
      <c r="K3798" s="146"/>
      <c r="L3798" s="146"/>
    </row>
    <row r="3799" spans="9:12" x14ac:dyDescent="0.25">
      <c r="I3799" s="146"/>
      <c r="J3799" s="146"/>
      <c r="K3799" s="146"/>
      <c r="L3799" s="146"/>
    </row>
    <row r="3800" spans="9:12" x14ac:dyDescent="0.25">
      <c r="I3800" s="146"/>
      <c r="J3800" s="146"/>
      <c r="K3800" s="146"/>
      <c r="L3800" s="146"/>
    </row>
    <row r="3801" spans="9:12" x14ac:dyDescent="0.25">
      <c r="I3801" s="146"/>
      <c r="J3801" s="146"/>
      <c r="K3801" s="146"/>
      <c r="L3801" s="146"/>
    </row>
    <row r="3802" spans="9:12" x14ac:dyDescent="0.25">
      <c r="I3802" s="146"/>
      <c r="J3802" s="146"/>
      <c r="K3802" s="146"/>
      <c r="L3802" s="146"/>
    </row>
    <row r="3803" spans="9:12" x14ac:dyDescent="0.25">
      <c r="I3803" s="146"/>
      <c r="J3803" s="146"/>
      <c r="K3803" s="146"/>
      <c r="L3803" s="146"/>
    </row>
    <row r="3804" spans="9:12" x14ac:dyDescent="0.25">
      <c r="I3804" s="146"/>
      <c r="J3804" s="146"/>
      <c r="K3804" s="146"/>
      <c r="L3804" s="146"/>
    </row>
    <row r="3805" spans="9:12" x14ac:dyDescent="0.25">
      <c r="I3805" s="146"/>
      <c r="J3805" s="146"/>
      <c r="K3805" s="146"/>
      <c r="L3805" s="146"/>
    </row>
    <row r="3806" spans="9:12" x14ac:dyDescent="0.25">
      <c r="I3806" s="146"/>
      <c r="J3806" s="146"/>
      <c r="K3806" s="146"/>
      <c r="L3806" s="146"/>
    </row>
    <row r="3807" spans="9:12" x14ac:dyDescent="0.25">
      <c r="I3807" s="146"/>
      <c r="J3807" s="146"/>
      <c r="K3807" s="146"/>
      <c r="L3807" s="146"/>
    </row>
    <row r="3808" spans="9:12" x14ac:dyDescent="0.25">
      <c r="I3808" s="146"/>
      <c r="J3808" s="146"/>
      <c r="K3808" s="146"/>
      <c r="L3808" s="146"/>
    </row>
    <row r="3809" spans="9:12" x14ac:dyDescent="0.25">
      <c r="I3809" s="146"/>
      <c r="J3809" s="146"/>
      <c r="K3809" s="146"/>
      <c r="L3809" s="146"/>
    </row>
    <row r="3810" spans="9:12" x14ac:dyDescent="0.25">
      <c r="I3810" s="146"/>
      <c r="J3810" s="146"/>
      <c r="K3810" s="146"/>
      <c r="L3810" s="146"/>
    </row>
    <row r="3811" spans="9:12" x14ac:dyDescent="0.25">
      <c r="I3811" s="146"/>
      <c r="J3811" s="146"/>
      <c r="K3811" s="146"/>
      <c r="L3811" s="146"/>
    </row>
    <row r="3812" spans="9:12" x14ac:dyDescent="0.25">
      <c r="I3812" s="146"/>
      <c r="J3812" s="146"/>
      <c r="K3812" s="146"/>
      <c r="L3812" s="146"/>
    </row>
    <row r="3813" spans="9:12" x14ac:dyDescent="0.25">
      <c r="I3813" s="146"/>
      <c r="J3813" s="146"/>
      <c r="K3813" s="146"/>
      <c r="L3813" s="146"/>
    </row>
    <row r="3814" spans="9:12" x14ac:dyDescent="0.25">
      <c r="I3814" s="146"/>
      <c r="J3814" s="146"/>
      <c r="K3814" s="146"/>
      <c r="L3814" s="146"/>
    </row>
    <row r="3815" spans="9:12" x14ac:dyDescent="0.25">
      <c r="I3815" s="146"/>
      <c r="J3815" s="146"/>
      <c r="K3815" s="146"/>
      <c r="L3815" s="146"/>
    </row>
    <row r="3816" spans="9:12" x14ac:dyDescent="0.25">
      <c r="I3816" s="146"/>
      <c r="J3816" s="146"/>
      <c r="K3816" s="146"/>
      <c r="L3816" s="146"/>
    </row>
    <row r="3817" spans="9:12" x14ac:dyDescent="0.25">
      <c r="I3817" s="146"/>
      <c r="J3817" s="146"/>
      <c r="K3817" s="146"/>
      <c r="L3817" s="146"/>
    </row>
    <row r="3818" spans="9:12" x14ac:dyDescent="0.25">
      <c r="I3818" s="146"/>
      <c r="J3818" s="146"/>
      <c r="K3818" s="146"/>
      <c r="L3818" s="146"/>
    </row>
    <row r="3819" spans="9:12" x14ac:dyDescent="0.25">
      <c r="I3819" s="146"/>
      <c r="J3819" s="146"/>
      <c r="K3819" s="146"/>
      <c r="L3819" s="146"/>
    </row>
    <row r="3820" spans="9:12" x14ac:dyDescent="0.25">
      <c r="I3820" s="146"/>
      <c r="J3820" s="146"/>
      <c r="K3820" s="146"/>
      <c r="L3820" s="146"/>
    </row>
    <row r="3821" spans="9:12" x14ac:dyDescent="0.25">
      <c r="I3821" s="146"/>
      <c r="J3821" s="146"/>
      <c r="K3821" s="146"/>
      <c r="L3821" s="146"/>
    </row>
    <row r="3822" spans="9:12" x14ac:dyDescent="0.25">
      <c r="I3822" s="146"/>
      <c r="J3822" s="146"/>
      <c r="K3822" s="146"/>
      <c r="L3822" s="146"/>
    </row>
    <row r="3823" spans="9:12" x14ac:dyDescent="0.25">
      <c r="I3823" s="146"/>
      <c r="J3823" s="146"/>
      <c r="K3823" s="146"/>
      <c r="L3823" s="146"/>
    </row>
    <row r="3824" spans="9:12" x14ac:dyDescent="0.25">
      <c r="I3824" s="146"/>
      <c r="J3824" s="146"/>
      <c r="K3824" s="146"/>
      <c r="L3824" s="146"/>
    </row>
    <row r="3825" spans="9:12" x14ac:dyDescent="0.25">
      <c r="I3825" s="146"/>
      <c r="J3825" s="146"/>
      <c r="K3825" s="146"/>
      <c r="L3825" s="146"/>
    </row>
    <row r="3826" spans="9:12" x14ac:dyDescent="0.25">
      <c r="I3826" s="146"/>
      <c r="J3826" s="146"/>
      <c r="K3826" s="146"/>
      <c r="L3826" s="146"/>
    </row>
    <row r="3827" spans="9:12" x14ac:dyDescent="0.25">
      <c r="I3827" s="146"/>
      <c r="J3827" s="146"/>
      <c r="K3827" s="146"/>
      <c r="L3827" s="146"/>
    </row>
    <row r="3828" spans="9:12" x14ac:dyDescent="0.25">
      <c r="I3828" s="146"/>
      <c r="J3828" s="146"/>
      <c r="K3828" s="146"/>
      <c r="L3828" s="146"/>
    </row>
    <row r="3829" spans="9:12" x14ac:dyDescent="0.25">
      <c r="I3829" s="146"/>
      <c r="J3829" s="146"/>
      <c r="K3829" s="146"/>
      <c r="L3829" s="146"/>
    </row>
    <row r="3830" spans="9:12" x14ac:dyDescent="0.25">
      <c r="I3830" s="146"/>
      <c r="J3830" s="146"/>
      <c r="K3830" s="146"/>
      <c r="L3830" s="146"/>
    </row>
    <row r="3831" spans="9:12" x14ac:dyDescent="0.25">
      <c r="I3831" s="146"/>
      <c r="J3831" s="146"/>
      <c r="K3831" s="146"/>
      <c r="L3831" s="146"/>
    </row>
    <row r="3832" spans="9:12" x14ac:dyDescent="0.25">
      <c r="I3832" s="146"/>
      <c r="J3832" s="146"/>
      <c r="K3832" s="146"/>
      <c r="L3832" s="146"/>
    </row>
    <row r="3833" spans="9:12" x14ac:dyDescent="0.25">
      <c r="I3833" s="146"/>
      <c r="J3833" s="146"/>
      <c r="K3833" s="146"/>
      <c r="L3833" s="146"/>
    </row>
    <row r="3834" spans="9:12" x14ac:dyDescent="0.25">
      <c r="I3834" s="146"/>
      <c r="J3834" s="146"/>
      <c r="K3834" s="146"/>
      <c r="L3834" s="146"/>
    </row>
    <row r="3835" spans="9:12" x14ac:dyDescent="0.25">
      <c r="I3835" s="146"/>
      <c r="J3835" s="146"/>
      <c r="K3835" s="146"/>
      <c r="L3835" s="146"/>
    </row>
    <row r="3836" spans="9:12" x14ac:dyDescent="0.25">
      <c r="I3836" s="146"/>
      <c r="J3836" s="146"/>
      <c r="K3836" s="146"/>
      <c r="L3836" s="146"/>
    </row>
    <row r="3837" spans="9:12" x14ac:dyDescent="0.25">
      <c r="I3837" s="146"/>
      <c r="J3837" s="146"/>
      <c r="K3837" s="146"/>
      <c r="L3837" s="146"/>
    </row>
    <row r="3838" spans="9:12" x14ac:dyDescent="0.25">
      <c r="I3838" s="146"/>
      <c r="J3838" s="146"/>
      <c r="K3838" s="146"/>
      <c r="L3838" s="146"/>
    </row>
    <row r="3839" spans="9:12" x14ac:dyDescent="0.25">
      <c r="I3839" s="146"/>
      <c r="J3839" s="146"/>
      <c r="K3839" s="146"/>
      <c r="L3839" s="146"/>
    </row>
    <row r="3840" spans="9:12" x14ac:dyDescent="0.25">
      <c r="I3840" s="146"/>
      <c r="J3840" s="146"/>
      <c r="K3840" s="146"/>
      <c r="L3840" s="146"/>
    </row>
    <row r="3841" spans="9:12" x14ac:dyDescent="0.25">
      <c r="I3841" s="146"/>
      <c r="J3841" s="146"/>
      <c r="K3841" s="146"/>
      <c r="L3841" s="146"/>
    </row>
    <row r="3842" spans="9:12" x14ac:dyDescent="0.25">
      <c r="I3842" s="146"/>
      <c r="J3842" s="146"/>
      <c r="K3842" s="146"/>
      <c r="L3842" s="146"/>
    </row>
    <row r="3843" spans="9:12" x14ac:dyDescent="0.25">
      <c r="I3843" s="146"/>
      <c r="J3843" s="146"/>
      <c r="K3843" s="146"/>
      <c r="L3843" s="146"/>
    </row>
    <row r="3844" spans="9:12" x14ac:dyDescent="0.25">
      <c r="I3844" s="146"/>
      <c r="J3844" s="146"/>
      <c r="K3844" s="146"/>
      <c r="L3844" s="146"/>
    </row>
    <row r="3845" spans="9:12" x14ac:dyDescent="0.25">
      <c r="I3845" s="146"/>
      <c r="J3845" s="146"/>
      <c r="K3845" s="146"/>
      <c r="L3845" s="146"/>
    </row>
    <row r="3846" spans="9:12" x14ac:dyDescent="0.25">
      <c r="I3846" s="146"/>
      <c r="J3846" s="146"/>
      <c r="K3846" s="146"/>
      <c r="L3846" s="146"/>
    </row>
    <row r="3847" spans="9:12" x14ac:dyDescent="0.25">
      <c r="I3847" s="146"/>
      <c r="J3847" s="146"/>
      <c r="K3847" s="146"/>
      <c r="L3847" s="146"/>
    </row>
    <row r="3848" spans="9:12" x14ac:dyDescent="0.25">
      <c r="I3848" s="146"/>
      <c r="J3848" s="146"/>
      <c r="K3848" s="146"/>
      <c r="L3848" s="146"/>
    </row>
    <row r="3849" spans="9:12" x14ac:dyDescent="0.25">
      <c r="I3849" s="146"/>
      <c r="J3849" s="146"/>
      <c r="K3849" s="146"/>
      <c r="L3849" s="146"/>
    </row>
    <row r="3850" spans="9:12" x14ac:dyDescent="0.25">
      <c r="I3850" s="146"/>
      <c r="J3850" s="146"/>
      <c r="K3850" s="146"/>
      <c r="L3850" s="146"/>
    </row>
    <row r="3851" spans="9:12" x14ac:dyDescent="0.25">
      <c r="I3851" s="146"/>
      <c r="J3851" s="146"/>
      <c r="K3851" s="146"/>
      <c r="L3851" s="146"/>
    </row>
    <row r="3852" spans="9:12" x14ac:dyDescent="0.25">
      <c r="I3852" s="146"/>
      <c r="J3852" s="146"/>
      <c r="K3852" s="146"/>
      <c r="L3852" s="146"/>
    </row>
    <row r="3853" spans="9:12" x14ac:dyDescent="0.25">
      <c r="I3853" s="146"/>
      <c r="J3853" s="146"/>
      <c r="K3853" s="146"/>
      <c r="L3853" s="146"/>
    </row>
    <row r="3854" spans="9:12" x14ac:dyDescent="0.25">
      <c r="I3854" s="146"/>
      <c r="J3854" s="146"/>
      <c r="K3854" s="146"/>
      <c r="L3854" s="146"/>
    </row>
    <row r="3855" spans="9:12" x14ac:dyDescent="0.25">
      <c r="I3855" s="146"/>
      <c r="J3855" s="146"/>
      <c r="K3855" s="146"/>
      <c r="L3855" s="146"/>
    </row>
    <row r="3856" spans="9:12" x14ac:dyDescent="0.25">
      <c r="I3856" s="146"/>
      <c r="J3856" s="146"/>
      <c r="K3856" s="146"/>
      <c r="L3856" s="146"/>
    </row>
    <row r="3857" spans="9:12" x14ac:dyDescent="0.25">
      <c r="I3857" s="146"/>
      <c r="J3857" s="146"/>
      <c r="K3857" s="146"/>
      <c r="L3857" s="146"/>
    </row>
    <row r="3858" spans="9:12" x14ac:dyDescent="0.25">
      <c r="I3858" s="146"/>
      <c r="J3858" s="146"/>
      <c r="K3858" s="146"/>
      <c r="L3858" s="146"/>
    </row>
    <row r="3859" spans="9:12" x14ac:dyDescent="0.25">
      <c r="I3859" s="146"/>
      <c r="J3859" s="146"/>
      <c r="K3859" s="146"/>
      <c r="L3859" s="146"/>
    </row>
    <row r="3860" spans="9:12" x14ac:dyDescent="0.25">
      <c r="I3860" s="146"/>
      <c r="J3860" s="146"/>
      <c r="K3860" s="146"/>
      <c r="L3860" s="146"/>
    </row>
    <row r="3861" spans="9:12" x14ac:dyDescent="0.25">
      <c r="I3861" s="146"/>
      <c r="J3861" s="146"/>
      <c r="K3861" s="146"/>
      <c r="L3861" s="146"/>
    </row>
    <row r="3862" spans="9:12" x14ac:dyDescent="0.25">
      <c r="I3862" s="146"/>
      <c r="J3862" s="146"/>
      <c r="K3862" s="146"/>
      <c r="L3862" s="146"/>
    </row>
    <row r="3863" spans="9:12" x14ac:dyDescent="0.25">
      <c r="I3863" s="146"/>
      <c r="J3863" s="146"/>
      <c r="K3863" s="146"/>
      <c r="L3863" s="146"/>
    </row>
    <row r="3864" spans="9:12" x14ac:dyDescent="0.25">
      <c r="I3864" s="146"/>
      <c r="J3864" s="146"/>
      <c r="K3864" s="146"/>
      <c r="L3864" s="146"/>
    </row>
    <row r="3865" spans="9:12" x14ac:dyDescent="0.25">
      <c r="I3865" s="146"/>
      <c r="J3865" s="146"/>
      <c r="K3865" s="146"/>
      <c r="L3865" s="146"/>
    </row>
    <row r="3866" spans="9:12" x14ac:dyDescent="0.25">
      <c r="I3866" s="146"/>
      <c r="J3866" s="146"/>
      <c r="K3866" s="146"/>
      <c r="L3866" s="146"/>
    </row>
    <row r="3867" spans="9:12" x14ac:dyDescent="0.25">
      <c r="I3867" s="146"/>
      <c r="J3867" s="146"/>
      <c r="K3867" s="146"/>
      <c r="L3867" s="146"/>
    </row>
    <row r="3868" spans="9:12" x14ac:dyDescent="0.25">
      <c r="I3868" s="146"/>
      <c r="J3868" s="146"/>
      <c r="K3868" s="146"/>
      <c r="L3868" s="146"/>
    </row>
    <row r="3869" spans="9:12" x14ac:dyDescent="0.25">
      <c r="I3869" s="146"/>
      <c r="J3869" s="146"/>
      <c r="K3869" s="146"/>
      <c r="L3869" s="146"/>
    </row>
    <row r="3870" spans="9:12" x14ac:dyDescent="0.25">
      <c r="I3870" s="146"/>
      <c r="J3870" s="146"/>
      <c r="K3870" s="146"/>
      <c r="L3870" s="146"/>
    </row>
    <row r="3871" spans="9:12" x14ac:dyDescent="0.25">
      <c r="I3871" s="146"/>
      <c r="J3871" s="146"/>
      <c r="K3871" s="146"/>
      <c r="L3871" s="146"/>
    </row>
    <row r="3872" spans="9:12" x14ac:dyDescent="0.25">
      <c r="I3872" s="146"/>
      <c r="J3872" s="146"/>
      <c r="K3872" s="146"/>
      <c r="L3872" s="146"/>
    </row>
    <row r="3873" spans="9:12" x14ac:dyDescent="0.25">
      <c r="I3873" s="146"/>
      <c r="J3873" s="146"/>
      <c r="K3873" s="146"/>
      <c r="L3873" s="146"/>
    </row>
    <row r="3874" spans="9:12" x14ac:dyDescent="0.25">
      <c r="I3874" s="146"/>
      <c r="J3874" s="146"/>
      <c r="K3874" s="146"/>
      <c r="L3874" s="146"/>
    </row>
    <row r="3875" spans="9:12" x14ac:dyDescent="0.25">
      <c r="I3875" s="146"/>
      <c r="J3875" s="146"/>
      <c r="K3875" s="146"/>
      <c r="L3875" s="146"/>
    </row>
    <row r="3876" spans="9:12" x14ac:dyDescent="0.25">
      <c r="I3876" s="146"/>
      <c r="J3876" s="146"/>
      <c r="K3876" s="146"/>
      <c r="L3876" s="146"/>
    </row>
    <row r="3877" spans="9:12" x14ac:dyDescent="0.25">
      <c r="I3877" s="146"/>
      <c r="J3877" s="146"/>
      <c r="K3877" s="146"/>
      <c r="L3877" s="146"/>
    </row>
    <row r="3878" spans="9:12" x14ac:dyDescent="0.25">
      <c r="I3878" s="146"/>
      <c r="J3878" s="146"/>
      <c r="K3878" s="146"/>
      <c r="L3878" s="146"/>
    </row>
    <row r="3879" spans="9:12" x14ac:dyDescent="0.25">
      <c r="I3879" s="146"/>
      <c r="J3879" s="146"/>
      <c r="K3879" s="146"/>
      <c r="L3879" s="146"/>
    </row>
    <row r="3880" spans="9:12" x14ac:dyDescent="0.25">
      <c r="I3880" s="146"/>
      <c r="J3880" s="146"/>
      <c r="K3880" s="146"/>
      <c r="L3880" s="146"/>
    </row>
    <row r="3881" spans="9:12" x14ac:dyDescent="0.25">
      <c r="I3881" s="146"/>
      <c r="J3881" s="146"/>
      <c r="K3881" s="146"/>
      <c r="L3881" s="146"/>
    </row>
    <row r="3882" spans="9:12" x14ac:dyDescent="0.25">
      <c r="I3882" s="146"/>
      <c r="J3882" s="146"/>
      <c r="K3882" s="146"/>
      <c r="L3882" s="146"/>
    </row>
    <row r="3883" spans="9:12" x14ac:dyDescent="0.25">
      <c r="I3883" s="146"/>
      <c r="J3883" s="146"/>
      <c r="K3883" s="146"/>
      <c r="L3883" s="146"/>
    </row>
    <row r="3884" spans="9:12" x14ac:dyDescent="0.25">
      <c r="I3884" s="146"/>
      <c r="J3884" s="146"/>
      <c r="K3884" s="146"/>
      <c r="L3884" s="146"/>
    </row>
    <row r="3885" spans="9:12" x14ac:dyDescent="0.25">
      <c r="I3885" s="146"/>
      <c r="J3885" s="146"/>
      <c r="K3885" s="146"/>
      <c r="L3885" s="146"/>
    </row>
    <row r="3886" spans="9:12" x14ac:dyDescent="0.25">
      <c r="I3886" s="146"/>
      <c r="J3886" s="146"/>
      <c r="K3886" s="146"/>
      <c r="L3886" s="146"/>
    </row>
    <row r="3887" spans="9:12" x14ac:dyDescent="0.25">
      <c r="I3887" s="146"/>
      <c r="J3887" s="146"/>
      <c r="K3887" s="146"/>
      <c r="L3887" s="146"/>
    </row>
    <row r="3888" spans="9:12" x14ac:dyDescent="0.25">
      <c r="I3888" s="146"/>
      <c r="J3888" s="146"/>
      <c r="K3888" s="146"/>
      <c r="L3888" s="146"/>
    </row>
    <row r="3889" spans="9:12" x14ac:dyDescent="0.25">
      <c r="I3889" s="146"/>
      <c r="J3889" s="146"/>
      <c r="K3889" s="146"/>
      <c r="L3889" s="146"/>
    </row>
    <row r="3890" spans="9:12" x14ac:dyDescent="0.25">
      <c r="I3890" s="146"/>
      <c r="J3890" s="146"/>
      <c r="K3890" s="146"/>
      <c r="L3890" s="146"/>
    </row>
    <row r="3891" spans="9:12" x14ac:dyDescent="0.25">
      <c r="I3891" s="146"/>
      <c r="J3891" s="146"/>
      <c r="K3891" s="146"/>
      <c r="L3891" s="146"/>
    </row>
    <row r="3892" spans="9:12" x14ac:dyDescent="0.25">
      <c r="I3892" s="146"/>
      <c r="J3892" s="146"/>
      <c r="K3892" s="146"/>
      <c r="L3892" s="146"/>
    </row>
    <row r="3893" spans="9:12" x14ac:dyDescent="0.25">
      <c r="I3893" s="146"/>
      <c r="J3893" s="146"/>
      <c r="K3893" s="146"/>
      <c r="L3893" s="146"/>
    </row>
    <row r="3894" spans="9:12" x14ac:dyDescent="0.25">
      <c r="I3894" s="146"/>
      <c r="J3894" s="146"/>
      <c r="K3894" s="146"/>
      <c r="L3894" s="146"/>
    </row>
    <row r="3895" spans="9:12" x14ac:dyDescent="0.25">
      <c r="I3895" s="146"/>
      <c r="J3895" s="146"/>
      <c r="K3895" s="146"/>
      <c r="L3895" s="146"/>
    </row>
    <row r="3896" spans="9:12" x14ac:dyDescent="0.25">
      <c r="I3896" s="146"/>
      <c r="J3896" s="146"/>
      <c r="K3896" s="146"/>
      <c r="L3896" s="146"/>
    </row>
    <row r="3897" spans="9:12" x14ac:dyDescent="0.25">
      <c r="I3897" s="146"/>
      <c r="J3897" s="146"/>
      <c r="K3897" s="146"/>
      <c r="L3897" s="146"/>
    </row>
    <row r="3898" spans="9:12" x14ac:dyDescent="0.25">
      <c r="I3898" s="146"/>
      <c r="J3898" s="146"/>
      <c r="K3898" s="146"/>
      <c r="L3898" s="146"/>
    </row>
    <row r="3899" spans="9:12" x14ac:dyDescent="0.25">
      <c r="I3899" s="146"/>
      <c r="J3899" s="146"/>
      <c r="K3899" s="146"/>
      <c r="L3899" s="146"/>
    </row>
    <row r="3900" spans="9:12" x14ac:dyDescent="0.25">
      <c r="I3900" s="146"/>
      <c r="J3900" s="146"/>
      <c r="K3900" s="146"/>
      <c r="L3900" s="146"/>
    </row>
    <row r="3901" spans="9:12" x14ac:dyDescent="0.25">
      <c r="I3901" s="146"/>
      <c r="J3901" s="146"/>
      <c r="K3901" s="146"/>
      <c r="L3901" s="146"/>
    </row>
    <row r="3902" spans="9:12" x14ac:dyDescent="0.25">
      <c r="I3902" s="146"/>
      <c r="J3902" s="146"/>
      <c r="K3902" s="146"/>
      <c r="L3902" s="146"/>
    </row>
    <row r="3903" spans="9:12" x14ac:dyDescent="0.25">
      <c r="I3903" s="146"/>
      <c r="J3903" s="146"/>
      <c r="K3903" s="146"/>
      <c r="L3903" s="146"/>
    </row>
    <row r="3904" spans="9:12" x14ac:dyDescent="0.25">
      <c r="I3904" s="146"/>
      <c r="J3904" s="146"/>
      <c r="K3904" s="146"/>
      <c r="L3904" s="146"/>
    </row>
    <row r="3905" spans="9:12" x14ac:dyDescent="0.25">
      <c r="I3905" s="146"/>
      <c r="J3905" s="146"/>
      <c r="K3905" s="146"/>
      <c r="L3905" s="146"/>
    </row>
    <row r="3906" spans="9:12" x14ac:dyDescent="0.25">
      <c r="I3906" s="146"/>
      <c r="J3906" s="146"/>
      <c r="K3906" s="146"/>
      <c r="L3906" s="146"/>
    </row>
    <row r="3907" spans="9:12" x14ac:dyDescent="0.25">
      <c r="I3907" s="146"/>
      <c r="J3907" s="146"/>
      <c r="K3907" s="146"/>
      <c r="L3907" s="146"/>
    </row>
    <row r="3908" spans="9:12" x14ac:dyDescent="0.25">
      <c r="I3908" s="146"/>
      <c r="J3908" s="146"/>
      <c r="K3908" s="146"/>
      <c r="L3908" s="146"/>
    </row>
    <row r="3909" spans="9:12" x14ac:dyDescent="0.25">
      <c r="I3909" s="146"/>
      <c r="J3909" s="146"/>
      <c r="K3909" s="146"/>
      <c r="L3909" s="146"/>
    </row>
    <row r="3910" spans="9:12" x14ac:dyDescent="0.25">
      <c r="I3910" s="146"/>
      <c r="J3910" s="146"/>
      <c r="K3910" s="146"/>
      <c r="L3910" s="146"/>
    </row>
    <row r="3911" spans="9:12" x14ac:dyDescent="0.25">
      <c r="I3911" s="146"/>
      <c r="J3911" s="146"/>
      <c r="K3911" s="146"/>
      <c r="L3911" s="146"/>
    </row>
    <row r="3912" spans="9:12" x14ac:dyDescent="0.25">
      <c r="I3912" s="146"/>
      <c r="J3912" s="146"/>
      <c r="K3912" s="146"/>
      <c r="L3912" s="146"/>
    </row>
    <row r="3913" spans="9:12" x14ac:dyDescent="0.25">
      <c r="I3913" s="146"/>
      <c r="J3913" s="146"/>
      <c r="K3913" s="146"/>
      <c r="L3913" s="146"/>
    </row>
    <row r="3914" spans="9:12" x14ac:dyDescent="0.25">
      <c r="I3914" s="146"/>
      <c r="J3914" s="146"/>
      <c r="K3914" s="146"/>
      <c r="L3914" s="146"/>
    </row>
    <row r="3915" spans="9:12" x14ac:dyDescent="0.25">
      <c r="I3915" s="146"/>
      <c r="J3915" s="146"/>
      <c r="K3915" s="146"/>
      <c r="L3915" s="146"/>
    </row>
    <row r="3916" spans="9:12" x14ac:dyDescent="0.25">
      <c r="I3916" s="146"/>
      <c r="J3916" s="146"/>
      <c r="K3916" s="146"/>
      <c r="L3916" s="146"/>
    </row>
    <row r="3917" spans="9:12" x14ac:dyDescent="0.25">
      <c r="I3917" s="146"/>
      <c r="J3917" s="146"/>
      <c r="K3917" s="146"/>
      <c r="L3917" s="146"/>
    </row>
    <row r="3918" spans="9:12" x14ac:dyDescent="0.25">
      <c r="I3918" s="146"/>
      <c r="J3918" s="146"/>
      <c r="K3918" s="146"/>
      <c r="L3918" s="146"/>
    </row>
    <row r="3919" spans="9:12" x14ac:dyDescent="0.25">
      <c r="I3919" s="146"/>
      <c r="J3919" s="146"/>
      <c r="K3919" s="146"/>
      <c r="L3919" s="146"/>
    </row>
    <row r="3920" spans="9:12" x14ac:dyDescent="0.25">
      <c r="I3920" s="146"/>
      <c r="J3920" s="146"/>
      <c r="K3920" s="146"/>
      <c r="L3920" s="146"/>
    </row>
    <row r="3921" spans="9:12" x14ac:dyDescent="0.25">
      <c r="I3921" s="146"/>
      <c r="J3921" s="146"/>
      <c r="K3921" s="146"/>
      <c r="L3921" s="146"/>
    </row>
    <row r="3922" spans="9:12" x14ac:dyDescent="0.25">
      <c r="I3922" s="146"/>
      <c r="J3922" s="146"/>
      <c r="K3922" s="146"/>
      <c r="L3922" s="146"/>
    </row>
    <row r="3923" spans="9:12" x14ac:dyDescent="0.25">
      <c r="I3923" s="146"/>
      <c r="J3923" s="146"/>
      <c r="K3923" s="146"/>
      <c r="L3923" s="146"/>
    </row>
    <row r="3924" spans="9:12" x14ac:dyDescent="0.25">
      <c r="I3924" s="146"/>
      <c r="J3924" s="146"/>
      <c r="K3924" s="146"/>
      <c r="L3924" s="146"/>
    </row>
    <row r="3925" spans="9:12" x14ac:dyDescent="0.25">
      <c r="I3925" s="146"/>
      <c r="J3925" s="146"/>
      <c r="K3925" s="146"/>
      <c r="L3925" s="146"/>
    </row>
    <row r="3926" spans="9:12" x14ac:dyDescent="0.25">
      <c r="I3926" s="146"/>
      <c r="J3926" s="146"/>
      <c r="K3926" s="146"/>
      <c r="L3926" s="146"/>
    </row>
    <row r="3927" spans="9:12" x14ac:dyDescent="0.25">
      <c r="I3927" s="146"/>
      <c r="J3927" s="146"/>
      <c r="K3927" s="146"/>
      <c r="L3927" s="146"/>
    </row>
    <row r="3928" spans="9:12" x14ac:dyDescent="0.25">
      <c r="I3928" s="146"/>
      <c r="J3928" s="146"/>
      <c r="K3928" s="146"/>
      <c r="L3928" s="146"/>
    </row>
    <row r="3929" spans="9:12" x14ac:dyDescent="0.25">
      <c r="I3929" s="146"/>
      <c r="J3929" s="146"/>
      <c r="K3929" s="146"/>
      <c r="L3929" s="146"/>
    </row>
    <row r="3930" spans="9:12" x14ac:dyDescent="0.25">
      <c r="I3930" s="146"/>
      <c r="J3930" s="146"/>
      <c r="K3930" s="146"/>
      <c r="L3930" s="146"/>
    </row>
    <row r="3931" spans="9:12" x14ac:dyDescent="0.25">
      <c r="I3931" s="146"/>
      <c r="J3931" s="146"/>
      <c r="K3931" s="146"/>
      <c r="L3931" s="146"/>
    </row>
    <row r="3932" spans="9:12" x14ac:dyDescent="0.25">
      <c r="I3932" s="146"/>
      <c r="J3932" s="146"/>
      <c r="K3932" s="146"/>
      <c r="L3932" s="146"/>
    </row>
    <row r="3933" spans="9:12" x14ac:dyDescent="0.25">
      <c r="I3933" s="146"/>
      <c r="J3933" s="146"/>
      <c r="K3933" s="146"/>
      <c r="L3933" s="146"/>
    </row>
    <row r="3934" spans="9:12" x14ac:dyDescent="0.25">
      <c r="I3934" s="146"/>
      <c r="J3934" s="146"/>
      <c r="K3934" s="146"/>
      <c r="L3934" s="146"/>
    </row>
    <row r="3935" spans="9:12" x14ac:dyDescent="0.25">
      <c r="I3935" s="146"/>
      <c r="J3935" s="146"/>
      <c r="K3935" s="146"/>
      <c r="L3935" s="146"/>
    </row>
    <row r="3936" spans="9:12" x14ac:dyDescent="0.25">
      <c r="I3936" s="146"/>
      <c r="J3936" s="146"/>
      <c r="K3936" s="146"/>
      <c r="L3936" s="146"/>
    </row>
    <row r="3937" spans="9:12" x14ac:dyDescent="0.25">
      <c r="I3937" s="146"/>
      <c r="J3937" s="146"/>
      <c r="K3937" s="146"/>
      <c r="L3937" s="146"/>
    </row>
    <row r="3938" spans="9:12" x14ac:dyDescent="0.25">
      <c r="I3938" s="146"/>
      <c r="J3938" s="146"/>
      <c r="K3938" s="146"/>
      <c r="L3938" s="146"/>
    </row>
    <row r="3939" spans="9:12" x14ac:dyDescent="0.25">
      <c r="I3939" s="146"/>
      <c r="J3939" s="146"/>
      <c r="K3939" s="146"/>
      <c r="L3939" s="146"/>
    </row>
    <row r="3940" spans="9:12" x14ac:dyDescent="0.25">
      <c r="I3940" s="146"/>
      <c r="J3940" s="146"/>
      <c r="K3940" s="146"/>
      <c r="L3940" s="146"/>
    </row>
    <row r="3941" spans="9:12" x14ac:dyDescent="0.25">
      <c r="I3941" s="146"/>
      <c r="J3941" s="146"/>
      <c r="K3941" s="146"/>
      <c r="L3941" s="146"/>
    </row>
    <row r="3942" spans="9:12" x14ac:dyDescent="0.25">
      <c r="I3942" s="146"/>
      <c r="J3942" s="146"/>
      <c r="K3942" s="146"/>
      <c r="L3942" s="146"/>
    </row>
    <row r="3943" spans="9:12" x14ac:dyDescent="0.25">
      <c r="I3943" s="146"/>
      <c r="J3943" s="146"/>
      <c r="K3943" s="146"/>
      <c r="L3943" s="146"/>
    </row>
    <row r="3944" spans="9:12" x14ac:dyDescent="0.25">
      <c r="I3944" s="146"/>
      <c r="J3944" s="146"/>
      <c r="K3944" s="146"/>
      <c r="L3944" s="146"/>
    </row>
    <row r="3945" spans="9:12" x14ac:dyDescent="0.25">
      <c r="I3945" s="146"/>
      <c r="J3945" s="146"/>
      <c r="K3945" s="146"/>
      <c r="L3945" s="146"/>
    </row>
    <row r="3946" spans="9:12" x14ac:dyDescent="0.25">
      <c r="I3946" s="146"/>
      <c r="J3946" s="146"/>
      <c r="K3946" s="146"/>
      <c r="L3946" s="146"/>
    </row>
    <row r="3947" spans="9:12" x14ac:dyDescent="0.25">
      <c r="I3947" s="146"/>
      <c r="J3947" s="146"/>
      <c r="K3947" s="146"/>
      <c r="L3947" s="146"/>
    </row>
    <row r="3948" spans="9:12" x14ac:dyDescent="0.25">
      <c r="I3948" s="146"/>
      <c r="J3948" s="146"/>
      <c r="K3948" s="146"/>
      <c r="L3948" s="146"/>
    </row>
    <row r="3949" spans="9:12" x14ac:dyDescent="0.25">
      <c r="I3949" s="146"/>
      <c r="J3949" s="146"/>
      <c r="K3949" s="146"/>
      <c r="L3949" s="146"/>
    </row>
    <row r="3950" spans="9:12" x14ac:dyDescent="0.25">
      <c r="I3950" s="146"/>
      <c r="J3950" s="146"/>
      <c r="K3950" s="146"/>
      <c r="L3950" s="146"/>
    </row>
    <row r="3951" spans="9:12" x14ac:dyDescent="0.25">
      <c r="I3951" s="146"/>
      <c r="J3951" s="146"/>
      <c r="K3951" s="146"/>
      <c r="L3951" s="146"/>
    </row>
    <row r="3952" spans="9:12" x14ac:dyDescent="0.25">
      <c r="I3952" s="146"/>
      <c r="J3952" s="146"/>
      <c r="K3952" s="146"/>
      <c r="L3952" s="146"/>
    </row>
    <row r="3953" spans="9:12" x14ac:dyDescent="0.25">
      <c r="I3953" s="146"/>
      <c r="J3953" s="146"/>
      <c r="K3953" s="146"/>
      <c r="L3953" s="146"/>
    </row>
    <row r="3954" spans="9:12" x14ac:dyDescent="0.25">
      <c r="I3954" s="146"/>
      <c r="J3954" s="146"/>
      <c r="K3954" s="146"/>
      <c r="L3954" s="146"/>
    </row>
    <row r="3955" spans="9:12" x14ac:dyDescent="0.25">
      <c r="I3955" s="146"/>
      <c r="J3955" s="146"/>
      <c r="K3955" s="146"/>
      <c r="L3955" s="146"/>
    </row>
    <row r="3956" spans="9:12" x14ac:dyDescent="0.25">
      <c r="I3956" s="146"/>
      <c r="J3956" s="146"/>
      <c r="K3956" s="146"/>
      <c r="L3956" s="146"/>
    </row>
    <row r="3957" spans="9:12" x14ac:dyDescent="0.25">
      <c r="I3957" s="146"/>
      <c r="J3957" s="146"/>
      <c r="K3957" s="146"/>
      <c r="L3957" s="146"/>
    </row>
    <row r="3958" spans="9:12" x14ac:dyDescent="0.25">
      <c r="I3958" s="146"/>
      <c r="J3958" s="146"/>
      <c r="K3958" s="146"/>
      <c r="L3958" s="146"/>
    </row>
    <row r="3959" spans="9:12" x14ac:dyDescent="0.25">
      <c r="I3959" s="146"/>
      <c r="J3959" s="146"/>
      <c r="K3959" s="146"/>
      <c r="L3959" s="146"/>
    </row>
    <row r="3960" spans="9:12" x14ac:dyDescent="0.25">
      <c r="I3960" s="146"/>
      <c r="J3960" s="146"/>
      <c r="K3960" s="146"/>
      <c r="L3960" s="146"/>
    </row>
    <row r="3961" spans="9:12" x14ac:dyDescent="0.25">
      <c r="I3961" s="146"/>
      <c r="J3961" s="146"/>
      <c r="K3961" s="146"/>
      <c r="L3961" s="146"/>
    </row>
    <row r="3962" spans="9:12" x14ac:dyDescent="0.25">
      <c r="I3962" s="146"/>
      <c r="J3962" s="146"/>
      <c r="K3962" s="146"/>
      <c r="L3962" s="146"/>
    </row>
    <row r="3963" spans="9:12" x14ac:dyDescent="0.25">
      <c r="I3963" s="146"/>
      <c r="J3963" s="146"/>
      <c r="K3963" s="146"/>
      <c r="L3963" s="146"/>
    </row>
    <row r="3964" spans="9:12" x14ac:dyDescent="0.25">
      <c r="I3964" s="146"/>
      <c r="J3964" s="146"/>
      <c r="K3964" s="146"/>
      <c r="L3964" s="146"/>
    </row>
    <row r="3965" spans="9:12" x14ac:dyDescent="0.25">
      <c r="I3965" s="146"/>
      <c r="J3965" s="146"/>
      <c r="K3965" s="146"/>
      <c r="L3965" s="146"/>
    </row>
    <row r="3966" spans="9:12" x14ac:dyDescent="0.25">
      <c r="I3966" s="146"/>
      <c r="J3966" s="146"/>
      <c r="K3966" s="146"/>
      <c r="L3966" s="146"/>
    </row>
    <row r="3967" spans="9:12" x14ac:dyDescent="0.25">
      <c r="I3967" s="146"/>
      <c r="J3967" s="146"/>
      <c r="K3967" s="146"/>
      <c r="L3967" s="146"/>
    </row>
    <row r="3968" spans="9:12" x14ac:dyDescent="0.25">
      <c r="I3968" s="146"/>
      <c r="J3968" s="146"/>
      <c r="K3968" s="146"/>
      <c r="L3968" s="146"/>
    </row>
    <row r="3969" spans="9:12" x14ac:dyDescent="0.25">
      <c r="I3969" s="146"/>
      <c r="J3969" s="146"/>
      <c r="K3969" s="146"/>
      <c r="L3969" s="146"/>
    </row>
    <row r="3970" spans="9:12" x14ac:dyDescent="0.25">
      <c r="I3970" s="146"/>
      <c r="J3970" s="146"/>
      <c r="K3970" s="146"/>
      <c r="L3970" s="146"/>
    </row>
    <row r="3971" spans="9:12" x14ac:dyDescent="0.25">
      <c r="I3971" s="146"/>
      <c r="J3971" s="146"/>
      <c r="K3971" s="146"/>
      <c r="L3971" s="146"/>
    </row>
    <row r="3972" spans="9:12" x14ac:dyDescent="0.25">
      <c r="I3972" s="146"/>
      <c r="J3972" s="146"/>
      <c r="K3972" s="146"/>
      <c r="L3972" s="146"/>
    </row>
    <row r="3973" spans="9:12" x14ac:dyDescent="0.25">
      <c r="I3973" s="146"/>
      <c r="J3973" s="146"/>
      <c r="K3973" s="146"/>
      <c r="L3973" s="146"/>
    </row>
    <row r="3974" spans="9:12" x14ac:dyDescent="0.25">
      <c r="I3974" s="146"/>
      <c r="J3974" s="146"/>
      <c r="K3974" s="146"/>
      <c r="L3974" s="146"/>
    </row>
    <row r="3975" spans="9:12" x14ac:dyDescent="0.25">
      <c r="I3975" s="146"/>
      <c r="J3975" s="146"/>
      <c r="K3975" s="146"/>
      <c r="L3975" s="146"/>
    </row>
    <row r="3976" spans="9:12" x14ac:dyDescent="0.25">
      <c r="I3976" s="146"/>
      <c r="J3976" s="146"/>
      <c r="K3976" s="146"/>
      <c r="L3976" s="146"/>
    </row>
    <row r="3977" spans="9:12" x14ac:dyDescent="0.25">
      <c r="I3977" s="146"/>
      <c r="J3977" s="146"/>
      <c r="K3977" s="146"/>
      <c r="L3977" s="146"/>
    </row>
    <row r="3978" spans="9:12" x14ac:dyDescent="0.25">
      <c r="I3978" s="146"/>
      <c r="J3978" s="146"/>
      <c r="K3978" s="146"/>
      <c r="L3978" s="146"/>
    </row>
    <row r="3979" spans="9:12" x14ac:dyDescent="0.25">
      <c r="I3979" s="146"/>
      <c r="J3979" s="146"/>
      <c r="K3979" s="146"/>
      <c r="L3979" s="146"/>
    </row>
    <row r="3980" spans="9:12" x14ac:dyDescent="0.25">
      <c r="I3980" s="146"/>
      <c r="J3980" s="146"/>
      <c r="K3980" s="146"/>
      <c r="L3980" s="146"/>
    </row>
    <row r="3981" spans="9:12" x14ac:dyDescent="0.25">
      <c r="I3981" s="146"/>
      <c r="J3981" s="146"/>
      <c r="K3981" s="146"/>
      <c r="L3981" s="146"/>
    </row>
    <row r="3982" spans="9:12" x14ac:dyDescent="0.25">
      <c r="I3982" s="146"/>
      <c r="J3982" s="146"/>
      <c r="K3982" s="146"/>
      <c r="L3982" s="146"/>
    </row>
    <row r="3983" spans="9:12" x14ac:dyDescent="0.25">
      <c r="I3983" s="146"/>
      <c r="J3983" s="146"/>
      <c r="K3983" s="146"/>
      <c r="L3983" s="146"/>
    </row>
    <row r="3984" spans="9:12" x14ac:dyDescent="0.25">
      <c r="I3984" s="146"/>
      <c r="J3984" s="146"/>
      <c r="K3984" s="146"/>
      <c r="L3984" s="146"/>
    </row>
    <row r="3985" spans="9:12" x14ac:dyDescent="0.25">
      <c r="I3985" s="146"/>
      <c r="J3985" s="146"/>
      <c r="K3985" s="146"/>
      <c r="L3985" s="146"/>
    </row>
    <row r="3986" spans="9:12" x14ac:dyDescent="0.25">
      <c r="I3986" s="146"/>
      <c r="J3986" s="146"/>
      <c r="K3986" s="146"/>
      <c r="L3986" s="146"/>
    </row>
    <row r="3987" spans="9:12" x14ac:dyDescent="0.25">
      <c r="I3987" s="146"/>
      <c r="J3987" s="146"/>
      <c r="K3987" s="146"/>
      <c r="L3987" s="146"/>
    </row>
    <row r="3988" spans="9:12" x14ac:dyDescent="0.25">
      <c r="I3988" s="146"/>
      <c r="J3988" s="146"/>
      <c r="K3988" s="146"/>
      <c r="L3988" s="146"/>
    </row>
    <row r="3989" spans="9:12" x14ac:dyDescent="0.25">
      <c r="I3989" s="146"/>
      <c r="J3989" s="146"/>
      <c r="K3989" s="146"/>
      <c r="L3989" s="146"/>
    </row>
    <row r="3990" spans="9:12" x14ac:dyDescent="0.25">
      <c r="I3990" s="146"/>
      <c r="J3990" s="146"/>
      <c r="K3990" s="146"/>
      <c r="L3990" s="146"/>
    </row>
    <row r="3991" spans="9:12" x14ac:dyDescent="0.25">
      <c r="I3991" s="146"/>
      <c r="J3991" s="146"/>
      <c r="K3991" s="146"/>
      <c r="L3991" s="146"/>
    </row>
    <row r="3992" spans="9:12" x14ac:dyDescent="0.25">
      <c r="I3992" s="146"/>
      <c r="J3992" s="146"/>
      <c r="K3992" s="146"/>
      <c r="L3992" s="146"/>
    </row>
    <row r="3993" spans="9:12" x14ac:dyDescent="0.25">
      <c r="I3993" s="146"/>
      <c r="J3993" s="146"/>
      <c r="K3993" s="146"/>
      <c r="L3993" s="146"/>
    </row>
    <row r="3994" spans="9:12" x14ac:dyDescent="0.25">
      <c r="I3994" s="146"/>
      <c r="J3994" s="146"/>
      <c r="K3994" s="146"/>
      <c r="L3994" s="146"/>
    </row>
    <row r="3995" spans="9:12" x14ac:dyDescent="0.25">
      <c r="I3995" s="146"/>
      <c r="J3995" s="146"/>
      <c r="K3995" s="146"/>
      <c r="L3995" s="146"/>
    </row>
    <row r="3996" spans="9:12" x14ac:dyDescent="0.25">
      <c r="I3996" s="146"/>
      <c r="J3996" s="146"/>
      <c r="K3996" s="146"/>
      <c r="L3996" s="146"/>
    </row>
    <row r="3997" spans="9:12" x14ac:dyDescent="0.25">
      <c r="I3997" s="146"/>
      <c r="J3997" s="146"/>
      <c r="K3997" s="146"/>
      <c r="L3997" s="146"/>
    </row>
    <row r="3998" spans="9:12" x14ac:dyDescent="0.25">
      <c r="I3998" s="146"/>
      <c r="J3998" s="146"/>
      <c r="K3998" s="146"/>
      <c r="L3998" s="146"/>
    </row>
    <row r="3999" spans="9:12" x14ac:dyDescent="0.25">
      <c r="I3999" s="146"/>
      <c r="J3999" s="146"/>
      <c r="K3999" s="146"/>
      <c r="L3999" s="146"/>
    </row>
    <row r="4000" spans="9:12" x14ac:dyDescent="0.25">
      <c r="I4000" s="146"/>
      <c r="J4000" s="146"/>
      <c r="K4000" s="146"/>
      <c r="L4000" s="146"/>
    </row>
    <row r="4001" spans="9:12" x14ac:dyDescent="0.25">
      <c r="I4001" s="146"/>
      <c r="J4001" s="146"/>
      <c r="K4001" s="146"/>
      <c r="L4001" s="146"/>
    </row>
    <row r="4002" spans="9:12" x14ac:dyDescent="0.25">
      <c r="I4002" s="146"/>
      <c r="J4002" s="146"/>
      <c r="K4002" s="146"/>
      <c r="L4002" s="146"/>
    </row>
    <row r="4003" spans="9:12" x14ac:dyDescent="0.25">
      <c r="I4003" s="146"/>
      <c r="J4003" s="146"/>
      <c r="K4003" s="146"/>
      <c r="L4003" s="146"/>
    </row>
    <row r="4004" spans="9:12" x14ac:dyDescent="0.25">
      <c r="I4004" s="146"/>
      <c r="J4004" s="146"/>
      <c r="K4004" s="146"/>
      <c r="L4004" s="146"/>
    </row>
    <row r="4005" spans="9:12" x14ac:dyDescent="0.25">
      <c r="I4005" s="146"/>
      <c r="J4005" s="146"/>
      <c r="K4005" s="146"/>
      <c r="L4005" s="146"/>
    </row>
    <row r="4006" spans="9:12" x14ac:dyDescent="0.25">
      <c r="I4006" s="146"/>
      <c r="J4006" s="146"/>
      <c r="K4006" s="146"/>
      <c r="L4006" s="146"/>
    </row>
    <row r="4007" spans="9:12" x14ac:dyDescent="0.25">
      <c r="I4007" s="146"/>
      <c r="J4007" s="146"/>
      <c r="K4007" s="146"/>
      <c r="L4007" s="146"/>
    </row>
    <row r="4008" spans="9:12" x14ac:dyDescent="0.25">
      <c r="I4008" s="146"/>
      <c r="J4008" s="146"/>
      <c r="K4008" s="146"/>
      <c r="L4008" s="146"/>
    </row>
    <row r="4009" spans="9:12" x14ac:dyDescent="0.25">
      <c r="I4009" s="146"/>
      <c r="J4009" s="146"/>
      <c r="K4009" s="146"/>
      <c r="L4009" s="146"/>
    </row>
    <row r="4010" spans="9:12" x14ac:dyDescent="0.25">
      <c r="I4010" s="146"/>
      <c r="J4010" s="146"/>
      <c r="K4010" s="146"/>
      <c r="L4010" s="146"/>
    </row>
    <row r="4011" spans="9:12" x14ac:dyDescent="0.25">
      <c r="I4011" s="146"/>
      <c r="J4011" s="146"/>
      <c r="K4011" s="146"/>
      <c r="L4011" s="146"/>
    </row>
    <row r="4012" spans="9:12" x14ac:dyDescent="0.25">
      <c r="I4012" s="146"/>
      <c r="J4012" s="146"/>
      <c r="K4012" s="146"/>
      <c r="L4012" s="146"/>
    </row>
    <row r="4013" spans="9:12" x14ac:dyDescent="0.25">
      <c r="I4013" s="146"/>
      <c r="J4013" s="146"/>
      <c r="K4013" s="146"/>
      <c r="L4013" s="146"/>
    </row>
    <row r="4014" spans="9:12" x14ac:dyDescent="0.25">
      <c r="I4014" s="146"/>
      <c r="J4014" s="146"/>
      <c r="K4014" s="146"/>
      <c r="L4014" s="146"/>
    </row>
    <row r="4015" spans="9:12" x14ac:dyDescent="0.25">
      <c r="I4015" s="146"/>
      <c r="J4015" s="146"/>
      <c r="K4015" s="146"/>
      <c r="L4015" s="146"/>
    </row>
    <row r="4016" spans="9:12" x14ac:dyDescent="0.25">
      <c r="I4016" s="146"/>
      <c r="J4016" s="146"/>
      <c r="K4016" s="146"/>
      <c r="L4016" s="146"/>
    </row>
    <row r="4017" spans="9:12" x14ac:dyDescent="0.25">
      <c r="I4017" s="146"/>
      <c r="J4017" s="146"/>
      <c r="K4017" s="146"/>
      <c r="L4017" s="146"/>
    </row>
    <row r="4018" spans="9:12" x14ac:dyDescent="0.25">
      <c r="I4018" s="146"/>
      <c r="J4018" s="146"/>
      <c r="K4018" s="146"/>
      <c r="L4018" s="146"/>
    </row>
    <row r="4019" spans="9:12" x14ac:dyDescent="0.25">
      <c r="I4019" s="146"/>
      <c r="J4019" s="146"/>
      <c r="K4019" s="146"/>
      <c r="L4019" s="146"/>
    </row>
    <row r="4020" spans="9:12" x14ac:dyDescent="0.25">
      <c r="I4020" s="146"/>
      <c r="J4020" s="146"/>
      <c r="K4020" s="146"/>
      <c r="L4020" s="146"/>
    </row>
    <row r="4021" spans="9:12" x14ac:dyDescent="0.25">
      <c r="I4021" s="146"/>
      <c r="J4021" s="146"/>
      <c r="K4021" s="146"/>
      <c r="L4021" s="146"/>
    </row>
    <row r="4022" spans="9:12" x14ac:dyDescent="0.25">
      <c r="I4022" s="146"/>
      <c r="J4022" s="146"/>
      <c r="K4022" s="146"/>
      <c r="L4022" s="146"/>
    </row>
    <row r="4023" spans="9:12" x14ac:dyDescent="0.25">
      <c r="I4023" s="146"/>
      <c r="J4023" s="146"/>
      <c r="K4023" s="146"/>
      <c r="L4023" s="146"/>
    </row>
    <row r="4024" spans="9:12" x14ac:dyDescent="0.25">
      <c r="I4024" s="146"/>
      <c r="J4024" s="146"/>
      <c r="K4024" s="146"/>
      <c r="L4024" s="146"/>
    </row>
    <row r="4025" spans="9:12" x14ac:dyDescent="0.25">
      <c r="I4025" s="146"/>
      <c r="J4025" s="146"/>
      <c r="K4025" s="146"/>
      <c r="L4025" s="146"/>
    </row>
    <row r="4026" spans="9:12" x14ac:dyDescent="0.25">
      <c r="I4026" s="146"/>
      <c r="J4026" s="146"/>
      <c r="K4026" s="146"/>
      <c r="L4026" s="146"/>
    </row>
    <row r="4027" spans="9:12" x14ac:dyDescent="0.25">
      <c r="I4027" s="146"/>
      <c r="J4027" s="146"/>
      <c r="K4027" s="146"/>
      <c r="L4027" s="146"/>
    </row>
    <row r="4028" spans="9:12" x14ac:dyDescent="0.25">
      <c r="I4028" s="146"/>
      <c r="J4028" s="146"/>
      <c r="K4028" s="146"/>
      <c r="L4028" s="146"/>
    </row>
    <row r="4029" spans="9:12" x14ac:dyDescent="0.25">
      <c r="I4029" s="146"/>
      <c r="J4029" s="146"/>
      <c r="K4029" s="146"/>
      <c r="L4029" s="146"/>
    </row>
    <row r="4030" spans="9:12" x14ac:dyDescent="0.25">
      <c r="I4030" s="146"/>
      <c r="J4030" s="146"/>
      <c r="K4030" s="146"/>
      <c r="L4030" s="146"/>
    </row>
    <row r="4031" spans="9:12" x14ac:dyDescent="0.25">
      <c r="I4031" s="146"/>
      <c r="J4031" s="146"/>
      <c r="K4031" s="146"/>
      <c r="L4031" s="146"/>
    </row>
    <row r="4032" spans="9:12" x14ac:dyDescent="0.25">
      <c r="I4032" s="146"/>
      <c r="J4032" s="146"/>
      <c r="K4032" s="146"/>
      <c r="L4032" s="146"/>
    </row>
    <row r="4033" spans="9:12" x14ac:dyDescent="0.25">
      <c r="I4033" s="146"/>
      <c r="J4033" s="146"/>
      <c r="K4033" s="146"/>
      <c r="L4033" s="146"/>
    </row>
    <row r="4034" spans="9:12" x14ac:dyDescent="0.25">
      <c r="I4034" s="146"/>
      <c r="J4034" s="146"/>
      <c r="K4034" s="146"/>
      <c r="L4034" s="146"/>
    </row>
    <row r="4035" spans="9:12" x14ac:dyDescent="0.25">
      <c r="I4035" s="146"/>
      <c r="J4035" s="146"/>
      <c r="K4035" s="146"/>
      <c r="L4035" s="146"/>
    </row>
    <row r="4036" spans="9:12" x14ac:dyDescent="0.25">
      <c r="I4036" s="146"/>
      <c r="J4036" s="146"/>
      <c r="K4036" s="146"/>
      <c r="L4036" s="146"/>
    </row>
    <row r="4037" spans="9:12" x14ac:dyDescent="0.25">
      <c r="I4037" s="146"/>
      <c r="J4037" s="146"/>
      <c r="K4037" s="146"/>
      <c r="L4037" s="146"/>
    </row>
    <row r="4038" spans="9:12" x14ac:dyDescent="0.25">
      <c r="I4038" s="146"/>
      <c r="J4038" s="146"/>
      <c r="K4038" s="146"/>
      <c r="L4038" s="146"/>
    </row>
    <row r="4039" spans="9:12" x14ac:dyDescent="0.25">
      <c r="I4039" s="146"/>
      <c r="J4039" s="146"/>
      <c r="K4039" s="146"/>
      <c r="L4039" s="146"/>
    </row>
    <row r="4040" spans="9:12" x14ac:dyDescent="0.25">
      <c r="I4040" s="146"/>
      <c r="J4040" s="146"/>
      <c r="K4040" s="146"/>
      <c r="L4040" s="146"/>
    </row>
    <row r="4041" spans="9:12" x14ac:dyDescent="0.25">
      <c r="I4041" s="146"/>
      <c r="J4041" s="146"/>
      <c r="K4041" s="146"/>
      <c r="L4041" s="146"/>
    </row>
    <row r="4042" spans="9:12" x14ac:dyDescent="0.25">
      <c r="I4042" s="146"/>
      <c r="J4042" s="146"/>
      <c r="K4042" s="146"/>
      <c r="L4042" s="146"/>
    </row>
    <row r="4043" spans="9:12" x14ac:dyDescent="0.25">
      <c r="I4043" s="146"/>
      <c r="J4043" s="146"/>
      <c r="K4043" s="146"/>
      <c r="L4043" s="146"/>
    </row>
    <row r="4044" spans="9:12" x14ac:dyDescent="0.25">
      <c r="I4044" s="146"/>
      <c r="J4044" s="146"/>
      <c r="K4044" s="146"/>
      <c r="L4044" s="146"/>
    </row>
    <row r="4045" spans="9:12" x14ac:dyDescent="0.25">
      <c r="I4045" s="146"/>
      <c r="J4045" s="146"/>
      <c r="K4045" s="146"/>
      <c r="L4045" s="146"/>
    </row>
    <row r="4046" spans="9:12" x14ac:dyDescent="0.25">
      <c r="I4046" s="146"/>
      <c r="J4046" s="146"/>
      <c r="K4046" s="146"/>
      <c r="L4046" s="146"/>
    </row>
    <row r="4047" spans="9:12" x14ac:dyDescent="0.25">
      <c r="I4047" s="146"/>
      <c r="J4047" s="146"/>
      <c r="K4047" s="146"/>
      <c r="L4047" s="146"/>
    </row>
    <row r="4048" spans="9:12" x14ac:dyDescent="0.25">
      <c r="I4048" s="146"/>
      <c r="J4048" s="146"/>
      <c r="K4048" s="146"/>
      <c r="L4048" s="146"/>
    </row>
    <row r="4049" spans="9:12" x14ac:dyDescent="0.25">
      <c r="I4049" s="146"/>
      <c r="J4049" s="146"/>
      <c r="K4049" s="146"/>
      <c r="L4049" s="146"/>
    </row>
    <row r="4050" spans="9:12" x14ac:dyDescent="0.25">
      <c r="I4050" s="146"/>
      <c r="J4050" s="146"/>
      <c r="K4050" s="146"/>
      <c r="L4050" s="146"/>
    </row>
    <row r="4051" spans="9:12" x14ac:dyDescent="0.25">
      <c r="I4051" s="146"/>
      <c r="J4051" s="146"/>
      <c r="K4051" s="146"/>
      <c r="L4051" s="146"/>
    </row>
    <row r="4052" spans="9:12" x14ac:dyDescent="0.25">
      <c r="I4052" s="146"/>
      <c r="J4052" s="146"/>
      <c r="K4052" s="146"/>
      <c r="L4052" s="146"/>
    </row>
    <row r="4053" spans="9:12" x14ac:dyDescent="0.25">
      <c r="I4053" s="146"/>
      <c r="J4053" s="146"/>
      <c r="K4053" s="146"/>
      <c r="L4053" s="146"/>
    </row>
    <row r="4054" spans="9:12" x14ac:dyDescent="0.25">
      <c r="I4054" s="146"/>
      <c r="J4054" s="146"/>
      <c r="K4054" s="146"/>
      <c r="L4054" s="146"/>
    </row>
    <row r="4055" spans="9:12" x14ac:dyDescent="0.25">
      <c r="I4055" s="146"/>
      <c r="J4055" s="146"/>
      <c r="K4055" s="146"/>
      <c r="L4055" s="146"/>
    </row>
    <row r="4056" spans="9:12" x14ac:dyDescent="0.25">
      <c r="I4056" s="146"/>
      <c r="J4056" s="146"/>
      <c r="K4056" s="146"/>
      <c r="L4056" s="146"/>
    </row>
    <row r="4057" spans="9:12" x14ac:dyDescent="0.25">
      <c r="I4057" s="146"/>
      <c r="J4057" s="146"/>
      <c r="K4057" s="146"/>
      <c r="L4057" s="146"/>
    </row>
    <row r="4058" spans="9:12" x14ac:dyDescent="0.25">
      <c r="I4058" s="146"/>
      <c r="J4058" s="146"/>
      <c r="K4058" s="146"/>
      <c r="L4058" s="146"/>
    </row>
    <row r="4059" spans="9:12" x14ac:dyDescent="0.25">
      <c r="I4059" s="146"/>
      <c r="J4059" s="146"/>
      <c r="K4059" s="146"/>
      <c r="L4059" s="146"/>
    </row>
    <row r="4060" spans="9:12" x14ac:dyDescent="0.25">
      <c r="I4060" s="146"/>
      <c r="J4060" s="146"/>
      <c r="K4060" s="146"/>
      <c r="L4060" s="146"/>
    </row>
    <row r="4061" spans="9:12" x14ac:dyDescent="0.25">
      <c r="I4061" s="146"/>
      <c r="J4061" s="146"/>
      <c r="K4061" s="146"/>
      <c r="L4061" s="146"/>
    </row>
    <row r="4062" spans="9:12" x14ac:dyDescent="0.25">
      <c r="I4062" s="146"/>
      <c r="J4062" s="146"/>
      <c r="K4062" s="146"/>
      <c r="L4062" s="146"/>
    </row>
    <row r="4063" spans="9:12" x14ac:dyDescent="0.25">
      <c r="I4063" s="146"/>
      <c r="J4063" s="146"/>
      <c r="K4063" s="146"/>
      <c r="L4063" s="146"/>
    </row>
    <row r="4064" spans="9:12" x14ac:dyDescent="0.25">
      <c r="I4064" s="146"/>
      <c r="J4064" s="146"/>
      <c r="K4064" s="146"/>
      <c r="L4064" s="146"/>
    </row>
    <row r="4065" spans="9:12" x14ac:dyDescent="0.25">
      <c r="I4065" s="146"/>
      <c r="J4065" s="146"/>
      <c r="K4065" s="146"/>
      <c r="L4065" s="146"/>
    </row>
    <row r="4066" spans="9:12" x14ac:dyDescent="0.25">
      <c r="I4066" s="146"/>
      <c r="J4066" s="146"/>
      <c r="K4066" s="146"/>
      <c r="L4066" s="146"/>
    </row>
    <row r="4067" spans="9:12" x14ac:dyDescent="0.25">
      <c r="I4067" s="146"/>
      <c r="J4067" s="146"/>
      <c r="K4067" s="146"/>
      <c r="L4067" s="146"/>
    </row>
    <row r="4068" spans="9:12" x14ac:dyDescent="0.25">
      <c r="I4068" s="146"/>
      <c r="J4068" s="146"/>
      <c r="K4068" s="146"/>
      <c r="L4068" s="146"/>
    </row>
    <row r="4069" spans="9:12" x14ac:dyDescent="0.25">
      <c r="I4069" s="146"/>
      <c r="J4069" s="146"/>
      <c r="K4069" s="146"/>
      <c r="L4069" s="146"/>
    </row>
    <row r="4070" spans="9:12" x14ac:dyDescent="0.25">
      <c r="I4070" s="146"/>
      <c r="J4070" s="146"/>
      <c r="K4070" s="146"/>
      <c r="L4070" s="146"/>
    </row>
    <row r="4071" spans="9:12" x14ac:dyDescent="0.25">
      <c r="I4071" s="146"/>
      <c r="J4071" s="146"/>
      <c r="K4071" s="146"/>
      <c r="L4071" s="146"/>
    </row>
    <row r="4072" spans="9:12" x14ac:dyDescent="0.25">
      <c r="I4072" s="146"/>
      <c r="J4072" s="146"/>
      <c r="K4072" s="146"/>
      <c r="L4072" s="146"/>
    </row>
    <row r="4073" spans="9:12" x14ac:dyDescent="0.25">
      <c r="I4073" s="146"/>
      <c r="J4073" s="146"/>
      <c r="K4073" s="146"/>
      <c r="L4073" s="146"/>
    </row>
    <row r="4074" spans="9:12" x14ac:dyDescent="0.25">
      <c r="I4074" s="146"/>
      <c r="J4074" s="146"/>
      <c r="K4074" s="146"/>
      <c r="L4074" s="146"/>
    </row>
    <row r="4075" spans="9:12" x14ac:dyDescent="0.25">
      <c r="I4075" s="146"/>
      <c r="J4075" s="146"/>
      <c r="K4075" s="146"/>
      <c r="L4075" s="146"/>
    </row>
    <row r="4076" spans="9:12" x14ac:dyDescent="0.25">
      <c r="I4076" s="146"/>
      <c r="J4076" s="146"/>
      <c r="K4076" s="146"/>
      <c r="L4076" s="146"/>
    </row>
    <row r="4077" spans="9:12" x14ac:dyDescent="0.25">
      <c r="I4077" s="146"/>
      <c r="J4077" s="146"/>
      <c r="K4077" s="146"/>
      <c r="L4077" s="146"/>
    </row>
    <row r="4078" spans="9:12" x14ac:dyDescent="0.25">
      <c r="I4078" s="146"/>
      <c r="J4078" s="146"/>
      <c r="K4078" s="146"/>
      <c r="L4078" s="146"/>
    </row>
    <row r="4079" spans="9:12" x14ac:dyDescent="0.25">
      <c r="I4079" s="146"/>
      <c r="J4079" s="146"/>
      <c r="K4079" s="146"/>
      <c r="L4079" s="146"/>
    </row>
    <row r="4080" spans="9:12" x14ac:dyDescent="0.25">
      <c r="I4080" s="146"/>
      <c r="J4080" s="146"/>
      <c r="K4080" s="146"/>
      <c r="L4080" s="146"/>
    </row>
    <row r="4081" spans="9:12" x14ac:dyDescent="0.25">
      <c r="I4081" s="146"/>
      <c r="J4081" s="146"/>
      <c r="K4081" s="146"/>
      <c r="L4081" s="146"/>
    </row>
    <row r="4082" spans="9:12" x14ac:dyDescent="0.25">
      <c r="I4082" s="146"/>
      <c r="J4082" s="146"/>
      <c r="K4082" s="146"/>
      <c r="L4082" s="146"/>
    </row>
    <row r="4083" spans="9:12" x14ac:dyDescent="0.25">
      <c r="I4083" s="146"/>
      <c r="J4083" s="146"/>
      <c r="K4083" s="146"/>
      <c r="L4083" s="146"/>
    </row>
    <row r="4084" spans="9:12" x14ac:dyDescent="0.25">
      <c r="I4084" s="146"/>
      <c r="J4084" s="146"/>
      <c r="K4084" s="146"/>
      <c r="L4084" s="146"/>
    </row>
    <row r="4085" spans="9:12" x14ac:dyDescent="0.25">
      <c r="I4085" s="146"/>
      <c r="J4085" s="146"/>
      <c r="K4085" s="146"/>
      <c r="L4085" s="146"/>
    </row>
    <row r="4086" spans="9:12" x14ac:dyDescent="0.25">
      <c r="I4086" s="146"/>
      <c r="J4086" s="146"/>
      <c r="K4086" s="146"/>
      <c r="L4086" s="146"/>
    </row>
    <row r="4087" spans="9:12" x14ac:dyDescent="0.25">
      <c r="I4087" s="146"/>
      <c r="J4087" s="146"/>
      <c r="K4087" s="146"/>
      <c r="L4087" s="146"/>
    </row>
    <row r="4088" spans="9:12" x14ac:dyDescent="0.25">
      <c r="I4088" s="146"/>
      <c r="J4088" s="146"/>
      <c r="K4088" s="146"/>
      <c r="L4088" s="146"/>
    </row>
    <row r="4089" spans="9:12" x14ac:dyDescent="0.25">
      <c r="I4089" s="146"/>
      <c r="J4089" s="146"/>
      <c r="K4089" s="146"/>
      <c r="L4089" s="146"/>
    </row>
    <row r="4090" spans="9:12" x14ac:dyDescent="0.25">
      <c r="I4090" s="146"/>
      <c r="J4090" s="146"/>
      <c r="K4090" s="146"/>
      <c r="L4090" s="146"/>
    </row>
    <row r="4091" spans="9:12" x14ac:dyDescent="0.25">
      <c r="I4091" s="146"/>
      <c r="J4091" s="146"/>
      <c r="K4091" s="146"/>
      <c r="L4091" s="146"/>
    </row>
    <row r="4092" spans="9:12" x14ac:dyDescent="0.25">
      <c r="I4092" s="146"/>
      <c r="J4092" s="146"/>
      <c r="K4092" s="146"/>
      <c r="L4092" s="146"/>
    </row>
    <row r="4093" spans="9:12" x14ac:dyDescent="0.25">
      <c r="I4093" s="146"/>
      <c r="J4093" s="146"/>
      <c r="K4093" s="146"/>
      <c r="L4093" s="146"/>
    </row>
    <row r="4094" spans="9:12" x14ac:dyDescent="0.25">
      <c r="I4094" s="146"/>
      <c r="J4094" s="146"/>
      <c r="K4094" s="146"/>
      <c r="L4094" s="146"/>
    </row>
    <row r="4095" spans="9:12" x14ac:dyDescent="0.25">
      <c r="I4095" s="146"/>
      <c r="J4095" s="146"/>
      <c r="K4095" s="146"/>
      <c r="L4095" s="146"/>
    </row>
    <row r="4096" spans="9:12" x14ac:dyDescent="0.25">
      <c r="I4096" s="146"/>
      <c r="J4096" s="146"/>
      <c r="K4096" s="146"/>
      <c r="L4096" s="146"/>
    </row>
    <row r="4097" spans="9:12" x14ac:dyDescent="0.25">
      <c r="I4097" s="146"/>
      <c r="J4097" s="146"/>
      <c r="K4097" s="146"/>
      <c r="L4097" s="146"/>
    </row>
    <row r="4098" spans="9:12" x14ac:dyDescent="0.25">
      <c r="I4098" s="146"/>
      <c r="J4098" s="146"/>
      <c r="K4098" s="146"/>
      <c r="L4098" s="146"/>
    </row>
    <row r="4099" spans="9:12" x14ac:dyDescent="0.25">
      <c r="I4099" s="146"/>
      <c r="J4099" s="146"/>
      <c r="K4099" s="146"/>
      <c r="L4099" s="146"/>
    </row>
    <row r="4100" spans="9:12" x14ac:dyDescent="0.25">
      <c r="I4100" s="146"/>
      <c r="J4100" s="146"/>
      <c r="K4100" s="146"/>
      <c r="L4100" s="146"/>
    </row>
    <row r="4101" spans="9:12" x14ac:dyDescent="0.25">
      <c r="I4101" s="146"/>
      <c r="J4101" s="146"/>
      <c r="K4101" s="146"/>
      <c r="L4101" s="146"/>
    </row>
    <row r="4102" spans="9:12" x14ac:dyDescent="0.25">
      <c r="I4102" s="146"/>
      <c r="J4102" s="146"/>
      <c r="K4102" s="146"/>
      <c r="L4102" s="146"/>
    </row>
    <row r="4103" spans="9:12" x14ac:dyDescent="0.25">
      <c r="I4103" s="146"/>
      <c r="J4103" s="146"/>
      <c r="K4103" s="146"/>
      <c r="L4103" s="146"/>
    </row>
    <row r="4104" spans="9:12" x14ac:dyDescent="0.25">
      <c r="I4104" s="146"/>
      <c r="J4104" s="146"/>
      <c r="K4104" s="146"/>
      <c r="L4104" s="146"/>
    </row>
    <row r="4105" spans="9:12" x14ac:dyDescent="0.25">
      <c r="I4105" s="146"/>
      <c r="J4105" s="146"/>
      <c r="K4105" s="146"/>
      <c r="L4105" s="146"/>
    </row>
    <row r="4106" spans="9:12" x14ac:dyDescent="0.25">
      <c r="I4106" s="146"/>
      <c r="J4106" s="146"/>
      <c r="K4106" s="146"/>
      <c r="L4106" s="146"/>
    </row>
    <row r="4107" spans="9:12" x14ac:dyDescent="0.25">
      <c r="I4107" s="146"/>
      <c r="J4107" s="146"/>
      <c r="K4107" s="146"/>
      <c r="L4107" s="146"/>
    </row>
    <row r="4108" spans="9:12" x14ac:dyDescent="0.25">
      <c r="I4108" s="146"/>
      <c r="J4108" s="146"/>
      <c r="K4108" s="146"/>
      <c r="L4108" s="146"/>
    </row>
    <row r="4109" spans="9:12" x14ac:dyDescent="0.25">
      <c r="I4109" s="146"/>
      <c r="J4109" s="146"/>
      <c r="K4109" s="146"/>
      <c r="L4109" s="146"/>
    </row>
    <row r="4110" spans="9:12" x14ac:dyDescent="0.25">
      <c r="I4110" s="146"/>
      <c r="J4110" s="146"/>
      <c r="K4110" s="146"/>
      <c r="L4110" s="146"/>
    </row>
    <row r="4111" spans="9:12" x14ac:dyDescent="0.25">
      <c r="I4111" s="146"/>
      <c r="J4111" s="146"/>
      <c r="K4111" s="146"/>
      <c r="L4111" s="146"/>
    </row>
    <row r="4112" spans="9:12" x14ac:dyDescent="0.25">
      <c r="I4112" s="146"/>
      <c r="J4112" s="146"/>
      <c r="K4112" s="146"/>
      <c r="L4112" s="146"/>
    </row>
    <row r="4113" spans="9:12" x14ac:dyDescent="0.25">
      <c r="I4113" s="146"/>
      <c r="J4113" s="146"/>
      <c r="K4113" s="146"/>
      <c r="L4113" s="146"/>
    </row>
    <row r="4114" spans="9:12" x14ac:dyDescent="0.25">
      <c r="I4114" s="146"/>
      <c r="J4114" s="146"/>
      <c r="K4114" s="146"/>
      <c r="L4114" s="146"/>
    </row>
    <row r="4115" spans="9:12" x14ac:dyDescent="0.25">
      <c r="I4115" s="146"/>
      <c r="J4115" s="146"/>
      <c r="K4115" s="146"/>
      <c r="L4115" s="146"/>
    </row>
    <row r="4116" spans="9:12" x14ac:dyDescent="0.25">
      <c r="I4116" s="146"/>
      <c r="J4116" s="146"/>
      <c r="K4116" s="146"/>
      <c r="L4116" s="146"/>
    </row>
    <row r="4117" spans="9:12" x14ac:dyDescent="0.25">
      <c r="I4117" s="146"/>
      <c r="J4117" s="146"/>
      <c r="K4117" s="146"/>
      <c r="L4117" s="146"/>
    </row>
    <row r="4118" spans="9:12" x14ac:dyDescent="0.25">
      <c r="I4118" s="146"/>
      <c r="J4118" s="146"/>
      <c r="K4118" s="146"/>
      <c r="L4118" s="146"/>
    </row>
    <row r="4119" spans="9:12" x14ac:dyDescent="0.25">
      <c r="I4119" s="146"/>
      <c r="J4119" s="146"/>
      <c r="K4119" s="146"/>
      <c r="L4119" s="146"/>
    </row>
    <row r="4120" spans="9:12" x14ac:dyDescent="0.25">
      <c r="I4120" s="146"/>
      <c r="J4120" s="146"/>
      <c r="K4120" s="146"/>
      <c r="L4120" s="146"/>
    </row>
    <row r="4121" spans="9:12" x14ac:dyDescent="0.25">
      <c r="I4121" s="146"/>
      <c r="J4121" s="146"/>
      <c r="K4121" s="146"/>
      <c r="L4121" s="146"/>
    </row>
    <row r="4122" spans="9:12" x14ac:dyDescent="0.25">
      <c r="I4122" s="146"/>
      <c r="J4122" s="146"/>
      <c r="K4122" s="146"/>
      <c r="L4122" s="146"/>
    </row>
    <row r="4123" spans="9:12" x14ac:dyDescent="0.25">
      <c r="I4123" s="146"/>
      <c r="J4123" s="146"/>
      <c r="K4123" s="146"/>
      <c r="L4123" s="146"/>
    </row>
    <row r="4124" spans="9:12" x14ac:dyDescent="0.25">
      <c r="I4124" s="146"/>
      <c r="J4124" s="146"/>
      <c r="K4124" s="146"/>
      <c r="L4124" s="146"/>
    </row>
    <row r="4125" spans="9:12" x14ac:dyDescent="0.25">
      <c r="I4125" s="146"/>
      <c r="J4125" s="146"/>
      <c r="K4125" s="146"/>
      <c r="L4125" s="146"/>
    </row>
    <row r="4126" spans="9:12" x14ac:dyDescent="0.25">
      <c r="I4126" s="146"/>
      <c r="J4126" s="146"/>
      <c r="K4126" s="146"/>
      <c r="L4126" s="146"/>
    </row>
    <row r="4127" spans="9:12" x14ac:dyDescent="0.25">
      <c r="I4127" s="146"/>
      <c r="J4127" s="146"/>
      <c r="K4127" s="146"/>
      <c r="L4127" s="146"/>
    </row>
    <row r="4128" spans="9:12" x14ac:dyDescent="0.25">
      <c r="I4128" s="146"/>
      <c r="J4128" s="146"/>
      <c r="K4128" s="146"/>
      <c r="L4128" s="146"/>
    </row>
    <row r="4129" spans="9:12" x14ac:dyDescent="0.25">
      <c r="I4129" s="146"/>
      <c r="J4129" s="146"/>
      <c r="K4129" s="146"/>
      <c r="L4129" s="146"/>
    </row>
    <row r="4130" spans="9:12" x14ac:dyDescent="0.25">
      <c r="I4130" s="146"/>
      <c r="J4130" s="146"/>
      <c r="K4130" s="146"/>
      <c r="L4130" s="146"/>
    </row>
    <row r="4131" spans="9:12" x14ac:dyDescent="0.25">
      <c r="I4131" s="146"/>
      <c r="J4131" s="146"/>
      <c r="K4131" s="146"/>
      <c r="L4131" s="146"/>
    </row>
    <row r="4132" spans="9:12" x14ac:dyDescent="0.25">
      <c r="I4132" s="146"/>
      <c r="J4132" s="146"/>
      <c r="K4132" s="146"/>
      <c r="L4132" s="146"/>
    </row>
    <row r="4133" spans="9:12" x14ac:dyDescent="0.25">
      <c r="I4133" s="146"/>
      <c r="J4133" s="146"/>
      <c r="K4133" s="146"/>
      <c r="L4133" s="146"/>
    </row>
    <row r="4134" spans="9:12" x14ac:dyDescent="0.25">
      <c r="I4134" s="146"/>
      <c r="J4134" s="146"/>
      <c r="K4134" s="146"/>
      <c r="L4134" s="146"/>
    </row>
    <row r="4135" spans="9:12" x14ac:dyDescent="0.25">
      <c r="I4135" s="146"/>
      <c r="J4135" s="146"/>
      <c r="K4135" s="146"/>
      <c r="L4135" s="146"/>
    </row>
    <row r="4136" spans="9:12" x14ac:dyDescent="0.25">
      <c r="I4136" s="146"/>
      <c r="J4136" s="146"/>
      <c r="K4136" s="146"/>
      <c r="L4136" s="146"/>
    </row>
    <row r="4137" spans="9:12" x14ac:dyDescent="0.25">
      <c r="I4137" s="146"/>
      <c r="J4137" s="146"/>
      <c r="K4137" s="146"/>
      <c r="L4137" s="146"/>
    </row>
    <row r="4138" spans="9:12" x14ac:dyDescent="0.25">
      <c r="I4138" s="146"/>
      <c r="J4138" s="146"/>
      <c r="K4138" s="146"/>
      <c r="L4138" s="146"/>
    </row>
    <row r="4139" spans="9:12" x14ac:dyDescent="0.25">
      <c r="I4139" s="146"/>
      <c r="J4139" s="146"/>
      <c r="K4139" s="146"/>
      <c r="L4139" s="146"/>
    </row>
    <row r="4140" spans="9:12" x14ac:dyDescent="0.25">
      <c r="I4140" s="146"/>
      <c r="J4140" s="146"/>
      <c r="K4140" s="146"/>
      <c r="L4140" s="146"/>
    </row>
    <row r="4141" spans="9:12" x14ac:dyDescent="0.25">
      <c r="I4141" s="146"/>
      <c r="J4141" s="146"/>
      <c r="K4141" s="146"/>
      <c r="L4141" s="146"/>
    </row>
    <row r="4142" spans="9:12" x14ac:dyDescent="0.25">
      <c r="I4142" s="146"/>
      <c r="J4142" s="146"/>
      <c r="K4142" s="146"/>
      <c r="L4142" s="146"/>
    </row>
    <row r="4143" spans="9:12" x14ac:dyDescent="0.25">
      <c r="I4143" s="146"/>
      <c r="J4143" s="146"/>
      <c r="K4143" s="146"/>
      <c r="L4143" s="146"/>
    </row>
    <row r="4144" spans="9:12" x14ac:dyDescent="0.25">
      <c r="I4144" s="146"/>
      <c r="J4144" s="146"/>
      <c r="K4144" s="146"/>
      <c r="L4144" s="146"/>
    </row>
    <row r="4145" spans="9:12" x14ac:dyDescent="0.25">
      <c r="I4145" s="146"/>
      <c r="J4145" s="146"/>
      <c r="K4145" s="146"/>
      <c r="L4145" s="146"/>
    </row>
    <row r="4146" spans="9:12" x14ac:dyDescent="0.25">
      <c r="I4146" s="146"/>
      <c r="J4146" s="146"/>
      <c r="K4146" s="146"/>
      <c r="L4146" s="146"/>
    </row>
    <row r="4147" spans="9:12" x14ac:dyDescent="0.25">
      <c r="I4147" s="146"/>
      <c r="J4147" s="146"/>
      <c r="K4147" s="146"/>
      <c r="L4147" s="146"/>
    </row>
    <row r="4148" spans="9:12" x14ac:dyDescent="0.25">
      <c r="I4148" s="146"/>
      <c r="J4148" s="146"/>
      <c r="K4148" s="146"/>
      <c r="L4148" s="146"/>
    </row>
    <row r="4149" spans="9:12" x14ac:dyDescent="0.25">
      <c r="I4149" s="146"/>
      <c r="J4149" s="146"/>
      <c r="K4149" s="146"/>
      <c r="L4149" s="146"/>
    </row>
    <row r="4150" spans="9:12" x14ac:dyDescent="0.25">
      <c r="I4150" s="146"/>
      <c r="J4150" s="146"/>
      <c r="K4150" s="146"/>
      <c r="L4150" s="146"/>
    </row>
    <row r="4151" spans="9:12" x14ac:dyDescent="0.25">
      <c r="I4151" s="146"/>
      <c r="J4151" s="146"/>
      <c r="K4151" s="146"/>
      <c r="L4151" s="146"/>
    </row>
    <row r="4152" spans="9:12" x14ac:dyDescent="0.25">
      <c r="I4152" s="146"/>
      <c r="J4152" s="146"/>
      <c r="K4152" s="146"/>
      <c r="L4152" s="146"/>
    </row>
    <row r="4153" spans="9:12" x14ac:dyDescent="0.25">
      <c r="I4153" s="146"/>
      <c r="J4153" s="146"/>
      <c r="K4153" s="146"/>
      <c r="L4153" s="146"/>
    </row>
    <row r="4154" spans="9:12" x14ac:dyDescent="0.25">
      <c r="I4154" s="146"/>
      <c r="J4154" s="146"/>
      <c r="K4154" s="146"/>
      <c r="L4154" s="146"/>
    </row>
    <row r="4155" spans="9:12" x14ac:dyDescent="0.25">
      <c r="I4155" s="146"/>
      <c r="J4155" s="146"/>
      <c r="K4155" s="146"/>
      <c r="L4155" s="146"/>
    </row>
    <row r="4156" spans="9:12" x14ac:dyDescent="0.25">
      <c r="I4156" s="146"/>
      <c r="J4156" s="146"/>
      <c r="K4156" s="146"/>
      <c r="L4156" s="146"/>
    </row>
    <row r="4157" spans="9:12" x14ac:dyDescent="0.25">
      <c r="I4157" s="146"/>
      <c r="J4157" s="146"/>
      <c r="K4157" s="146"/>
      <c r="L4157" s="146"/>
    </row>
    <row r="4158" spans="9:12" x14ac:dyDescent="0.25">
      <c r="I4158" s="146"/>
      <c r="J4158" s="146"/>
      <c r="K4158" s="146"/>
      <c r="L4158" s="146"/>
    </row>
    <row r="4159" spans="9:12" x14ac:dyDescent="0.25">
      <c r="I4159" s="146"/>
      <c r="J4159" s="146"/>
      <c r="K4159" s="146"/>
      <c r="L4159" s="146"/>
    </row>
    <row r="4160" spans="9:12" x14ac:dyDescent="0.25">
      <c r="I4160" s="146"/>
      <c r="J4160" s="146"/>
      <c r="K4160" s="146"/>
      <c r="L4160" s="146"/>
    </row>
    <row r="4161" spans="9:12" x14ac:dyDescent="0.25">
      <c r="I4161" s="146"/>
      <c r="J4161" s="146"/>
      <c r="K4161" s="146"/>
      <c r="L4161" s="146"/>
    </row>
    <row r="4162" spans="9:12" x14ac:dyDescent="0.25">
      <c r="I4162" s="146"/>
      <c r="J4162" s="146"/>
      <c r="K4162" s="146"/>
      <c r="L4162" s="146"/>
    </row>
    <row r="4163" spans="9:12" x14ac:dyDescent="0.25">
      <c r="I4163" s="146"/>
      <c r="J4163" s="146"/>
      <c r="K4163" s="146"/>
      <c r="L4163" s="146"/>
    </row>
    <row r="4164" spans="9:12" x14ac:dyDescent="0.25">
      <c r="I4164" s="146"/>
      <c r="J4164" s="146"/>
      <c r="K4164" s="146"/>
      <c r="L4164" s="146"/>
    </row>
    <row r="4165" spans="9:12" x14ac:dyDescent="0.25">
      <c r="I4165" s="146"/>
      <c r="J4165" s="146"/>
      <c r="K4165" s="146"/>
      <c r="L4165" s="146"/>
    </row>
    <row r="4166" spans="9:12" x14ac:dyDescent="0.25">
      <c r="I4166" s="146"/>
      <c r="J4166" s="146"/>
      <c r="K4166" s="146"/>
      <c r="L4166" s="146"/>
    </row>
    <row r="4167" spans="9:12" x14ac:dyDescent="0.25">
      <c r="I4167" s="146"/>
      <c r="J4167" s="146"/>
      <c r="K4167" s="146"/>
      <c r="L4167" s="146"/>
    </row>
    <row r="4168" spans="9:12" x14ac:dyDescent="0.25">
      <c r="I4168" s="146"/>
      <c r="J4168" s="146"/>
      <c r="K4168" s="146"/>
      <c r="L4168" s="146"/>
    </row>
    <row r="4169" spans="9:12" x14ac:dyDescent="0.25">
      <c r="I4169" s="146"/>
      <c r="J4169" s="146"/>
      <c r="K4169" s="146"/>
      <c r="L4169" s="146"/>
    </row>
    <row r="4170" spans="9:12" x14ac:dyDescent="0.25">
      <c r="I4170" s="146"/>
      <c r="J4170" s="146"/>
      <c r="K4170" s="146"/>
      <c r="L4170" s="146"/>
    </row>
    <row r="4171" spans="9:12" x14ac:dyDescent="0.25">
      <c r="I4171" s="146"/>
      <c r="J4171" s="146"/>
      <c r="K4171" s="146"/>
      <c r="L4171" s="146"/>
    </row>
    <row r="4172" spans="9:12" x14ac:dyDescent="0.25">
      <c r="I4172" s="146"/>
      <c r="J4172" s="146"/>
      <c r="K4172" s="146"/>
      <c r="L4172" s="146"/>
    </row>
    <row r="4173" spans="9:12" x14ac:dyDescent="0.25">
      <c r="I4173" s="146"/>
      <c r="J4173" s="146"/>
      <c r="K4173" s="146"/>
      <c r="L4173" s="146"/>
    </row>
    <row r="4174" spans="9:12" x14ac:dyDescent="0.25">
      <c r="I4174" s="146"/>
      <c r="J4174" s="146"/>
      <c r="K4174" s="146"/>
      <c r="L4174" s="146"/>
    </row>
    <row r="4175" spans="9:12" x14ac:dyDescent="0.25">
      <c r="I4175" s="146"/>
      <c r="J4175" s="146"/>
      <c r="K4175" s="146"/>
      <c r="L4175" s="146"/>
    </row>
    <row r="4176" spans="9:12" x14ac:dyDescent="0.25">
      <c r="I4176" s="146"/>
      <c r="J4176" s="146"/>
      <c r="K4176" s="146"/>
      <c r="L4176" s="146"/>
    </row>
    <row r="4177" spans="9:12" x14ac:dyDescent="0.25">
      <c r="I4177" s="146"/>
      <c r="J4177" s="146"/>
      <c r="K4177" s="146"/>
      <c r="L4177" s="146"/>
    </row>
    <row r="4178" spans="9:12" x14ac:dyDescent="0.25">
      <c r="I4178" s="146"/>
      <c r="J4178" s="146"/>
      <c r="K4178" s="146"/>
      <c r="L4178" s="146"/>
    </row>
    <row r="4179" spans="9:12" x14ac:dyDescent="0.25">
      <c r="I4179" s="146"/>
      <c r="J4179" s="146"/>
      <c r="K4179" s="146"/>
      <c r="L4179" s="146"/>
    </row>
    <row r="4180" spans="9:12" x14ac:dyDescent="0.25">
      <c r="I4180" s="146"/>
      <c r="J4180" s="146"/>
      <c r="K4180" s="146"/>
      <c r="L4180" s="146"/>
    </row>
    <row r="4181" spans="9:12" x14ac:dyDescent="0.25">
      <c r="I4181" s="146"/>
      <c r="J4181" s="146"/>
      <c r="K4181" s="146"/>
      <c r="L4181" s="146"/>
    </row>
    <row r="4182" spans="9:12" x14ac:dyDescent="0.25">
      <c r="I4182" s="146"/>
      <c r="J4182" s="146"/>
      <c r="K4182" s="146"/>
      <c r="L4182" s="146"/>
    </row>
    <row r="4183" spans="9:12" x14ac:dyDescent="0.25">
      <c r="I4183" s="146"/>
      <c r="J4183" s="146"/>
      <c r="K4183" s="146"/>
      <c r="L4183" s="146"/>
    </row>
    <row r="4184" spans="9:12" x14ac:dyDescent="0.25">
      <c r="I4184" s="146"/>
      <c r="J4184" s="146"/>
      <c r="K4184" s="146"/>
      <c r="L4184" s="146"/>
    </row>
    <row r="4185" spans="9:12" x14ac:dyDescent="0.25">
      <c r="I4185" s="146"/>
      <c r="J4185" s="146"/>
      <c r="K4185" s="146"/>
      <c r="L4185" s="146"/>
    </row>
    <row r="4186" spans="9:12" x14ac:dyDescent="0.25">
      <c r="I4186" s="146"/>
      <c r="J4186" s="146"/>
      <c r="K4186" s="146"/>
      <c r="L4186" s="146"/>
    </row>
    <row r="4187" spans="9:12" x14ac:dyDescent="0.25">
      <c r="I4187" s="146"/>
      <c r="J4187" s="146"/>
      <c r="K4187" s="146"/>
      <c r="L4187" s="146"/>
    </row>
    <row r="4188" spans="9:12" x14ac:dyDescent="0.25">
      <c r="I4188" s="146"/>
      <c r="J4188" s="146"/>
      <c r="K4188" s="146"/>
      <c r="L4188" s="146"/>
    </row>
    <row r="4189" spans="9:12" x14ac:dyDescent="0.25">
      <c r="I4189" s="146"/>
      <c r="J4189" s="146"/>
      <c r="K4189" s="146"/>
      <c r="L4189" s="146"/>
    </row>
    <row r="4190" spans="9:12" x14ac:dyDescent="0.25">
      <c r="I4190" s="146"/>
      <c r="J4190" s="146"/>
      <c r="K4190" s="146"/>
      <c r="L4190" s="146"/>
    </row>
    <row r="4191" spans="9:12" x14ac:dyDescent="0.25">
      <c r="I4191" s="146"/>
      <c r="J4191" s="146"/>
      <c r="K4191" s="146"/>
      <c r="L4191" s="146"/>
    </row>
    <row r="4192" spans="9:12" x14ac:dyDescent="0.25">
      <c r="I4192" s="146"/>
      <c r="J4192" s="146"/>
      <c r="K4192" s="146"/>
      <c r="L4192" s="146"/>
    </row>
    <row r="4193" spans="9:12" x14ac:dyDescent="0.25">
      <c r="I4193" s="146"/>
      <c r="J4193" s="146"/>
      <c r="K4193" s="146"/>
      <c r="L4193" s="146"/>
    </row>
    <row r="4194" spans="9:12" x14ac:dyDescent="0.25">
      <c r="I4194" s="146"/>
      <c r="J4194" s="146"/>
      <c r="K4194" s="146"/>
      <c r="L4194" s="146"/>
    </row>
    <row r="4195" spans="9:12" x14ac:dyDescent="0.25">
      <c r="I4195" s="146"/>
      <c r="J4195" s="146"/>
      <c r="K4195" s="146"/>
      <c r="L4195" s="146"/>
    </row>
    <row r="4196" spans="9:12" x14ac:dyDescent="0.25">
      <c r="I4196" s="146"/>
      <c r="J4196" s="146"/>
      <c r="K4196" s="146"/>
      <c r="L4196" s="146"/>
    </row>
    <row r="4197" spans="9:12" x14ac:dyDescent="0.25">
      <c r="I4197" s="146"/>
      <c r="J4197" s="146"/>
      <c r="K4197" s="146"/>
      <c r="L4197" s="146"/>
    </row>
    <row r="4198" spans="9:12" x14ac:dyDescent="0.25">
      <c r="I4198" s="146"/>
      <c r="J4198" s="146"/>
      <c r="K4198" s="146"/>
      <c r="L4198" s="146"/>
    </row>
    <row r="4199" spans="9:12" x14ac:dyDescent="0.25">
      <c r="I4199" s="146"/>
      <c r="J4199" s="146"/>
      <c r="K4199" s="146"/>
      <c r="L4199" s="146"/>
    </row>
    <row r="4200" spans="9:12" x14ac:dyDescent="0.25">
      <c r="I4200" s="146"/>
      <c r="J4200" s="146"/>
      <c r="K4200" s="146"/>
      <c r="L4200" s="146"/>
    </row>
    <row r="4201" spans="9:12" x14ac:dyDescent="0.25">
      <c r="I4201" s="146"/>
      <c r="J4201" s="146"/>
      <c r="K4201" s="146"/>
      <c r="L4201" s="146"/>
    </row>
    <row r="4202" spans="9:12" x14ac:dyDescent="0.25">
      <c r="I4202" s="146"/>
      <c r="J4202" s="146"/>
      <c r="K4202" s="146"/>
      <c r="L4202" s="146"/>
    </row>
    <row r="4203" spans="9:12" x14ac:dyDescent="0.25">
      <c r="I4203" s="146"/>
      <c r="J4203" s="146"/>
      <c r="K4203" s="146"/>
      <c r="L4203" s="146"/>
    </row>
    <row r="4204" spans="9:12" x14ac:dyDescent="0.25">
      <c r="I4204" s="146"/>
      <c r="J4204" s="146"/>
      <c r="K4204" s="146"/>
      <c r="L4204" s="146"/>
    </row>
    <row r="4205" spans="9:12" x14ac:dyDescent="0.25">
      <c r="I4205" s="146"/>
      <c r="J4205" s="146"/>
      <c r="K4205" s="146"/>
      <c r="L4205" s="146"/>
    </row>
    <row r="4206" spans="9:12" x14ac:dyDescent="0.25">
      <c r="I4206" s="146"/>
      <c r="J4206" s="146"/>
      <c r="K4206" s="146"/>
      <c r="L4206" s="146"/>
    </row>
    <row r="4207" spans="9:12" x14ac:dyDescent="0.25">
      <c r="I4207" s="146"/>
      <c r="J4207" s="146"/>
      <c r="K4207" s="146"/>
      <c r="L4207" s="146"/>
    </row>
    <row r="4208" spans="9:12" x14ac:dyDescent="0.25">
      <c r="I4208" s="146"/>
      <c r="J4208" s="146"/>
      <c r="K4208" s="146"/>
      <c r="L4208" s="146"/>
    </row>
    <row r="4209" spans="9:12" x14ac:dyDescent="0.25">
      <c r="I4209" s="146"/>
      <c r="J4209" s="146"/>
      <c r="K4209" s="146"/>
      <c r="L4209" s="146"/>
    </row>
    <row r="4210" spans="9:12" x14ac:dyDescent="0.25">
      <c r="I4210" s="146"/>
      <c r="J4210" s="146"/>
      <c r="K4210" s="146"/>
      <c r="L4210" s="146"/>
    </row>
    <row r="4211" spans="9:12" x14ac:dyDescent="0.25">
      <c r="I4211" s="146"/>
      <c r="J4211" s="146"/>
      <c r="K4211" s="146"/>
      <c r="L4211" s="146"/>
    </row>
    <row r="4212" spans="9:12" x14ac:dyDescent="0.25">
      <c r="I4212" s="146"/>
      <c r="J4212" s="146"/>
      <c r="K4212" s="146"/>
      <c r="L4212" s="146"/>
    </row>
    <row r="4213" spans="9:12" x14ac:dyDescent="0.25">
      <c r="I4213" s="146"/>
      <c r="J4213" s="146"/>
      <c r="K4213" s="146"/>
      <c r="L4213" s="146"/>
    </row>
    <row r="4214" spans="9:12" x14ac:dyDescent="0.25">
      <c r="I4214" s="146"/>
      <c r="J4214" s="146"/>
      <c r="K4214" s="146"/>
      <c r="L4214" s="146"/>
    </row>
    <row r="4215" spans="9:12" x14ac:dyDescent="0.25">
      <c r="I4215" s="146"/>
      <c r="J4215" s="146"/>
      <c r="K4215" s="146"/>
      <c r="L4215" s="146"/>
    </row>
    <row r="4216" spans="9:12" x14ac:dyDescent="0.25">
      <c r="I4216" s="146"/>
      <c r="J4216" s="146"/>
      <c r="K4216" s="146"/>
      <c r="L4216" s="146"/>
    </row>
    <row r="4217" spans="9:12" x14ac:dyDescent="0.25">
      <c r="I4217" s="146"/>
      <c r="J4217" s="146"/>
      <c r="K4217" s="146"/>
      <c r="L4217" s="146"/>
    </row>
    <row r="4218" spans="9:12" x14ac:dyDescent="0.25">
      <c r="I4218" s="146"/>
      <c r="J4218" s="146"/>
      <c r="K4218" s="146"/>
      <c r="L4218" s="146"/>
    </row>
    <row r="4219" spans="9:12" x14ac:dyDescent="0.25">
      <c r="I4219" s="146"/>
      <c r="J4219" s="146"/>
      <c r="K4219" s="146"/>
      <c r="L4219" s="146"/>
    </row>
    <row r="4220" spans="9:12" x14ac:dyDescent="0.25">
      <c r="I4220" s="146"/>
      <c r="J4220" s="146"/>
      <c r="K4220" s="146"/>
      <c r="L4220" s="146"/>
    </row>
    <row r="4221" spans="9:12" x14ac:dyDescent="0.25">
      <c r="I4221" s="146"/>
      <c r="J4221" s="146"/>
      <c r="K4221" s="146"/>
      <c r="L4221" s="146"/>
    </row>
    <row r="4222" spans="9:12" x14ac:dyDescent="0.25">
      <c r="I4222" s="146"/>
      <c r="J4222" s="146"/>
      <c r="K4222" s="146"/>
      <c r="L4222" s="146"/>
    </row>
    <row r="4223" spans="9:12" x14ac:dyDescent="0.25">
      <c r="I4223" s="146"/>
      <c r="J4223" s="146"/>
      <c r="K4223" s="146"/>
      <c r="L4223" s="146"/>
    </row>
    <row r="4224" spans="9:12" x14ac:dyDescent="0.25">
      <c r="I4224" s="146"/>
      <c r="J4224" s="146"/>
      <c r="K4224" s="146"/>
      <c r="L4224" s="146"/>
    </row>
    <row r="4225" spans="9:12" x14ac:dyDescent="0.25">
      <c r="I4225" s="146"/>
      <c r="J4225" s="146"/>
      <c r="K4225" s="146"/>
      <c r="L4225" s="146"/>
    </row>
    <row r="4226" spans="9:12" x14ac:dyDescent="0.25">
      <c r="I4226" s="146"/>
      <c r="J4226" s="146"/>
      <c r="K4226" s="146"/>
      <c r="L4226" s="146"/>
    </row>
    <row r="4227" spans="9:12" x14ac:dyDescent="0.25">
      <c r="I4227" s="146"/>
      <c r="J4227" s="146"/>
      <c r="K4227" s="146"/>
      <c r="L4227" s="146"/>
    </row>
    <row r="4228" spans="9:12" x14ac:dyDescent="0.25">
      <c r="I4228" s="146"/>
      <c r="J4228" s="146"/>
      <c r="K4228" s="146"/>
      <c r="L4228" s="146"/>
    </row>
    <row r="4229" spans="9:12" x14ac:dyDescent="0.25">
      <c r="I4229" s="146"/>
      <c r="J4229" s="146"/>
      <c r="K4229" s="146"/>
      <c r="L4229" s="146"/>
    </row>
    <row r="4230" spans="9:12" x14ac:dyDescent="0.25">
      <c r="I4230" s="146"/>
      <c r="J4230" s="146"/>
      <c r="K4230" s="146"/>
      <c r="L4230" s="146"/>
    </row>
    <row r="4231" spans="9:12" x14ac:dyDescent="0.25">
      <c r="I4231" s="146"/>
      <c r="J4231" s="146"/>
      <c r="K4231" s="146"/>
      <c r="L4231" s="146"/>
    </row>
    <row r="4232" spans="9:12" x14ac:dyDescent="0.25">
      <c r="I4232" s="146"/>
      <c r="J4232" s="146"/>
      <c r="K4232" s="146"/>
      <c r="L4232" s="146"/>
    </row>
    <row r="4233" spans="9:12" x14ac:dyDescent="0.25">
      <c r="I4233" s="146"/>
      <c r="J4233" s="146"/>
      <c r="K4233" s="146"/>
      <c r="L4233" s="146"/>
    </row>
    <row r="4234" spans="9:12" x14ac:dyDescent="0.25">
      <c r="I4234" s="146"/>
      <c r="J4234" s="146"/>
      <c r="K4234" s="146"/>
      <c r="L4234" s="146"/>
    </row>
    <row r="4235" spans="9:12" x14ac:dyDescent="0.25">
      <c r="I4235" s="146"/>
      <c r="J4235" s="146"/>
      <c r="K4235" s="146"/>
      <c r="L4235" s="146"/>
    </row>
    <row r="4236" spans="9:12" x14ac:dyDescent="0.25">
      <c r="I4236" s="146"/>
      <c r="J4236" s="146"/>
      <c r="K4236" s="146"/>
      <c r="L4236" s="146"/>
    </row>
    <row r="4237" spans="9:12" x14ac:dyDescent="0.25">
      <c r="I4237" s="146"/>
      <c r="J4237" s="146"/>
      <c r="K4237" s="146"/>
      <c r="L4237" s="146"/>
    </row>
    <row r="4238" spans="9:12" x14ac:dyDescent="0.25">
      <c r="I4238" s="146"/>
      <c r="J4238" s="146"/>
      <c r="K4238" s="146"/>
      <c r="L4238" s="146"/>
    </row>
    <row r="4239" spans="9:12" x14ac:dyDescent="0.25">
      <c r="I4239" s="146"/>
      <c r="J4239" s="146"/>
      <c r="K4239" s="146"/>
      <c r="L4239" s="146"/>
    </row>
    <row r="4240" spans="9:12" x14ac:dyDescent="0.25">
      <c r="I4240" s="146"/>
      <c r="J4240" s="146"/>
      <c r="K4240" s="146"/>
      <c r="L4240" s="146"/>
    </row>
    <row r="4241" spans="9:12" x14ac:dyDescent="0.25">
      <c r="I4241" s="146"/>
      <c r="J4241" s="146"/>
      <c r="K4241" s="146"/>
      <c r="L4241" s="146"/>
    </row>
    <row r="4242" spans="9:12" x14ac:dyDescent="0.25">
      <c r="I4242" s="146"/>
      <c r="J4242" s="146"/>
      <c r="K4242" s="146"/>
      <c r="L4242" s="146"/>
    </row>
    <row r="4243" spans="9:12" x14ac:dyDescent="0.25">
      <c r="I4243" s="146"/>
      <c r="J4243" s="146"/>
      <c r="K4243" s="146"/>
      <c r="L4243" s="146"/>
    </row>
    <row r="4244" spans="9:12" x14ac:dyDescent="0.25">
      <c r="I4244" s="146"/>
      <c r="J4244" s="146"/>
      <c r="K4244" s="146"/>
      <c r="L4244" s="146"/>
    </row>
    <row r="4245" spans="9:12" x14ac:dyDescent="0.25">
      <c r="I4245" s="146"/>
      <c r="J4245" s="146"/>
      <c r="K4245" s="146"/>
      <c r="L4245" s="146"/>
    </row>
    <row r="4246" spans="9:12" x14ac:dyDescent="0.25">
      <c r="I4246" s="146"/>
      <c r="J4246" s="146"/>
      <c r="K4246" s="146"/>
      <c r="L4246" s="146"/>
    </row>
    <row r="4247" spans="9:12" x14ac:dyDescent="0.25">
      <c r="I4247" s="146"/>
      <c r="J4247" s="146"/>
      <c r="K4247" s="146"/>
      <c r="L4247" s="146"/>
    </row>
    <row r="4248" spans="9:12" x14ac:dyDescent="0.25">
      <c r="I4248" s="146"/>
      <c r="J4248" s="146"/>
      <c r="K4248" s="146"/>
      <c r="L4248" s="146"/>
    </row>
    <row r="4249" spans="9:12" x14ac:dyDescent="0.25">
      <c r="I4249" s="146"/>
      <c r="J4249" s="146"/>
      <c r="K4249" s="146"/>
      <c r="L4249" s="146"/>
    </row>
    <row r="4250" spans="9:12" x14ac:dyDescent="0.25">
      <c r="I4250" s="146"/>
      <c r="J4250" s="146"/>
      <c r="K4250" s="146"/>
      <c r="L4250" s="146"/>
    </row>
    <row r="4251" spans="9:12" x14ac:dyDescent="0.25">
      <c r="I4251" s="146"/>
      <c r="J4251" s="146"/>
      <c r="K4251" s="146"/>
      <c r="L4251" s="146"/>
    </row>
    <row r="4252" spans="9:12" x14ac:dyDescent="0.25">
      <c r="I4252" s="146"/>
      <c r="J4252" s="146"/>
      <c r="K4252" s="146"/>
      <c r="L4252" s="146"/>
    </row>
    <row r="4253" spans="9:12" x14ac:dyDescent="0.25">
      <c r="I4253" s="146"/>
      <c r="J4253" s="146"/>
      <c r="K4253" s="146"/>
      <c r="L4253" s="146"/>
    </row>
    <row r="4254" spans="9:12" x14ac:dyDescent="0.25">
      <c r="I4254" s="146"/>
      <c r="J4254" s="146"/>
      <c r="K4254" s="146"/>
      <c r="L4254" s="146"/>
    </row>
    <row r="4255" spans="9:12" x14ac:dyDescent="0.25">
      <c r="I4255" s="146"/>
      <c r="J4255" s="146"/>
      <c r="K4255" s="146"/>
      <c r="L4255" s="146"/>
    </row>
    <row r="4256" spans="9:12" x14ac:dyDescent="0.25">
      <c r="I4256" s="146"/>
      <c r="J4256" s="146"/>
      <c r="K4256" s="146"/>
      <c r="L4256" s="146"/>
    </row>
    <row r="4257" spans="9:12" x14ac:dyDescent="0.25">
      <c r="I4257" s="146"/>
      <c r="J4257" s="146"/>
      <c r="K4257" s="146"/>
      <c r="L4257" s="146"/>
    </row>
    <row r="4258" spans="9:12" x14ac:dyDescent="0.25">
      <c r="I4258" s="146"/>
      <c r="J4258" s="146"/>
      <c r="K4258" s="146"/>
      <c r="L4258" s="146"/>
    </row>
    <row r="4259" spans="9:12" x14ac:dyDescent="0.25">
      <c r="I4259" s="146"/>
      <c r="J4259" s="146"/>
      <c r="K4259" s="146"/>
      <c r="L4259" s="146"/>
    </row>
    <row r="4260" spans="9:12" x14ac:dyDescent="0.25">
      <c r="I4260" s="146"/>
      <c r="J4260" s="146"/>
      <c r="K4260" s="146"/>
      <c r="L4260" s="146"/>
    </row>
    <row r="4261" spans="9:12" x14ac:dyDescent="0.25">
      <c r="I4261" s="146"/>
      <c r="J4261" s="146"/>
      <c r="K4261" s="146"/>
      <c r="L4261" s="146"/>
    </row>
    <row r="4262" spans="9:12" x14ac:dyDescent="0.25">
      <c r="I4262" s="146"/>
      <c r="J4262" s="146"/>
      <c r="K4262" s="146"/>
      <c r="L4262" s="146"/>
    </row>
    <row r="4263" spans="9:12" x14ac:dyDescent="0.25">
      <c r="I4263" s="146"/>
      <c r="J4263" s="146"/>
      <c r="K4263" s="146"/>
      <c r="L4263" s="146"/>
    </row>
    <row r="4264" spans="9:12" x14ac:dyDescent="0.25">
      <c r="I4264" s="146"/>
      <c r="J4264" s="146"/>
      <c r="K4264" s="146"/>
      <c r="L4264" s="146"/>
    </row>
    <row r="4265" spans="9:12" x14ac:dyDescent="0.25">
      <c r="I4265" s="146"/>
      <c r="J4265" s="146"/>
      <c r="K4265" s="146"/>
      <c r="L4265" s="146"/>
    </row>
    <row r="4266" spans="9:12" x14ac:dyDescent="0.25">
      <c r="I4266" s="146"/>
      <c r="J4266" s="146"/>
      <c r="K4266" s="146"/>
      <c r="L4266" s="146"/>
    </row>
    <row r="4267" spans="9:12" x14ac:dyDescent="0.25">
      <c r="I4267" s="146"/>
      <c r="J4267" s="146"/>
      <c r="K4267" s="146"/>
      <c r="L4267" s="146"/>
    </row>
    <row r="4268" spans="9:12" x14ac:dyDescent="0.25">
      <c r="I4268" s="146"/>
      <c r="J4268" s="146"/>
      <c r="K4268" s="146"/>
      <c r="L4268" s="146"/>
    </row>
    <row r="4269" spans="9:12" x14ac:dyDescent="0.25">
      <c r="I4269" s="146"/>
      <c r="J4269" s="146"/>
      <c r="K4269" s="146"/>
      <c r="L4269" s="146"/>
    </row>
    <row r="4270" spans="9:12" x14ac:dyDescent="0.25">
      <c r="I4270" s="146"/>
      <c r="J4270" s="146"/>
      <c r="K4270" s="146"/>
      <c r="L4270" s="146"/>
    </row>
    <row r="4271" spans="9:12" x14ac:dyDescent="0.25">
      <c r="I4271" s="146"/>
      <c r="J4271" s="146"/>
      <c r="K4271" s="146"/>
      <c r="L4271" s="146"/>
    </row>
    <row r="4272" spans="9:12" x14ac:dyDescent="0.25">
      <c r="I4272" s="146"/>
      <c r="J4272" s="146"/>
      <c r="K4272" s="146"/>
      <c r="L4272" s="146"/>
    </row>
    <row r="4273" spans="9:12" x14ac:dyDescent="0.25">
      <c r="I4273" s="146"/>
      <c r="J4273" s="146"/>
      <c r="K4273" s="146"/>
      <c r="L4273" s="146"/>
    </row>
    <row r="4274" spans="9:12" x14ac:dyDescent="0.25">
      <c r="I4274" s="146"/>
      <c r="J4274" s="146"/>
      <c r="K4274" s="146"/>
      <c r="L4274" s="146"/>
    </row>
    <row r="4275" spans="9:12" x14ac:dyDescent="0.25">
      <c r="I4275" s="146"/>
      <c r="J4275" s="146"/>
      <c r="K4275" s="146"/>
      <c r="L4275" s="146"/>
    </row>
    <row r="4276" spans="9:12" x14ac:dyDescent="0.25">
      <c r="I4276" s="146"/>
      <c r="J4276" s="146"/>
      <c r="K4276" s="146"/>
      <c r="L4276" s="146"/>
    </row>
    <row r="4277" spans="9:12" x14ac:dyDescent="0.25">
      <c r="I4277" s="146"/>
      <c r="J4277" s="146"/>
      <c r="K4277" s="146"/>
      <c r="L4277" s="146"/>
    </row>
    <row r="4278" spans="9:12" x14ac:dyDescent="0.25">
      <c r="I4278" s="146"/>
      <c r="J4278" s="146"/>
      <c r="K4278" s="146"/>
      <c r="L4278" s="146"/>
    </row>
    <row r="4279" spans="9:12" x14ac:dyDescent="0.25">
      <c r="I4279" s="146"/>
      <c r="J4279" s="146"/>
      <c r="K4279" s="146"/>
      <c r="L4279" s="146"/>
    </row>
    <row r="4280" spans="9:12" x14ac:dyDescent="0.25">
      <c r="I4280" s="146"/>
      <c r="J4280" s="146"/>
      <c r="K4280" s="146"/>
      <c r="L4280" s="146"/>
    </row>
    <row r="4281" spans="9:12" x14ac:dyDescent="0.25">
      <c r="I4281" s="146"/>
      <c r="J4281" s="146"/>
      <c r="K4281" s="146"/>
      <c r="L4281" s="146"/>
    </row>
    <row r="4282" spans="9:12" x14ac:dyDescent="0.25">
      <c r="I4282" s="146"/>
      <c r="J4282" s="146"/>
      <c r="K4282" s="146"/>
      <c r="L4282" s="146"/>
    </row>
    <row r="4283" spans="9:12" x14ac:dyDescent="0.25">
      <c r="I4283" s="146"/>
      <c r="J4283" s="146"/>
      <c r="K4283" s="146"/>
      <c r="L4283" s="146"/>
    </row>
    <row r="4284" spans="9:12" x14ac:dyDescent="0.25">
      <c r="I4284" s="146"/>
      <c r="J4284" s="146"/>
      <c r="K4284" s="146"/>
      <c r="L4284" s="146"/>
    </row>
    <row r="4285" spans="9:12" x14ac:dyDescent="0.25">
      <c r="I4285" s="146"/>
      <c r="J4285" s="146"/>
      <c r="K4285" s="146"/>
      <c r="L4285" s="146"/>
    </row>
    <row r="4286" spans="9:12" x14ac:dyDescent="0.25">
      <c r="I4286" s="146"/>
      <c r="J4286" s="146"/>
      <c r="K4286" s="146"/>
      <c r="L4286" s="146"/>
    </row>
    <row r="4287" spans="9:12" x14ac:dyDescent="0.25">
      <c r="I4287" s="146"/>
      <c r="J4287" s="146"/>
      <c r="K4287" s="146"/>
      <c r="L4287" s="146"/>
    </row>
    <row r="4288" spans="9:12" x14ac:dyDescent="0.25">
      <c r="I4288" s="146"/>
      <c r="J4288" s="146"/>
      <c r="K4288" s="146"/>
      <c r="L4288" s="146"/>
    </row>
    <row r="4289" spans="9:12" x14ac:dyDescent="0.25">
      <c r="I4289" s="146"/>
      <c r="J4289" s="146"/>
      <c r="K4289" s="146"/>
      <c r="L4289" s="146"/>
    </row>
    <row r="4290" spans="9:12" x14ac:dyDescent="0.25">
      <c r="I4290" s="146"/>
      <c r="J4290" s="146"/>
      <c r="K4290" s="146"/>
      <c r="L4290" s="146"/>
    </row>
    <row r="4291" spans="9:12" x14ac:dyDescent="0.25">
      <c r="I4291" s="146"/>
      <c r="J4291" s="146"/>
      <c r="K4291" s="146"/>
      <c r="L4291" s="146"/>
    </row>
    <row r="4292" spans="9:12" x14ac:dyDescent="0.25">
      <c r="I4292" s="146"/>
      <c r="J4292" s="146"/>
      <c r="K4292" s="146"/>
      <c r="L4292" s="146"/>
    </row>
    <row r="4293" spans="9:12" x14ac:dyDescent="0.25">
      <c r="I4293" s="146"/>
      <c r="J4293" s="146"/>
      <c r="K4293" s="146"/>
      <c r="L4293" s="146"/>
    </row>
    <row r="4294" spans="9:12" x14ac:dyDescent="0.25">
      <c r="I4294" s="146"/>
      <c r="J4294" s="146"/>
      <c r="K4294" s="146"/>
      <c r="L4294" s="146"/>
    </row>
    <row r="4295" spans="9:12" x14ac:dyDescent="0.25">
      <c r="I4295" s="146"/>
      <c r="J4295" s="146"/>
      <c r="K4295" s="146"/>
      <c r="L4295" s="146"/>
    </row>
    <row r="4296" spans="9:12" x14ac:dyDescent="0.25">
      <c r="I4296" s="146"/>
      <c r="J4296" s="146"/>
      <c r="K4296" s="146"/>
      <c r="L4296" s="146"/>
    </row>
    <row r="4297" spans="9:12" x14ac:dyDescent="0.25">
      <c r="I4297" s="146"/>
      <c r="J4297" s="146"/>
      <c r="K4297" s="146"/>
      <c r="L4297" s="146"/>
    </row>
    <row r="4298" spans="9:12" x14ac:dyDescent="0.25">
      <c r="I4298" s="146"/>
      <c r="J4298" s="146"/>
      <c r="K4298" s="146"/>
      <c r="L4298" s="146"/>
    </row>
    <row r="4299" spans="9:12" x14ac:dyDescent="0.25">
      <c r="I4299" s="146"/>
      <c r="J4299" s="146"/>
      <c r="K4299" s="146"/>
      <c r="L4299" s="146"/>
    </row>
    <row r="4300" spans="9:12" x14ac:dyDescent="0.25">
      <c r="I4300" s="146"/>
      <c r="J4300" s="146"/>
      <c r="K4300" s="146"/>
      <c r="L4300" s="146"/>
    </row>
    <row r="4301" spans="9:12" x14ac:dyDescent="0.25">
      <c r="I4301" s="146"/>
      <c r="J4301" s="146"/>
      <c r="K4301" s="146"/>
      <c r="L4301" s="146"/>
    </row>
    <row r="4302" spans="9:12" x14ac:dyDescent="0.25">
      <c r="I4302" s="146"/>
      <c r="J4302" s="146"/>
      <c r="K4302" s="146"/>
      <c r="L4302" s="146"/>
    </row>
    <row r="4303" spans="9:12" x14ac:dyDescent="0.25">
      <c r="I4303" s="146"/>
      <c r="J4303" s="146"/>
      <c r="K4303" s="146"/>
      <c r="L4303" s="146"/>
    </row>
    <row r="4304" spans="9:12" x14ac:dyDescent="0.25">
      <c r="I4304" s="146"/>
      <c r="J4304" s="146"/>
      <c r="K4304" s="146"/>
      <c r="L4304" s="146"/>
    </row>
    <row r="4305" spans="9:12" x14ac:dyDescent="0.25">
      <c r="I4305" s="146"/>
      <c r="J4305" s="146"/>
      <c r="K4305" s="146"/>
      <c r="L4305" s="146"/>
    </row>
    <row r="4306" spans="9:12" x14ac:dyDescent="0.25">
      <c r="I4306" s="146"/>
      <c r="J4306" s="146"/>
      <c r="K4306" s="146"/>
      <c r="L4306" s="146"/>
    </row>
    <row r="4307" spans="9:12" x14ac:dyDescent="0.25">
      <c r="I4307" s="146"/>
      <c r="J4307" s="146"/>
      <c r="K4307" s="146"/>
      <c r="L4307" s="146"/>
    </row>
    <row r="4308" spans="9:12" x14ac:dyDescent="0.25">
      <c r="I4308" s="146"/>
      <c r="J4308" s="146"/>
      <c r="K4308" s="146"/>
      <c r="L4308" s="146"/>
    </row>
    <row r="4309" spans="9:12" x14ac:dyDescent="0.25">
      <c r="I4309" s="146"/>
      <c r="J4309" s="146"/>
      <c r="K4309" s="146"/>
      <c r="L4309" s="146"/>
    </row>
    <row r="4310" spans="9:12" x14ac:dyDescent="0.25">
      <c r="I4310" s="146"/>
      <c r="J4310" s="146"/>
      <c r="K4310" s="146"/>
      <c r="L4310" s="146"/>
    </row>
    <row r="4311" spans="9:12" x14ac:dyDescent="0.25">
      <c r="I4311" s="146"/>
      <c r="J4311" s="146"/>
      <c r="K4311" s="146"/>
      <c r="L4311" s="146"/>
    </row>
    <row r="4312" spans="9:12" x14ac:dyDescent="0.25">
      <c r="I4312" s="146"/>
      <c r="J4312" s="146"/>
      <c r="K4312" s="146"/>
      <c r="L4312" s="146"/>
    </row>
    <row r="4313" spans="9:12" x14ac:dyDescent="0.25">
      <c r="I4313" s="146"/>
      <c r="J4313" s="146"/>
      <c r="K4313" s="146"/>
      <c r="L4313" s="146"/>
    </row>
    <row r="4314" spans="9:12" x14ac:dyDescent="0.25">
      <c r="I4314" s="146"/>
      <c r="J4314" s="146"/>
      <c r="K4314" s="146"/>
      <c r="L4314" s="146"/>
    </row>
    <row r="4315" spans="9:12" x14ac:dyDescent="0.25">
      <c r="I4315" s="146"/>
      <c r="J4315" s="146"/>
      <c r="K4315" s="146"/>
      <c r="L4315" s="146"/>
    </row>
    <row r="4316" spans="9:12" x14ac:dyDescent="0.25">
      <c r="I4316" s="146"/>
      <c r="J4316" s="146"/>
      <c r="K4316" s="146"/>
      <c r="L4316" s="146"/>
    </row>
    <row r="4317" spans="9:12" x14ac:dyDescent="0.25">
      <c r="I4317" s="146"/>
      <c r="J4317" s="146"/>
      <c r="K4317" s="146"/>
      <c r="L4317" s="146"/>
    </row>
    <row r="4318" spans="9:12" x14ac:dyDescent="0.25">
      <c r="I4318" s="146"/>
      <c r="J4318" s="146"/>
      <c r="K4318" s="146"/>
      <c r="L4318" s="146"/>
    </row>
    <row r="4319" spans="9:12" x14ac:dyDescent="0.25">
      <c r="I4319" s="146"/>
      <c r="J4319" s="146"/>
      <c r="K4319" s="146"/>
      <c r="L4319" s="146"/>
    </row>
    <row r="4320" spans="9:12" x14ac:dyDescent="0.25">
      <c r="I4320" s="146"/>
      <c r="J4320" s="146"/>
      <c r="K4320" s="146"/>
      <c r="L4320" s="146"/>
    </row>
    <row r="4321" spans="9:12" x14ac:dyDescent="0.25">
      <c r="I4321" s="146"/>
      <c r="J4321" s="146"/>
      <c r="K4321" s="146"/>
      <c r="L4321" s="146"/>
    </row>
    <row r="4322" spans="9:12" x14ac:dyDescent="0.25">
      <c r="I4322" s="146"/>
      <c r="J4322" s="146"/>
      <c r="K4322" s="146"/>
      <c r="L4322" s="146"/>
    </row>
    <row r="4323" spans="9:12" x14ac:dyDescent="0.25">
      <c r="I4323" s="146"/>
      <c r="J4323" s="146"/>
      <c r="K4323" s="146"/>
      <c r="L4323" s="146"/>
    </row>
    <row r="4324" spans="9:12" x14ac:dyDescent="0.25">
      <c r="I4324" s="146"/>
      <c r="J4324" s="146"/>
      <c r="K4324" s="146"/>
      <c r="L4324" s="146"/>
    </row>
    <row r="4325" spans="9:12" x14ac:dyDescent="0.25">
      <c r="I4325" s="146"/>
      <c r="J4325" s="146"/>
      <c r="K4325" s="146"/>
      <c r="L4325" s="146"/>
    </row>
    <row r="4326" spans="9:12" x14ac:dyDescent="0.25">
      <c r="I4326" s="146"/>
      <c r="J4326" s="146"/>
      <c r="K4326" s="146"/>
      <c r="L4326" s="146"/>
    </row>
    <row r="4327" spans="9:12" x14ac:dyDescent="0.25">
      <c r="I4327" s="146"/>
      <c r="J4327" s="146"/>
      <c r="K4327" s="146"/>
      <c r="L4327" s="146"/>
    </row>
    <row r="4328" spans="9:12" x14ac:dyDescent="0.25">
      <c r="I4328" s="146"/>
      <c r="J4328" s="146"/>
      <c r="K4328" s="146"/>
      <c r="L4328" s="146"/>
    </row>
    <row r="4329" spans="9:12" x14ac:dyDescent="0.25">
      <c r="I4329" s="146"/>
      <c r="J4329" s="146"/>
      <c r="K4329" s="146"/>
      <c r="L4329" s="146"/>
    </row>
    <row r="4330" spans="9:12" x14ac:dyDescent="0.25">
      <c r="I4330" s="146"/>
      <c r="J4330" s="146"/>
      <c r="K4330" s="146"/>
      <c r="L4330" s="146"/>
    </row>
    <row r="4331" spans="9:12" x14ac:dyDescent="0.25">
      <c r="I4331" s="146"/>
      <c r="J4331" s="146"/>
      <c r="K4331" s="146"/>
      <c r="L4331" s="146"/>
    </row>
    <row r="4332" spans="9:12" x14ac:dyDescent="0.25">
      <c r="I4332" s="146"/>
      <c r="J4332" s="146"/>
      <c r="K4332" s="146"/>
      <c r="L4332" s="146"/>
    </row>
    <row r="4333" spans="9:12" x14ac:dyDescent="0.25">
      <c r="I4333" s="146"/>
      <c r="J4333" s="146"/>
      <c r="K4333" s="146"/>
      <c r="L4333" s="146"/>
    </row>
    <row r="4334" spans="9:12" x14ac:dyDescent="0.25">
      <c r="I4334" s="146"/>
      <c r="J4334" s="146"/>
      <c r="K4334" s="146"/>
      <c r="L4334" s="146"/>
    </row>
    <row r="4335" spans="9:12" x14ac:dyDescent="0.25">
      <c r="I4335" s="146"/>
      <c r="J4335" s="146"/>
      <c r="K4335" s="146"/>
      <c r="L4335" s="146"/>
    </row>
    <row r="4336" spans="9:12" x14ac:dyDescent="0.25">
      <c r="I4336" s="146"/>
      <c r="J4336" s="146"/>
      <c r="K4336" s="146"/>
      <c r="L4336" s="146"/>
    </row>
    <row r="4337" spans="9:12" x14ac:dyDescent="0.25">
      <c r="I4337" s="146"/>
      <c r="J4337" s="146"/>
      <c r="K4337" s="146"/>
      <c r="L4337" s="146"/>
    </row>
    <row r="4338" spans="9:12" x14ac:dyDescent="0.25">
      <c r="I4338" s="146"/>
      <c r="J4338" s="146"/>
      <c r="K4338" s="146"/>
      <c r="L4338" s="146"/>
    </row>
    <row r="4339" spans="9:12" x14ac:dyDescent="0.25">
      <c r="I4339" s="146"/>
      <c r="J4339" s="146"/>
      <c r="K4339" s="146"/>
      <c r="L4339" s="146"/>
    </row>
    <row r="4340" spans="9:12" x14ac:dyDescent="0.25">
      <c r="I4340" s="146"/>
      <c r="J4340" s="146"/>
      <c r="K4340" s="146"/>
      <c r="L4340" s="146"/>
    </row>
    <row r="4341" spans="9:12" x14ac:dyDescent="0.25">
      <c r="I4341" s="146"/>
      <c r="J4341" s="146"/>
      <c r="K4341" s="146"/>
      <c r="L4341" s="146"/>
    </row>
    <row r="4342" spans="9:12" x14ac:dyDescent="0.25">
      <c r="I4342" s="146"/>
      <c r="J4342" s="146"/>
      <c r="K4342" s="146"/>
      <c r="L4342" s="146"/>
    </row>
    <row r="4343" spans="9:12" x14ac:dyDescent="0.25">
      <c r="I4343" s="146"/>
      <c r="J4343" s="146"/>
      <c r="K4343" s="146"/>
      <c r="L4343" s="146"/>
    </row>
    <row r="4344" spans="9:12" x14ac:dyDescent="0.25">
      <c r="I4344" s="146"/>
      <c r="J4344" s="146"/>
      <c r="K4344" s="146"/>
      <c r="L4344" s="146"/>
    </row>
    <row r="4345" spans="9:12" x14ac:dyDescent="0.25">
      <c r="I4345" s="146"/>
      <c r="J4345" s="146"/>
      <c r="K4345" s="146"/>
      <c r="L4345" s="146"/>
    </row>
    <row r="4346" spans="9:12" x14ac:dyDescent="0.25">
      <c r="I4346" s="146"/>
      <c r="J4346" s="146"/>
      <c r="K4346" s="146"/>
      <c r="L4346" s="146"/>
    </row>
    <row r="4347" spans="9:12" x14ac:dyDescent="0.25">
      <c r="I4347" s="146"/>
      <c r="J4347" s="146"/>
      <c r="K4347" s="146"/>
      <c r="L4347" s="146"/>
    </row>
    <row r="4348" spans="9:12" x14ac:dyDescent="0.25">
      <c r="I4348" s="146"/>
      <c r="J4348" s="146"/>
      <c r="K4348" s="146"/>
      <c r="L4348" s="146"/>
    </row>
    <row r="4349" spans="9:12" x14ac:dyDescent="0.25">
      <c r="I4349" s="146"/>
      <c r="J4349" s="146"/>
      <c r="K4349" s="146"/>
      <c r="L4349" s="146"/>
    </row>
    <row r="4350" spans="9:12" x14ac:dyDescent="0.25">
      <c r="I4350" s="146"/>
      <c r="J4350" s="146"/>
      <c r="K4350" s="146"/>
      <c r="L4350" s="146"/>
    </row>
    <row r="4351" spans="9:12" x14ac:dyDescent="0.25">
      <c r="I4351" s="146"/>
      <c r="J4351" s="146"/>
      <c r="K4351" s="146"/>
      <c r="L4351" s="146"/>
    </row>
    <row r="4352" spans="9:12" x14ac:dyDescent="0.25">
      <c r="I4352" s="146"/>
      <c r="J4352" s="146"/>
      <c r="K4352" s="146"/>
      <c r="L4352" s="146"/>
    </row>
    <row r="4353" spans="9:12" x14ac:dyDescent="0.25">
      <c r="I4353" s="146"/>
      <c r="J4353" s="146"/>
      <c r="K4353" s="146"/>
      <c r="L4353" s="146"/>
    </row>
    <row r="4354" spans="9:12" x14ac:dyDescent="0.25">
      <c r="I4354" s="146"/>
      <c r="J4354" s="146"/>
      <c r="K4354" s="146"/>
      <c r="L4354" s="146"/>
    </row>
    <row r="4355" spans="9:12" x14ac:dyDescent="0.25">
      <c r="I4355" s="146"/>
      <c r="J4355" s="146"/>
      <c r="K4355" s="146"/>
      <c r="L4355" s="146"/>
    </row>
    <row r="4356" spans="9:12" x14ac:dyDescent="0.25">
      <c r="I4356" s="146"/>
      <c r="J4356" s="146"/>
      <c r="K4356" s="146"/>
      <c r="L4356" s="146"/>
    </row>
    <row r="4357" spans="9:12" x14ac:dyDescent="0.25">
      <c r="I4357" s="146"/>
      <c r="J4357" s="146"/>
      <c r="K4357" s="146"/>
      <c r="L4357" s="146"/>
    </row>
    <row r="4358" spans="9:12" x14ac:dyDescent="0.25">
      <c r="I4358" s="146"/>
      <c r="J4358" s="146"/>
      <c r="K4358" s="146"/>
      <c r="L4358" s="146"/>
    </row>
    <row r="4359" spans="9:12" x14ac:dyDescent="0.25">
      <c r="I4359" s="146"/>
      <c r="J4359" s="146"/>
      <c r="K4359" s="146"/>
      <c r="L4359" s="146"/>
    </row>
    <row r="4360" spans="9:12" x14ac:dyDescent="0.25">
      <c r="I4360" s="146"/>
      <c r="J4360" s="146"/>
      <c r="K4360" s="146"/>
      <c r="L4360" s="146"/>
    </row>
    <row r="4361" spans="9:12" x14ac:dyDescent="0.25">
      <c r="I4361" s="146"/>
      <c r="J4361" s="146"/>
      <c r="K4361" s="146"/>
      <c r="L4361" s="146"/>
    </row>
    <row r="4362" spans="9:12" x14ac:dyDescent="0.25">
      <c r="I4362" s="146"/>
      <c r="J4362" s="146"/>
      <c r="K4362" s="146"/>
      <c r="L4362" s="146"/>
    </row>
    <row r="4363" spans="9:12" x14ac:dyDescent="0.25">
      <c r="I4363" s="146"/>
      <c r="J4363" s="146"/>
      <c r="K4363" s="146"/>
      <c r="L4363" s="146"/>
    </row>
    <row r="4364" spans="9:12" x14ac:dyDescent="0.25">
      <c r="I4364" s="146"/>
      <c r="J4364" s="146"/>
      <c r="K4364" s="146"/>
      <c r="L4364" s="146"/>
    </row>
    <row r="4365" spans="9:12" x14ac:dyDescent="0.25">
      <c r="I4365" s="146"/>
      <c r="J4365" s="146"/>
      <c r="K4365" s="146"/>
      <c r="L4365" s="146"/>
    </row>
    <row r="4366" spans="9:12" x14ac:dyDescent="0.25">
      <c r="I4366" s="146"/>
      <c r="J4366" s="146"/>
      <c r="K4366" s="146"/>
      <c r="L4366" s="146"/>
    </row>
    <row r="4367" spans="9:12" x14ac:dyDescent="0.25">
      <c r="I4367" s="146"/>
      <c r="J4367" s="146"/>
      <c r="K4367" s="146"/>
      <c r="L4367" s="146"/>
    </row>
    <row r="4368" spans="9:12" x14ac:dyDescent="0.25">
      <c r="I4368" s="146"/>
      <c r="J4368" s="146"/>
      <c r="K4368" s="146"/>
      <c r="L4368" s="146"/>
    </row>
    <row r="4369" spans="9:12" x14ac:dyDescent="0.25">
      <c r="I4369" s="146"/>
      <c r="J4369" s="146"/>
      <c r="K4369" s="146"/>
      <c r="L4369" s="146"/>
    </row>
    <row r="4370" spans="9:12" x14ac:dyDescent="0.25">
      <c r="I4370" s="146"/>
      <c r="J4370" s="146"/>
      <c r="K4370" s="146"/>
      <c r="L4370" s="146"/>
    </row>
    <row r="4371" spans="9:12" x14ac:dyDescent="0.25">
      <c r="I4371" s="146"/>
      <c r="J4371" s="146"/>
      <c r="K4371" s="146"/>
      <c r="L4371" s="146"/>
    </row>
    <row r="4372" spans="9:12" x14ac:dyDescent="0.25">
      <c r="I4372" s="146"/>
      <c r="J4372" s="146"/>
      <c r="K4372" s="146"/>
      <c r="L4372" s="146"/>
    </row>
    <row r="4373" spans="9:12" x14ac:dyDescent="0.25">
      <c r="I4373" s="146"/>
      <c r="J4373" s="146"/>
      <c r="K4373" s="146"/>
      <c r="L4373" s="146"/>
    </row>
    <row r="4374" spans="9:12" x14ac:dyDescent="0.25">
      <c r="I4374" s="146"/>
      <c r="J4374" s="146"/>
      <c r="K4374" s="146"/>
      <c r="L4374" s="146"/>
    </row>
    <row r="4375" spans="9:12" x14ac:dyDescent="0.25">
      <c r="I4375" s="146"/>
      <c r="J4375" s="146"/>
      <c r="K4375" s="146"/>
      <c r="L4375" s="146"/>
    </row>
    <row r="4376" spans="9:12" x14ac:dyDescent="0.25">
      <c r="I4376" s="146"/>
      <c r="J4376" s="146"/>
      <c r="K4376" s="146"/>
      <c r="L4376" s="146"/>
    </row>
    <row r="4377" spans="9:12" x14ac:dyDescent="0.25">
      <c r="I4377" s="146"/>
      <c r="J4377" s="146"/>
      <c r="K4377" s="146"/>
      <c r="L4377" s="146"/>
    </row>
    <row r="4378" spans="9:12" x14ac:dyDescent="0.25">
      <c r="I4378" s="146"/>
      <c r="J4378" s="146"/>
      <c r="K4378" s="146"/>
      <c r="L4378" s="146"/>
    </row>
    <row r="4379" spans="9:12" x14ac:dyDescent="0.25">
      <c r="I4379" s="146"/>
      <c r="J4379" s="146"/>
      <c r="K4379" s="146"/>
      <c r="L4379" s="146"/>
    </row>
    <row r="4380" spans="9:12" x14ac:dyDescent="0.25">
      <c r="I4380" s="146"/>
      <c r="J4380" s="146"/>
      <c r="K4380" s="146"/>
      <c r="L4380" s="146"/>
    </row>
    <row r="4381" spans="9:12" x14ac:dyDescent="0.25">
      <c r="I4381" s="146"/>
      <c r="J4381" s="146"/>
      <c r="K4381" s="146"/>
      <c r="L4381" s="146"/>
    </row>
    <row r="4382" spans="9:12" x14ac:dyDescent="0.25">
      <c r="I4382" s="146"/>
      <c r="J4382" s="146"/>
      <c r="K4382" s="146"/>
      <c r="L4382" s="146"/>
    </row>
    <row r="4383" spans="9:12" x14ac:dyDescent="0.25">
      <c r="I4383" s="146"/>
      <c r="J4383" s="146"/>
      <c r="K4383" s="146"/>
      <c r="L4383" s="146"/>
    </row>
    <row r="4384" spans="9:12" x14ac:dyDescent="0.25">
      <c r="I4384" s="146"/>
      <c r="J4384" s="146"/>
      <c r="K4384" s="146"/>
      <c r="L4384" s="146"/>
    </row>
    <row r="4385" spans="9:12" x14ac:dyDescent="0.25">
      <c r="I4385" s="146"/>
      <c r="J4385" s="146"/>
      <c r="K4385" s="146"/>
      <c r="L4385" s="146"/>
    </row>
    <row r="4386" spans="9:12" x14ac:dyDescent="0.25">
      <c r="I4386" s="146"/>
      <c r="J4386" s="146"/>
      <c r="K4386" s="146"/>
      <c r="L4386" s="146"/>
    </row>
    <row r="4387" spans="9:12" x14ac:dyDescent="0.25">
      <c r="I4387" s="146"/>
      <c r="J4387" s="146"/>
      <c r="K4387" s="146"/>
      <c r="L4387" s="146"/>
    </row>
    <row r="4388" spans="9:12" x14ac:dyDescent="0.25">
      <c r="I4388" s="146"/>
      <c r="J4388" s="146"/>
      <c r="K4388" s="146"/>
      <c r="L4388" s="146"/>
    </row>
    <row r="4389" spans="9:12" x14ac:dyDescent="0.25">
      <c r="I4389" s="146"/>
      <c r="J4389" s="146"/>
      <c r="K4389" s="146"/>
      <c r="L4389" s="146"/>
    </row>
    <row r="4390" spans="9:12" x14ac:dyDescent="0.25">
      <c r="I4390" s="146"/>
      <c r="J4390" s="146"/>
      <c r="K4390" s="146"/>
      <c r="L4390" s="146"/>
    </row>
    <row r="4391" spans="9:12" x14ac:dyDescent="0.25">
      <c r="I4391" s="146"/>
      <c r="J4391" s="146"/>
      <c r="K4391" s="146"/>
      <c r="L4391" s="146"/>
    </row>
    <row r="4392" spans="9:12" x14ac:dyDescent="0.25">
      <c r="I4392" s="146"/>
      <c r="J4392" s="146"/>
      <c r="K4392" s="146"/>
      <c r="L4392" s="146"/>
    </row>
    <row r="4393" spans="9:12" x14ac:dyDescent="0.25">
      <c r="I4393" s="146"/>
      <c r="J4393" s="146"/>
      <c r="K4393" s="146"/>
      <c r="L4393" s="146"/>
    </row>
    <row r="4394" spans="9:12" x14ac:dyDescent="0.25">
      <c r="I4394" s="146"/>
      <c r="J4394" s="146"/>
      <c r="K4394" s="146"/>
      <c r="L4394" s="146"/>
    </row>
    <row r="4395" spans="9:12" x14ac:dyDescent="0.25">
      <c r="I4395" s="146"/>
      <c r="J4395" s="146"/>
      <c r="K4395" s="146"/>
      <c r="L4395" s="146"/>
    </row>
    <row r="4396" spans="9:12" x14ac:dyDescent="0.25">
      <c r="I4396" s="146"/>
      <c r="J4396" s="146"/>
      <c r="K4396" s="146"/>
      <c r="L4396" s="146"/>
    </row>
    <row r="4397" spans="9:12" x14ac:dyDescent="0.25">
      <c r="I4397" s="146"/>
      <c r="J4397" s="146"/>
      <c r="K4397" s="146"/>
      <c r="L4397" s="146"/>
    </row>
    <row r="4398" spans="9:12" x14ac:dyDescent="0.25">
      <c r="I4398" s="146"/>
      <c r="J4398" s="146"/>
      <c r="K4398" s="146"/>
      <c r="L4398" s="146"/>
    </row>
    <row r="4399" spans="9:12" x14ac:dyDescent="0.25">
      <c r="I4399" s="146"/>
      <c r="J4399" s="146"/>
      <c r="K4399" s="146"/>
      <c r="L4399" s="146"/>
    </row>
    <row r="4400" spans="9:12" x14ac:dyDescent="0.25">
      <c r="I4400" s="146"/>
      <c r="J4400" s="146"/>
      <c r="K4400" s="146"/>
      <c r="L4400" s="146"/>
    </row>
    <row r="4401" spans="9:12" x14ac:dyDescent="0.25">
      <c r="I4401" s="146"/>
      <c r="J4401" s="146"/>
      <c r="K4401" s="146"/>
      <c r="L4401" s="146"/>
    </row>
    <row r="4402" spans="9:12" x14ac:dyDescent="0.25">
      <c r="I4402" s="146"/>
      <c r="J4402" s="146"/>
      <c r="K4402" s="146"/>
      <c r="L4402" s="146"/>
    </row>
    <row r="4403" spans="9:12" x14ac:dyDescent="0.25">
      <c r="I4403" s="146"/>
      <c r="J4403" s="146"/>
      <c r="K4403" s="146"/>
      <c r="L4403" s="146"/>
    </row>
    <row r="4404" spans="9:12" x14ac:dyDescent="0.25">
      <c r="I4404" s="146"/>
      <c r="J4404" s="146"/>
      <c r="K4404" s="146"/>
      <c r="L4404" s="146"/>
    </row>
    <row r="4405" spans="9:12" x14ac:dyDescent="0.25">
      <c r="I4405" s="146"/>
      <c r="J4405" s="146"/>
      <c r="K4405" s="146"/>
      <c r="L4405" s="146"/>
    </row>
    <row r="4406" spans="9:12" x14ac:dyDescent="0.25">
      <c r="I4406" s="146"/>
      <c r="J4406" s="146"/>
      <c r="K4406" s="146"/>
      <c r="L4406" s="146"/>
    </row>
    <row r="4407" spans="9:12" x14ac:dyDescent="0.25">
      <c r="I4407" s="146"/>
      <c r="J4407" s="146"/>
      <c r="K4407" s="146"/>
      <c r="L4407" s="146"/>
    </row>
    <row r="4408" spans="9:12" x14ac:dyDescent="0.25">
      <c r="I4408" s="146"/>
      <c r="J4408" s="146"/>
      <c r="K4408" s="146"/>
      <c r="L4408" s="146"/>
    </row>
    <row r="4409" spans="9:12" x14ac:dyDescent="0.25">
      <c r="I4409" s="146"/>
      <c r="J4409" s="146"/>
      <c r="K4409" s="146"/>
      <c r="L4409" s="146"/>
    </row>
    <row r="4410" spans="9:12" x14ac:dyDescent="0.25">
      <c r="I4410" s="146"/>
      <c r="J4410" s="146"/>
      <c r="K4410" s="146"/>
      <c r="L4410" s="146"/>
    </row>
    <row r="4411" spans="9:12" x14ac:dyDescent="0.25">
      <c r="I4411" s="146"/>
      <c r="J4411" s="146"/>
      <c r="K4411" s="146"/>
      <c r="L4411" s="146"/>
    </row>
    <row r="4412" spans="9:12" x14ac:dyDescent="0.25">
      <c r="I4412" s="146"/>
      <c r="J4412" s="146"/>
      <c r="K4412" s="146"/>
      <c r="L4412" s="146"/>
    </row>
    <row r="4413" spans="9:12" x14ac:dyDescent="0.25">
      <c r="I4413" s="146"/>
      <c r="J4413" s="146"/>
      <c r="K4413" s="146"/>
      <c r="L4413" s="146"/>
    </row>
    <row r="4414" spans="9:12" x14ac:dyDescent="0.25">
      <c r="I4414" s="146"/>
      <c r="J4414" s="146"/>
      <c r="K4414" s="146"/>
      <c r="L4414" s="146"/>
    </row>
    <row r="4415" spans="9:12" x14ac:dyDescent="0.25">
      <c r="I4415" s="146"/>
      <c r="J4415" s="146"/>
      <c r="K4415" s="146"/>
      <c r="L4415" s="146"/>
    </row>
    <row r="4416" spans="9:12" x14ac:dyDescent="0.25">
      <c r="I4416" s="146"/>
      <c r="J4416" s="146"/>
      <c r="K4416" s="146"/>
      <c r="L4416" s="146"/>
    </row>
    <row r="4417" spans="9:12" x14ac:dyDescent="0.25">
      <c r="I4417" s="146"/>
      <c r="J4417" s="146"/>
      <c r="K4417" s="146"/>
      <c r="L4417" s="146"/>
    </row>
    <row r="4418" spans="9:12" x14ac:dyDescent="0.25">
      <c r="I4418" s="146"/>
      <c r="J4418" s="146"/>
      <c r="K4418" s="146"/>
      <c r="L4418" s="146"/>
    </row>
    <row r="4419" spans="9:12" x14ac:dyDescent="0.25">
      <c r="I4419" s="146"/>
      <c r="J4419" s="146"/>
      <c r="K4419" s="146"/>
      <c r="L4419" s="146"/>
    </row>
    <row r="4420" spans="9:12" x14ac:dyDescent="0.25">
      <c r="I4420" s="146"/>
      <c r="J4420" s="146"/>
      <c r="K4420" s="146"/>
      <c r="L4420" s="146"/>
    </row>
    <row r="4421" spans="9:12" x14ac:dyDescent="0.25">
      <c r="I4421" s="146"/>
      <c r="J4421" s="146"/>
      <c r="K4421" s="146"/>
      <c r="L4421" s="146"/>
    </row>
    <row r="4422" spans="9:12" x14ac:dyDescent="0.25">
      <c r="I4422" s="146"/>
      <c r="J4422" s="146"/>
      <c r="K4422" s="146"/>
      <c r="L4422" s="146"/>
    </row>
    <row r="4423" spans="9:12" x14ac:dyDescent="0.25">
      <c r="I4423" s="146"/>
      <c r="J4423" s="146"/>
      <c r="K4423" s="146"/>
      <c r="L4423" s="146"/>
    </row>
    <row r="4424" spans="9:12" x14ac:dyDescent="0.25">
      <c r="I4424" s="146"/>
      <c r="J4424" s="146"/>
      <c r="K4424" s="146"/>
      <c r="L4424" s="146"/>
    </row>
    <row r="4425" spans="9:12" x14ac:dyDescent="0.25">
      <c r="I4425" s="146"/>
      <c r="J4425" s="146"/>
      <c r="K4425" s="146"/>
      <c r="L4425" s="146"/>
    </row>
    <row r="4426" spans="9:12" x14ac:dyDescent="0.25">
      <c r="I4426" s="146"/>
      <c r="J4426" s="146"/>
      <c r="K4426" s="146"/>
      <c r="L4426" s="146"/>
    </row>
    <row r="4427" spans="9:12" x14ac:dyDescent="0.25">
      <c r="I4427" s="146"/>
      <c r="J4427" s="146"/>
      <c r="K4427" s="146"/>
      <c r="L4427" s="146"/>
    </row>
    <row r="4428" spans="9:12" x14ac:dyDescent="0.25">
      <c r="I4428" s="146"/>
      <c r="J4428" s="146"/>
      <c r="K4428" s="146"/>
      <c r="L4428" s="146"/>
    </row>
    <row r="4429" spans="9:12" x14ac:dyDescent="0.25">
      <c r="I4429" s="146"/>
      <c r="J4429" s="146"/>
      <c r="K4429" s="146"/>
      <c r="L4429" s="146"/>
    </row>
    <row r="4430" spans="9:12" x14ac:dyDescent="0.25">
      <c r="I4430" s="146"/>
      <c r="J4430" s="146"/>
      <c r="K4430" s="146"/>
      <c r="L4430" s="146"/>
    </row>
    <row r="4431" spans="9:12" x14ac:dyDescent="0.25">
      <c r="I4431" s="146"/>
      <c r="J4431" s="146"/>
      <c r="K4431" s="146"/>
      <c r="L4431" s="146"/>
    </row>
    <row r="4432" spans="9:12" x14ac:dyDescent="0.25">
      <c r="I4432" s="146"/>
      <c r="J4432" s="146"/>
      <c r="K4432" s="146"/>
      <c r="L4432" s="146"/>
    </row>
    <row r="4433" spans="9:12" x14ac:dyDescent="0.25">
      <c r="I4433" s="146"/>
      <c r="J4433" s="146"/>
      <c r="K4433" s="146"/>
      <c r="L4433" s="146"/>
    </row>
    <row r="4434" spans="9:12" x14ac:dyDescent="0.25">
      <c r="I4434" s="146"/>
      <c r="J4434" s="146"/>
      <c r="K4434" s="146"/>
      <c r="L4434" s="146"/>
    </row>
    <row r="4435" spans="9:12" x14ac:dyDescent="0.25">
      <c r="I4435" s="146"/>
      <c r="J4435" s="146"/>
      <c r="K4435" s="146"/>
      <c r="L4435" s="146"/>
    </row>
    <row r="4436" spans="9:12" x14ac:dyDescent="0.25">
      <c r="I4436" s="146"/>
      <c r="J4436" s="146"/>
      <c r="K4436" s="146"/>
      <c r="L4436" s="146"/>
    </row>
    <row r="4437" spans="9:12" x14ac:dyDescent="0.25">
      <c r="I4437" s="146"/>
      <c r="J4437" s="146"/>
      <c r="K4437" s="146"/>
      <c r="L4437" s="146"/>
    </row>
    <row r="4438" spans="9:12" x14ac:dyDescent="0.25">
      <c r="I4438" s="146"/>
      <c r="J4438" s="146"/>
      <c r="K4438" s="146"/>
      <c r="L4438" s="146"/>
    </row>
    <row r="4439" spans="9:12" x14ac:dyDescent="0.25">
      <c r="I4439" s="146"/>
      <c r="J4439" s="146"/>
      <c r="K4439" s="146"/>
      <c r="L4439" s="146"/>
    </row>
    <row r="4440" spans="9:12" x14ac:dyDescent="0.25">
      <c r="I4440" s="146"/>
      <c r="J4440" s="146"/>
      <c r="K4440" s="146"/>
      <c r="L4440" s="146"/>
    </row>
    <row r="4441" spans="9:12" x14ac:dyDescent="0.25">
      <c r="I4441" s="146"/>
      <c r="J4441" s="146"/>
      <c r="K4441" s="146"/>
      <c r="L4441" s="146"/>
    </row>
    <row r="4442" spans="9:12" x14ac:dyDescent="0.25">
      <c r="I4442" s="146"/>
      <c r="J4442" s="146"/>
      <c r="K4442" s="146"/>
      <c r="L4442" s="146"/>
    </row>
    <row r="4443" spans="9:12" x14ac:dyDescent="0.25">
      <c r="I4443" s="146"/>
      <c r="J4443" s="146"/>
      <c r="K4443" s="146"/>
      <c r="L4443" s="146"/>
    </row>
    <row r="4444" spans="9:12" x14ac:dyDescent="0.25">
      <c r="I4444" s="146"/>
      <c r="J4444" s="146"/>
      <c r="K4444" s="146"/>
      <c r="L4444" s="146"/>
    </row>
    <row r="4445" spans="9:12" x14ac:dyDescent="0.25">
      <c r="I4445" s="146"/>
      <c r="J4445" s="146"/>
      <c r="K4445" s="146"/>
      <c r="L4445" s="146"/>
    </row>
    <row r="4446" spans="9:12" x14ac:dyDescent="0.25">
      <c r="I4446" s="146"/>
      <c r="J4446" s="146"/>
      <c r="K4446" s="146"/>
      <c r="L4446" s="146"/>
    </row>
    <row r="4447" spans="9:12" x14ac:dyDescent="0.25">
      <c r="I4447" s="146"/>
      <c r="J4447" s="146"/>
      <c r="K4447" s="146"/>
      <c r="L4447" s="146"/>
    </row>
    <row r="4448" spans="9:12" x14ac:dyDescent="0.25">
      <c r="I4448" s="146"/>
      <c r="J4448" s="146"/>
      <c r="K4448" s="146"/>
      <c r="L4448" s="146"/>
    </row>
    <row r="4449" spans="9:12" x14ac:dyDescent="0.25">
      <c r="I4449" s="146"/>
      <c r="J4449" s="146"/>
      <c r="K4449" s="146"/>
      <c r="L4449" s="146"/>
    </row>
    <row r="4450" spans="9:12" x14ac:dyDescent="0.25">
      <c r="I4450" s="146"/>
      <c r="J4450" s="146"/>
      <c r="K4450" s="146"/>
      <c r="L4450" s="146"/>
    </row>
    <row r="4451" spans="9:12" x14ac:dyDescent="0.25">
      <c r="I4451" s="146"/>
      <c r="J4451" s="146"/>
      <c r="K4451" s="146"/>
      <c r="L4451" s="146"/>
    </row>
    <row r="4452" spans="9:12" x14ac:dyDescent="0.25">
      <c r="I4452" s="146"/>
      <c r="J4452" s="146"/>
      <c r="K4452" s="146"/>
      <c r="L4452" s="146"/>
    </row>
    <row r="4453" spans="9:12" x14ac:dyDescent="0.25">
      <c r="I4453" s="146"/>
      <c r="J4453" s="146"/>
      <c r="K4453" s="146"/>
      <c r="L4453" s="146"/>
    </row>
    <row r="4454" spans="9:12" x14ac:dyDescent="0.25">
      <c r="I4454" s="146"/>
      <c r="J4454" s="146"/>
      <c r="K4454" s="146"/>
      <c r="L4454" s="146"/>
    </row>
    <row r="4455" spans="9:12" x14ac:dyDescent="0.25">
      <c r="I4455" s="146"/>
      <c r="J4455" s="146"/>
      <c r="K4455" s="146"/>
      <c r="L4455" s="146"/>
    </row>
    <row r="4456" spans="9:12" x14ac:dyDescent="0.25">
      <c r="I4456" s="146"/>
      <c r="J4456" s="146"/>
      <c r="K4456" s="146"/>
      <c r="L4456" s="146"/>
    </row>
    <row r="4457" spans="9:12" x14ac:dyDescent="0.25">
      <c r="I4457" s="146"/>
      <c r="J4457" s="146"/>
      <c r="K4457" s="146"/>
      <c r="L4457" s="146"/>
    </row>
    <row r="4458" spans="9:12" x14ac:dyDescent="0.25">
      <c r="I4458" s="146"/>
      <c r="J4458" s="146"/>
      <c r="K4458" s="146"/>
      <c r="L4458" s="146"/>
    </row>
    <row r="4459" spans="9:12" x14ac:dyDescent="0.25">
      <c r="I4459" s="146"/>
      <c r="J4459" s="146"/>
      <c r="K4459" s="146"/>
      <c r="L4459" s="146"/>
    </row>
    <row r="4460" spans="9:12" x14ac:dyDescent="0.25">
      <c r="I4460" s="146"/>
      <c r="J4460" s="146"/>
      <c r="K4460" s="146"/>
      <c r="L4460" s="146"/>
    </row>
    <row r="4461" spans="9:12" x14ac:dyDescent="0.25">
      <c r="I4461" s="146"/>
      <c r="J4461" s="146"/>
      <c r="K4461" s="146"/>
      <c r="L4461" s="146"/>
    </row>
    <row r="4462" spans="9:12" x14ac:dyDescent="0.25">
      <c r="I4462" s="146"/>
      <c r="J4462" s="146"/>
      <c r="K4462" s="146"/>
      <c r="L4462" s="146"/>
    </row>
    <row r="4463" spans="9:12" x14ac:dyDescent="0.25">
      <c r="I4463" s="146"/>
      <c r="J4463" s="146"/>
      <c r="K4463" s="146"/>
      <c r="L4463" s="146"/>
    </row>
    <row r="4464" spans="9:12" x14ac:dyDescent="0.25">
      <c r="I4464" s="146"/>
      <c r="J4464" s="146"/>
      <c r="K4464" s="146"/>
      <c r="L4464" s="146"/>
    </row>
    <row r="4465" spans="9:12" x14ac:dyDescent="0.25">
      <c r="I4465" s="146"/>
      <c r="J4465" s="146"/>
      <c r="K4465" s="146"/>
      <c r="L4465" s="146"/>
    </row>
    <row r="4466" spans="9:12" x14ac:dyDescent="0.25">
      <c r="I4466" s="146"/>
      <c r="J4466" s="146"/>
      <c r="K4466" s="146"/>
      <c r="L4466" s="146"/>
    </row>
    <row r="4467" spans="9:12" x14ac:dyDescent="0.25">
      <c r="I4467" s="146"/>
      <c r="J4467" s="146"/>
      <c r="K4467" s="146"/>
      <c r="L4467" s="146"/>
    </row>
    <row r="4468" spans="9:12" x14ac:dyDescent="0.25">
      <c r="I4468" s="146"/>
      <c r="J4468" s="146"/>
      <c r="K4468" s="146"/>
      <c r="L4468" s="146"/>
    </row>
    <row r="4469" spans="9:12" x14ac:dyDescent="0.25">
      <c r="I4469" s="146"/>
      <c r="J4469" s="146"/>
      <c r="K4469" s="146"/>
      <c r="L4469" s="146"/>
    </row>
    <row r="4470" spans="9:12" x14ac:dyDescent="0.25">
      <c r="I4470" s="146"/>
      <c r="J4470" s="146"/>
      <c r="K4470" s="146"/>
      <c r="L4470" s="146"/>
    </row>
    <row r="4471" spans="9:12" x14ac:dyDescent="0.25">
      <c r="I4471" s="146"/>
      <c r="J4471" s="146"/>
      <c r="K4471" s="146"/>
      <c r="L4471" s="146"/>
    </row>
    <row r="4472" spans="9:12" x14ac:dyDescent="0.25">
      <c r="I4472" s="146"/>
      <c r="J4472" s="146"/>
      <c r="K4472" s="146"/>
      <c r="L4472" s="146"/>
    </row>
    <row r="4473" spans="9:12" x14ac:dyDescent="0.25">
      <c r="I4473" s="146"/>
      <c r="J4473" s="146"/>
      <c r="K4473" s="146"/>
      <c r="L4473" s="146"/>
    </row>
    <row r="4474" spans="9:12" x14ac:dyDescent="0.25">
      <c r="I4474" s="146"/>
      <c r="J4474" s="146"/>
      <c r="K4474" s="146"/>
      <c r="L4474" s="146"/>
    </row>
    <row r="4475" spans="9:12" x14ac:dyDescent="0.25">
      <c r="I4475" s="146"/>
      <c r="J4475" s="146"/>
      <c r="K4475" s="146"/>
      <c r="L4475" s="146"/>
    </row>
    <row r="4476" spans="9:12" x14ac:dyDescent="0.25">
      <c r="I4476" s="146"/>
      <c r="J4476" s="146"/>
      <c r="K4476" s="146"/>
      <c r="L4476" s="146"/>
    </row>
    <row r="4477" spans="9:12" x14ac:dyDescent="0.25">
      <c r="I4477" s="146"/>
      <c r="J4477" s="146"/>
      <c r="K4477" s="146"/>
      <c r="L4477" s="146"/>
    </row>
    <row r="4478" spans="9:12" x14ac:dyDescent="0.25">
      <c r="I4478" s="146"/>
      <c r="J4478" s="146"/>
      <c r="K4478" s="146"/>
      <c r="L4478" s="146"/>
    </row>
    <row r="4479" spans="9:12" x14ac:dyDescent="0.25">
      <c r="I4479" s="146"/>
      <c r="J4479" s="146"/>
      <c r="K4479" s="146"/>
      <c r="L4479" s="146"/>
    </row>
    <row r="4480" spans="9:12" x14ac:dyDescent="0.25">
      <c r="I4480" s="146"/>
      <c r="J4480" s="146"/>
      <c r="K4480" s="146"/>
      <c r="L4480" s="146"/>
    </row>
    <row r="4481" spans="9:12" x14ac:dyDescent="0.25">
      <c r="I4481" s="146"/>
      <c r="J4481" s="146"/>
      <c r="K4481" s="146"/>
      <c r="L4481" s="146"/>
    </row>
    <row r="4482" spans="9:12" x14ac:dyDescent="0.25">
      <c r="I4482" s="146"/>
      <c r="J4482" s="146"/>
      <c r="K4482" s="146"/>
      <c r="L4482" s="146"/>
    </row>
    <row r="4483" spans="9:12" x14ac:dyDescent="0.25">
      <c r="I4483" s="146"/>
      <c r="J4483" s="146"/>
      <c r="K4483" s="146"/>
      <c r="L4483" s="146"/>
    </row>
    <row r="4484" spans="9:12" x14ac:dyDescent="0.25">
      <c r="I4484" s="146"/>
      <c r="J4484" s="146"/>
      <c r="K4484" s="146"/>
      <c r="L4484" s="146"/>
    </row>
    <row r="4485" spans="9:12" x14ac:dyDescent="0.25">
      <c r="I4485" s="146"/>
      <c r="J4485" s="146"/>
      <c r="K4485" s="146"/>
      <c r="L4485" s="146"/>
    </row>
    <row r="4486" spans="9:12" x14ac:dyDescent="0.25">
      <c r="I4486" s="146"/>
      <c r="J4486" s="146"/>
      <c r="K4486" s="146"/>
      <c r="L4486" s="146"/>
    </row>
    <row r="4487" spans="9:12" x14ac:dyDescent="0.25">
      <c r="I4487" s="146"/>
      <c r="J4487" s="146"/>
      <c r="K4487" s="146"/>
      <c r="L4487" s="146"/>
    </row>
    <row r="4488" spans="9:12" x14ac:dyDescent="0.25">
      <c r="I4488" s="146"/>
      <c r="J4488" s="146"/>
      <c r="K4488" s="146"/>
      <c r="L4488" s="146"/>
    </row>
    <row r="4489" spans="9:12" x14ac:dyDescent="0.25">
      <c r="I4489" s="146"/>
      <c r="J4489" s="146"/>
      <c r="K4489" s="146"/>
      <c r="L4489" s="146"/>
    </row>
    <row r="4490" spans="9:12" x14ac:dyDescent="0.25">
      <c r="I4490" s="146"/>
      <c r="J4490" s="146"/>
      <c r="K4490" s="146"/>
      <c r="L4490" s="146"/>
    </row>
    <row r="4491" spans="9:12" x14ac:dyDescent="0.25">
      <c r="I4491" s="146"/>
      <c r="J4491" s="146"/>
      <c r="K4491" s="146"/>
      <c r="L4491" s="146"/>
    </row>
    <row r="4492" spans="9:12" x14ac:dyDescent="0.25">
      <c r="I4492" s="146"/>
      <c r="J4492" s="146"/>
      <c r="K4492" s="146"/>
      <c r="L4492" s="146"/>
    </row>
    <row r="4493" spans="9:12" x14ac:dyDescent="0.25">
      <c r="I4493" s="146"/>
      <c r="J4493" s="146"/>
      <c r="K4493" s="146"/>
      <c r="L4493" s="146"/>
    </row>
    <row r="4494" spans="9:12" x14ac:dyDescent="0.25">
      <c r="I4494" s="146"/>
      <c r="J4494" s="146"/>
      <c r="K4494" s="146"/>
      <c r="L4494" s="146"/>
    </row>
    <row r="4495" spans="9:12" x14ac:dyDescent="0.25">
      <c r="I4495" s="146"/>
      <c r="J4495" s="146"/>
      <c r="K4495" s="146"/>
      <c r="L4495" s="146"/>
    </row>
    <row r="4496" spans="9:12" x14ac:dyDescent="0.25">
      <c r="I4496" s="146"/>
      <c r="J4496" s="146"/>
      <c r="K4496" s="146"/>
      <c r="L4496" s="146"/>
    </row>
    <row r="4497" spans="9:12" x14ac:dyDescent="0.25">
      <c r="I4497" s="146"/>
      <c r="J4497" s="146"/>
      <c r="K4497" s="146"/>
      <c r="L4497" s="146"/>
    </row>
    <row r="4498" spans="9:12" x14ac:dyDescent="0.25">
      <c r="I4498" s="146"/>
      <c r="J4498" s="146"/>
      <c r="K4498" s="146"/>
      <c r="L4498" s="146"/>
    </row>
    <row r="4499" spans="9:12" x14ac:dyDescent="0.25">
      <c r="I4499" s="146"/>
      <c r="J4499" s="146"/>
      <c r="K4499" s="146"/>
      <c r="L4499" s="146"/>
    </row>
    <row r="4500" spans="9:12" x14ac:dyDescent="0.25">
      <c r="I4500" s="146"/>
      <c r="J4500" s="146"/>
      <c r="K4500" s="146"/>
      <c r="L4500" s="146"/>
    </row>
    <row r="4501" spans="9:12" x14ac:dyDescent="0.25">
      <c r="I4501" s="146"/>
      <c r="J4501" s="146"/>
      <c r="K4501" s="146"/>
      <c r="L4501" s="146"/>
    </row>
    <row r="4502" spans="9:12" x14ac:dyDescent="0.25">
      <c r="I4502" s="146"/>
      <c r="J4502" s="146"/>
      <c r="K4502" s="146"/>
      <c r="L4502" s="146"/>
    </row>
    <row r="4503" spans="9:12" x14ac:dyDescent="0.25">
      <c r="I4503" s="146"/>
      <c r="J4503" s="146"/>
      <c r="K4503" s="146"/>
      <c r="L4503" s="146"/>
    </row>
    <row r="4504" spans="9:12" x14ac:dyDescent="0.25">
      <c r="I4504" s="146"/>
      <c r="J4504" s="146"/>
      <c r="K4504" s="146"/>
      <c r="L4504" s="146"/>
    </row>
    <row r="4505" spans="9:12" x14ac:dyDescent="0.25">
      <c r="I4505" s="146"/>
      <c r="J4505" s="146"/>
      <c r="K4505" s="146"/>
      <c r="L4505" s="146"/>
    </row>
    <row r="4506" spans="9:12" x14ac:dyDescent="0.25">
      <c r="I4506" s="146"/>
      <c r="J4506" s="146"/>
      <c r="K4506" s="146"/>
      <c r="L4506" s="146"/>
    </row>
    <row r="4507" spans="9:12" x14ac:dyDescent="0.25">
      <c r="I4507" s="146"/>
      <c r="J4507" s="146"/>
      <c r="K4507" s="146"/>
      <c r="L4507" s="146"/>
    </row>
    <row r="4508" spans="9:12" x14ac:dyDescent="0.25">
      <c r="I4508" s="146"/>
      <c r="J4508" s="146"/>
      <c r="K4508" s="146"/>
      <c r="L4508" s="146"/>
    </row>
    <row r="4509" spans="9:12" x14ac:dyDescent="0.25">
      <c r="I4509" s="146"/>
      <c r="J4509" s="146"/>
      <c r="K4509" s="146"/>
      <c r="L4509" s="146"/>
    </row>
    <row r="4510" spans="9:12" x14ac:dyDescent="0.25">
      <c r="I4510" s="146"/>
      <c r="J4510" s="146"/>
      <c r="K4510" s="146"/>
      <c r="L4510" s="146"/>
    </row>
    <row r="4511" spans="9:12" x14ac:dyDescent="0.25">
      <c r="I4511" s="146"/>
      <c r="J4511" s="146"/>
      <c r="K4511" s="146"/>
      <c r="L4511" s="146"/>
    </row>
    <row r="4512" spans="9:12" x14ac:dyDescent="0.25">
      <c r="I4512" s="146"/>
      <c r="J4512" s="146"/>
      <c r="K4512" s="146"/>
      <c r="L4512" s="146"/>
    </row>
    <row r="4513" spans="9:12" x14ac:dyDescent="0.25">
      <c r="I4513" s="146"/>
      <c r="J4513" s="146"/>
      <c r="K4513" s="146"/>
      <c r="L4513" s="146"/>
    </row>
    <row r="4514" spans="9:12" x14ac:dyDescent="0.25">
      <c r="I4514" s="146"/>
      <c r="J4514" s="146"/>
      <c r="K4514" s="146"/>
      <c r="L4514" s="146"/>
    </row>
    <row r="4515" spans="9:12" x14ac:dyDescent="0.25">
      <c r="I4515" s="146"/>
      <c r="J4515" s="146"/>
      <c r="K4515" s="146"/>
      <c r="L4515" s="146"/>
    </row>
    <row r="4516" spans="9:12" x14ac:dyDescent="0.25">
      <c r="I4516" s="146"/>
      <c r="J4516" s="146"/>
      <c r="K4516" s="146"/>
      <c r="L4516" s="146"/>
    </row>
    <row r="4517" spans="9:12" x14ac:dyDescent="0.25">
      <c r="I4517" s="146"/>
      <c r="J4517" s="146"/>
      <c r="K4517" s="146"/>
      <c r="L4517" s="146"/>
    </row>
    <row r="4518" spans="9:12" x14ac:dyDescent="0.25">
      <c r="I4518" s="146"/>
      <c r="J4518" s="146"/>
      <c r="K4518" s="146"/>
      <c r="L4518" s="146"/>
    </row>
    <row r="4519" spans="9:12" x14ac:dyDescent="0.25">
      <c r="I4519" s="146"/>
      <c r="J4519" s="146"/>
      <c r="K4519" s="146"/>
      <c r="L4519" s="146"/>
    </row>
    <row r="4520" spans="9:12" x14ac:dyDescent="0.25">
      <c r="I4520" s="146"/>
      <c r="J4520" s="146"/>
      <c r="K4520" s="146"/>
      <c r="L4520" s="146"/>
    </row>
    <row r="4521" spans="9:12" x14ac:dyDescent="0.25">
      <c r="I4521" s="146"/>
      <c r="J4521" s="146"/>
      <c r="K4521" s="146"/>
      <c r="L4521" s="146"/>
    </row>
    <row r="4522" spans="9:12" x14ac:dyDescent="0.25">
      <c r="I4522" s="146"/>
      <c r="J4522" s="146"/>
      <c r="K4522" s="146"/>
      <c r="L4522" s="146"/>
    </row>
    <row r="4523" spans="9:12" x14ac:dyDescent="0.25">
      <c r="I4523" s="146"/>
      <c r="J4523" s="146"/>
      <c r="K4523" s="146"/>
      <c r="L4523" s="146"/>
    </row>
    <row r="4524" spans="9:12" x14ac:dyDescent="0.25">
      <c r="I4524" s="146"/>
      <c r="J4524" s="146"/>
      <c r="K4524" s="146"/>
      <c r="L4524" s="146"/>
    </row>
    <row r="4525" spans="9:12" x14ac:dyDescent="0.25">
      <c r="I4525" s="146"/>
      <c r="J4525" s="146"/>
      <c r="K4525" s="146"/>
      <c r="L4525" s="146"/>
    </row>
    <row r="4526" spans="9:12" x14ac:dyDescent="0.25">
      <c r="I4526" s="146"/>
      <c r="J4526" s="146"/>
      <c r="K4526" s="146"/>
      <c r="L4526" s="146"/>
    </row>
    <row r="4527" spans="9:12" x14ac:dyDescent="0.25">
      <c r="I4527" s="146"/>
      <c r="J4527" s="146"/>
      <c r="K4527" s="146"/>
      <c r="L4527" s="146"/>
    </row>
    <row r="4528" spans="9:12" x14ac:dyDescent="0.25">
      <c r="I4528" s="146"/>
      <c r="J4528" s="146"/>
      <c r="K4528" s="146"/>
      <c r="L4528" s="146"/>
    </row>
    <row r="4529" spans="9:12" x14ac:dyDescent="0.25">
      <c r="I4529" s="146"/>
      <c r="J4529" s="146"/>
      <c r="K4529" s="146"/>
      <c r="L4529" s="146"/>
    </row>
    <row r="4530" spans="9:12" x14ac:dyDescent="0.25">
      <c r="I4530" s="146"/>
      <c r="J4530" s="146"/>
      <c r="K4530" s="146"/>
      <c r="L4530" s="146"/>
    </row>
    <row r="4531" spans="9:12" x14ac:dyDescent="0.25">
      <c r="I4531" s="146"/>
      <c r="J4531" s="146"/>
      <c r="K4531" s="146"/>
      <c r="L4531" s="146"/>
    </row>
    <row r="4532" spans="9:12" x14ac:dyDescent="0.25">
      <c r="I4532" s="146"/>
      <c r="J4532" s="146"/>
      <c r="K4532" s="146"/>
      <c r="L4532" s="146"/>
    </row>
    <row r="4533" spans="9:12" x14ac:dyDescent="0.25">
      <c r="I4533" s="146"/>
      <c r="J4533" s="146"/>
      <c r="K4533" s="146"/>
      <c r="L4533" s="146"/>
    </row>
    <row r="4534" spans="9:12" x14ac:dyDescent="0.25">
      <c r="I4534" s="146"/>
      <c r="J4534" s="146"/>
      <c r="K4534" s="146"/>
      <c r="L4534" s="146"/>
    </row>
    <row r="4535" spans="9:12" x14ac:dyDescent="0.25">
      <c r="I4535" s="146"/>
      <c r="J4535" s="146"/>
      <c r="K4535" s="146"/>
      <c r="L4535" s="146"/>
    </row>
    <row r="4536" spans="9:12" x14ac:dyDescent="0.25">
      <c r="I4536" s="146"/>
      <c r="J4536" s="146"/>
      <c r="K4536" s="146"/>
      <c r="L4536" s="146"/>
    </row>
    <row r="4537" spans="9:12" x14ac:dyDescent="0.25">
      <c r="I4537" s="146"/>
      <c r="J4537" s="146"/>
      <c r="K4537" s="146"/>
      <c r="L4537" s="146"/>
    </row>
    <row r="4538" spans="9:12" x14ac:dyDescent="0.25">
      <c r="I4538" s="146"/>
      <c r="J4538" s="146"/>
      <c r="K4538" s="146"/>
      <c r="L4538" s="146"/>
    </row>
    <row r="4539" spans="9:12" x14ac:dyDescent="0.25">
      <c r="I4539" s="146"/>
      <c r="J4539" s="146"/>
      <c r="K4539" s="146"/>
      <c r="L4539" s="146"/>
    </row>
    <row r="4540" spans="9:12" x14ac:dyDescent="0.25">
      <c r="I4540" s="146"/>
      <c r="J4540" s="146"/>
      <c r="K4540" s="146"/>
      <c r="L4540" s="146"/>
    </row>
    <row r="4541" spans="9:12" x14ac:dyDescent="0.25">
      <c r="I4541" s="146"/>
      <c r="J4541" s="146"/>
      <c r="K4541" s="146"/>
      <c r="L4541" s="146"/>
    </row>
    <row r="4542" spans="9:12" x14ac:dyDescent="0.25">
      <c r="I4542" s="146"/>
      <c r="J4542" s="146"/>
      <c r="K4542" s="146"/>
      <c r="L4542" s="146"/>
    </row>
    <row r="4543" spans="9:12" x14ac:dyDescent="0.25">
      <c r="I4543" s="146"/>
      <c r="J4543" s="146"/>
      <c r="K4543" s="146"/>
      <c r="L4543" s="146"/>
    </row>
    <row r="4544" spans="9:12" x14ac:dyDescent="0.25">
      <c r="I4544" s="146"/>
      <c r="J4544" s="146"/>
      <c r="K4544" s="146"/>
      <c r="L4544" s="146"/>
    </row>
    <row r="4545" spans="9:12" x14ac:dyDescent="0.25">
      <c r="I4545" s="146"/>
      <c r="J4545" s="146"/>
      <c r="K4545" s="146"/>
      <c r="L4545" s="146"/>
    </row>
    <row r="4546" spans="9:12" x14ac:dyDescent="0.25">
      <c r="I4546" s="146"/>
      <c r="J4546" s="146"/>
      <c r="K4546" s="146"/>
      <c r="L4546" s="146"/>
    </row>
    <row r="4547" spans="9:12" x14ac:dyDescent="0.25">
      <c r="I4547" s="146"/>
      <c r="J4547" s="146"/>
      <c r="K4547" s="146"/>
      <c r="L4547" s="146"/>
    </row>
    <row r="4548" spans="9:12" x14ac:dyDescent="0.25">
      <c r="I4548" s="146"/>
      <c r="J4548" s="146"/>
      <c r="K4548" s="146"/>
      <c r="L4548" s="146"/>
    </row>
    <row r="4549" spans="9:12" x14ac:dyDescent="0.25">
      <c r="I4549" s="146"/>
      <c r="J4549" s="146"/>
      <c r="K4549" s="146"/>
      <c r="L4549" s="146"/>
    </row>
    <row r="4550" spans="9:12" x14ac:dyDescent="0.25">
      <c r="I4550" s="146"/>
      <c r="J4550" s="146"/>
      <c r="K4550" s="146"/>
      <c r="L4550" s="146"/>
    </row>
    <row r="4551" spans="9:12" x14ac:dyDescent="0.25">
      <c r="I4551" s="146"/>
      <c r="J4551" s="146"/>
      <c r="K4551" s="146"/>
      <c r="L4551" s="146"/>
    </row>
    <row r="4552" spans="9:12" x14ac:dyDescent="0.25">
      <c r="I4552" s="146"/>
      <c r="J4552" s="146"/>
      <c r="K4552" s="146"/>
      <c r="L4552" s="146"/>
    </row>
    <row r="4553" spans="9:12" x14ac:dyDescent="0.25">
      <c r="I4553" s="146"/>
      <c r="J4553" s="146"/>
      <c r="K4553" s="146"/>
      <c r="L4553" s="146"/>
    </row>
    <row r="4554" spans="9:12" x14ac:dyDescent="0.25">
      <c r="I4554" s="146"/>
      <c r="J4554" s="146"/>
      <c r="K4554" s="146"/>
      <c r="L4554" s="146"/>
    </row>
    <row r="4555" spans="9:12" x14ac:dyDescent="0.25">
      <c r="I4555" s="146"/>
      <c r="J4555" s="146"/>
      <c r="K4555" s="146"/>
      <c r="L4555" s="146"/>
    </row>
    <row r="4556" spans="9:12" x14ac:dyDescent="0.25">
      <c r="I4556" s="146"/>
      <c r="J4556" s="146"/>
      <c r="K4556" s="146"/>
      <c r="L4556" s="146"/>
    </row>
    <row r="4557" spans="9:12" x14ac:dyDescent="0.25">
      <c r="I4557" s="146"/>
      <c r="J4557" s="146"/>
      <c r="K4557" s="146"/>
      <c r="L4557" s="146"/>
    </row>
    <row r="4558" spans="9:12" x14ac:dyDescent="0.25">
      <c r="I4558" s="146"/>
      <c r="J4558" s="146"/>
      <c r="K4558" s="146"/>
      <c r="L4558" s="146"/>
    </row>
    <row r="4559" spans="9:12" x14ac:dyDescent="0.25">
      <c r="I4559" s="146"/>
      <c r="J4559" s="146"/>
      <c r="K4559" s="146"/>
      <c r="L4559" s="146"/>
    </row>
    <row r="4560" spans="9:12" x14ac:dyDescent="0.25">
      <c r="I4560" s="146"/>
      <c r="J4560" s="146"/>
      <c r="K4560" s="146"/>
      <c r="L4560" s="146"/>
    </row>
    <row r="4561" spans="9:12" x14ac:dyDescent="0.25">
      <c r="I4561" s="146"/>
      <c r="J4561" s="146"/>
      <c r="K4561" s="146"/>
      <c r="L4561" s="146"/>
    </row>
    <row r="4562" spans="9:12" x14ac:dyDescent="0.25">
      <c r="I4562" s="146"/>
      <c r="J4562" s="146"/>
      <c r="K4562" s="146"/>
      <c r="L4562" s="146"/>
    </row>
    <row r="4563" spans="9:12" x14ac:dyDescent="0.25">
      <c r="I4563" s="146"/>
      <c r="J4563" s="146"/>
      <c r="K4563" s="146"/>
      <c r="L4563" s="146"/>
    </row>
    <row r="4564" spans="9:12" x14ac:dyDescent="0.25">
      <c r="I4564" s="146"/>
      <c r="J4564" s="146"/>
      <c r="K4564" s="146"/>
      <c r="L4564" s="146"/>
    </row>
    <row r="4565" spans="9:12" x14ac:dyDescent="0.25">
      <c r="I4565" s="146"/>
      <c r="J4565" s="146"/>
      <c r="K4565" s="146"/>
      <c r="L4565" s="146"/>
    </row>
    <row r="4566" spans="9:12" x14ac:dyDescent="0.25">
      <c r="I4566" s="146"/>
      <c r="J4566" s="146"/>
      <c r="K4566" s="146"/>
      <c r="L4566" s="146"/>
    </row>
    <row r="4567" spans="9:12" x14ac:dyDescent="0.25">
      <c r="I4567" s="146"/>
      <c r="J4567" s="146"/>
      <c r="K4567" s="146"/>
      <c r="L4567" s="146"/>
    </row>
    <row r="4568" spans="9:12" x14ac:dyDescent="0.25">
      <c r="I4568" s="146"/>
      <c r="J4568" s="146"/>
      <c r="K4568" s="146"/>
      <c r="L4568" s="146"/>
    </row>
    <row r="4569" spans="9:12" x14ac:dyDescent="0.25">
      <c r="I4569" s="146"/>
      <c r="J4569" s="146"/>
      <c r="K4569" s="146"/>
      <c r="L4569" s="146"/>
    </row>
    <row r="4570" spans="9:12" x14ac:dyDescent="0.25">
      <c r="I4570" s="146"/>
      <c r="J4570" s="146"/>
      <c r="K4570" s="146"/>
      <c r="L4570" s="146"/>
    </row>
    <row r="4571" spans="9:12" x14ac:dyDescent="0.25">
      <c r="I4571" s="146"/>
      <c r="J4571" s="146"/>
      <c r="K4571" s="146"/>
      <c r="L4571" s="146"/>
    </row>
    <row r="4572" spans="9:12" x14ac:dyDescent="0.25">
      <c r="I4572" s="146"/>
      <c r="J4572" s="146"/>
      <c r="K4572" s="146"/>
      <c r="L4572" s="146"/>
    </row>
    <row r="4573" spans="9:12" x14ac:dyDescent="0.25">
      <c r="I4573" s="146"/>
      <c r="J4573" s="146"/>
      <c r="K4573" s="146"/>
      <c r="L4573" s="146"/>
    </row>
    <row r="4574" spans="9:12" x14ac:dyDescent="0.25">
      <c r="I4574" s="146"/>
      <c r="J4574" s="146"/>
      <c r="K4574" s="146"/>
      <c r="L4574" s="146"/>
    </row>
    <row r="4575" spans="9:12" x14ac:dyDescent="0.25">
      <c r="I4575" s="146"/>
      <c r="J4575" s="146"/>
      <c r="K4575" s="146"/>
      <c r="L4575" s="146"/>
    </row>
    <row r="4576" spans="9:12" x14ac:dyDescent="0.25">
      <c r="I4576" s="146"/>
      <c r="J4576" s="146"/>
      <c r="K4576" s="146"/>
      <c r="L4576" s="146"/>
    </row>
    <row r="4577" spans="9:12" x14ac:dyDescent="0.25">
      <c r="I4577" s="146"/>
      <c r="J4577" s="146"/>
      <c r="K4577" s="146"/>
      <c r="L4577" s="146"/>
    </row>
    <row r="4578" spans="9:12" x14ac:dyDescent="0.25">
      <c r="I4578" s="146"/>
      <c r="J4578" s="146"/>
      <c r="K4578" s="146"/>
      <c r="L4578" s="146"/>
    </row>
    <row r="4579" spans="9:12" x14ac:dyDescent="0.25">
      <c r="I4579" s="146"/>
      <c r="J4579" s="146"/>
      <c r="K4579" s="146"/>
      <c r="L4579" s="146"/>
    </row>
    <row r="4580" spans="9:12" x14ac:dyDescent="0.25">
      <c r="I4580" s="146"/>
      <c r="J4580" s="146"/>
      <c r="K4580" s="146"/>
      <c r="L4580" s="146"/>
    </row>
    <row r="4581" spans="9:12" x14ac:dyDescent="0.25">
      <c r="I4581" s="146"/>
      <c r="J4581" s="146"/>
      <c r="K4581" s="146"/>
      <c r="L4581" s="146"/>
    </row>
    <row r="4582" spans="9:12" x14ac:dyDescent="0.25">
      <c r="I4582" s="146"/>
      <c r="J4582" s="146"/>
      <c r="K4582" s="146"/>
      <c r="L4582" s="146"/>
    </row>
    <row r="4583" spans="9:12" x14ac:dyDescent="0.25">
      <c r="I4583" s="146"/>
      <c r="J4583" s="146"/>
      <c r="K4583" s="146"/>
      <c r="L4583" s="146"/>
    </row>
    <row r="4584" spans="9:12" x14ac:dyDescent="0.25">
      <c r="I4584" s="146"/>
      <c r="J4584" s="146"/>
      <c r="K4584" s="146"/>
      <c r="L4584" s="146"/>
    </row>
    <row r="4585" spans="9:12" x14ac:dyDescent="0.25">
      <c r="I4585" s="146"/>
      <c r="J4585" s="146"/>
      <c r="K4585" s="146"/>
      <c r="L4585" s="146"/>
    </row>
    <row r="4586" spans="9:12" x14ac:dyDescent="0.25">
      <c r="I4586" s="146"/>
      <c r="J4586" s="146"/>
      <c r="K4586" s="146"/>
      <c r="L4586" s="146"/>
    </row>
    <row r="4587" spans="9:12" x14ac:dyDescent="0.25">
      <c r="I4587" s="146"/>
      <c r="J4587" s="146"/>
      <c r="K4587" s="146"/>
      <c r="L4587" s="146"/>
    </row>
    <row r="4588" spans="9:12" x14ac:dyDescent="0.25">
      <c r="I4588" s="146"/>
      <c r="J4588" s="146"/>
      <c r="K4588" s="146"/>
      <c r="L4588" s="146"/>
    </row>
    <row r="4589" spans="9:12" x14ac:dyDescent="0.25">
      <c r="I4589" s="146"/>
      <c r="J4589" s="146"/>
      <c r="K4589" s="146"/>
      <c r="L4589" s="146"/>
    </row>
    <row r="4590" spans="9:12" x14ac:dyDescent="0.25">
      <c r="I4590" s="146"/>
      <c r="J4590" s="146"/>
      <c r="K4590" s="146"/>
      <c r="L4590" s="146"/>
    </row>
    <row r="4591" spans="9:12" x14ac:dyDescent="0.25">
      <c r="I4591" s="146"/>
      <c r="J4591" s="146"/>
      <c r="K4591" s="146"/>
      <c r="L4591" s="146"/>
    </row>
    <row r="4592" spans="9:12" x14ac:dyDescent="0.25">
      <c r="I4592" s="146"/>
      <c r="J4592" s="146"/>
      <c r="K4592" s="146"/>
      <c r="L4592" s="146"/>
    </row>
    <row r="4593" spans="9:12" x14ac:dyDescent="0.25">
      <c r="I4593" s="146"/>
      <c r="J4593" s="146"/>
      <c r="K4593" s="146"/>
      <c r="L4593" s="146"/>
    </row>
    <row r="4594" spans="9:12" x14ac:dyDescent="0.25">
      <c r="I4594" s="146"/>
      <c r="J4594" s="146"/>
      <c r="K4594" s="146"/>
      <c r="L4594" s="146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C18C-8B95-4DA2-B59B-E665E4F3FAA3}">
  <dimension ref="A2:E17"/>
  <sheetViews>
    <sheetView workbookViewId="0">
      <selection activeCell="F20" sqref="F20"/>
    </sheetView>
  </sheetViews>
  <sheetFormatPr defaultRowHeight="15" x14ac:dyDescent="0.25"/>
  <cols>
    <col min="1" max="1" width="11.28515625" bestFit="1" customWidth="1"/>
    <col min="2" max="2" width="37.7109375" bestFit="1" customWidth="1"/>
    <col min="3" max="3" width="16.42578125" bestFit="1" customWidth="1"/>
  </cols>
  <sheetData>
    <row r="2" spans="1:5" x14ac:dyDescent="0.25">
      <c r="A2" s="589"/>
      <c r="B2" s="589"/>
      <c r="C2" s="589"/>
      <c r="D2" s="589"/>
      <c r="E2" s="900"/>
    </row>
    <row r="3" spans="1:5" x14ac:dyDescent="0.25">
      <c r="A3" s="916" t="s">
        <v>508</v>
      </c>
      <c r="B3" s="910" t="s">
        <v>511</v>
      </c>
      <c r="C3" s="910" t="s">
        <v>512</v>
      </c>
      <c r="D3" s="589"/>
      <c r="E3" s="900"/>
    </row>
    <row r="4" spans="1:5" x14ac:dyDescent="0.25">
      <c r="A4" s="915" t="s">
        <v>56</v>
      </c>
      <c r="B4" s="901">
        <v>523900</v>
      </c>
      <c r="C4" s="901">
        <v>142.9467939972715</v>
      </c>
      <c r="D4" s="589"/>
      <c r="E4" s="900"/>
    </row>
    <row r="5" spans="1:5" x14ac:dyDescent="0.25">
      <c r="A5" s="915" t="s">
        <v>263</v>
      </c>
      <c r="B5" s="901">
        <v>9530680</v>
      </c>
      <c r="C5" s="901">
        <v>2600.458390177354</v>
      </c>
      <c r="D5" s="589"/>
      <c r="E5" s="900"/>
    </row>
    <row r="6" spans="1:5" x14ac:dyDescent="0.25">
      <c r="A6" s="915" t="s">
        <v>146</v>
      </c>
      <c r="B6" s="901">
        <v>444900</v>
      </c>
      <c r="C6" s="901">
        <v>121.39154160982265</v>
      </c>
      <c r="D6" s="589"/>
      <c r="E6" s="900"/>
    </row>
    <row r="7" spans="1:5" x14ac:dyDescent="0.25">
      <c r="A7" s="915" t="s">
        <v>81</v>
      </c>
      <c r="B7" s="901">
        <v>471900</v>
      </c>
      <c r="C7" s="901">
        <v>128.75852660300137</v>
      </c>
      <c r="D7" s="589"/>
      <c r="E7" s="900"/>
    </row>
    <row r="8" spans="1:5" x14ac:dyDescent="0.25">
      <c r="A8" s="915" t="s">
        <v>74</v>
      </c>
      <c r="B8" s="901">
        <v>1631600</v>
      </c>
      <c r="C8" s="901">
        <v>445.18417462482898</v>
      </c>
      <c r="D8" s="589"/>
      <c r="E8" s="900"/>
    </row>
    <row r="9" spans="1:5" x14ac:dyDescent="0.25">
      <c r="A9" s="915" t="s">
        <v>75</v>
      </c>
      <c r="B9" s="901">
        <v>1582700</v>
      </c>
      <c r="C9" s="901">
        <v>431.84174624829427</v>
      </c>
      <c r="D9" s="589"/>
      <c r="E9" s="900"/>
    </row>
    <row r="10" spans="1:5" x14ac:dyDescent="0.25">
      <c r="A10" s="915" t="s">
        <v>43</v>
      </c>
      <c r="B10" s="901">
        <v>2992546</v>
      </c>
      <c r="C10" s="901">
        <v>816.52005457025882</v>
      </c>
      <c r="D10" s="589"/>
      <c r="E10" s="900"/>
    </row>
    <row r="11" spans="1:5" x14ac:dyDescent="0.25">
      <c r="A11" s="915" t="s">
        <v>110</v>
      </c>
      <c r="B11" s="901">
        <v>1065500</v>
      </c>
      <c r="C11" s="901">
        <v>290.7230559345158</v>
      </c>
      <c r="D11" s="589"/>
      <c r="E11" s="900"/>
    </row>
    <row r="12" spans="1:5" x14ac:dyDescent="0.25">
      <c r="A12" s="915" t="s">
        <v>15</v>
      </c>
      <c r="B12" s="901">
        <v>36000</v>
      </c>
      <c r="C12" s="901">
        <v>9.8226466575716227</v>
      </c>
      <c r="D12" s="589"/>
      <c r="E12" s="900"/>
    </row>
    <row r="13" spans="1:5" x14ac:dyDescent="0.25">
      <c r="A13" s="915" t="s">
        <v>509</v>
      </c>
      <c r="B13" s="901">
        <v>54975</v>
      </c>
      <c r="C13" s="901">
        <v>15</v>
      </c>
      <c r="D13" s="589"/>
      <c r="E13" s="900"/>
    </row>
    <row r="14" spans="1:5" x14ac:dyDescent="0.25">
      <c r="A14" s="915" t="s">
        <v>516</v>
      </c>
      <c r="B14" s="901">
        <v>7363168.25</v>
      </c>
      <c r="C14" s="901">
        <v>2009.05</v>
      </c>
      <c r="D14" s="589"/>
      <c r="E14" s="900"/>
    </row>
    <row r="15" spans="1:5" x14ac:dyDescent="0.25">
      <c r="A15" s="910" t="s">
        <v>510</v>
      </c>
      <c r="B15" s="901">
        <v>25697869.25</v>
      </c>
      <c r="C15" s="901">
        <v>7011.6969304229196</v>
      </c>
      <c r="D15" s="589"/>
      <c r="E15" s="900"/>
    </row>
    <row r="16" spans="1:5" x14ac:dyDescent="0.25">
      <c r="A16" s="589"/>
      <c r="B16" s="589"/>
      <c r="C16" s="589"/>
      <c r="D16" s="589"/>
      <c r="E16" s="900"/>
    </row>
    <row r="17" spans="1:4" x14ac:dyDescent="0.25">
      <c r="A17" s="900"/>
      <c r="B17" s="589"/>
      <c r="C17" s="589"/>
      <c r="D17" s="90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A3D-505A-4F3B-9955-84A9818A38BB}">
  <dimension ref="A1:N4463"/>
  <sheetViews>
    <sheetView topLeftCell="A2" zoomScale="110" zoomScaleNormal="85" workbookViewId="0">
      <selection activeCell="G20" sqref="G20"/>
    </sheetView>
  </sheetViews>
  <sheetFormatPr defaultColWidth="10.85546875" defaultRowHeight="15" x14ac:dyDescent="0.25"/>
  <cols>
    <col min="1" max="1" width="13.140625" style="39" customWidth="1"/>
    <col min="2" max="2" width="25.85546875" style="39" customWidth="1"/>
    <col min="3" max="3" width="18" style="39" customWidth="1"/>
    <col min="4" max="4" width="14.7109375" style="39" customWidth="1"/>
    <col min="5" max="5" width="14.85546875" style="39" bestFit="1" customWidth="1"/>
    <col min="6" max="6" width="14" style="39" bestFit="1" customWidth="1"/>
    <col min="7" max="8" width="18.7109375" style="39" customWidth="1"/>
    <col min="9" max="9" width="18.7109375" style="174" customWidth="1"/>
    <col min="10" max="10" width="23.140625" style="39" customWidth="1"/>
    <col min="11" max="12" width="10.85546875" style="174"/>
    <col min="13" max="13" width="10.85546875" style="39"/>
    <col min="14" max="14" width="29.85546875" style="90" customWidth="1"/>
    <col min="15" max="15" width="41.140625" style="39" customWidth="1"/>
    <col min="16" max="16384" width="10.85546875" style="39"/>
  </cols>
  <sheetData>
    <row r="1" spans="1:14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s="105" customFormat="1" ht="18.75" x14ac:dyDescent="0.25">
      <c r="A2" s="989" t="s">
        <v>79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4" s="105" customFormat="1" ht="45.75" thickBot="1" x14ac:dyDescent="0.3">
      <c r="A3" s="106" t="s">
        <v>0</v>
      </c>
      <c r="B3" s="107" t="s">
        <v>5</v>
      </c>
      <c r="C3" s="107" t="s">
        <v>10</v>
      </c>
      <c r="D3" s="108" t="s">
        <v>8</v>
      </c>
      <c r="E3" s="108" t="s">
        <v>13</v>
      </c>
      <c r="F3" s="109" t="s">
        <v>35</v>
      </c>
      <c r="G3" s="108" t="s">
        <v>42</v>
      </c>
      <c r="H3" s="108" t="s">
        <v>2</v>
      </c>
      <c r="I3" s="108" t="s">
        <v>3</v>
      </c>
      <c r="J3" s="107" t="s">
        <v>9</v>
      </c>
      <c r="K3" s="107" t="s">
        <v>1</v>
      </c>
      <c r="L3" s="107" t="s">
        <v>4</v>
      </c>
      <c r="M3" s="107" t="s">
        <v>12</v>
      </c>
      <c r="N3" s="109" t="s">
        <v>11</v>
      </c>
    </row>
    <row r="4" spans="1:14" s="35" customFormat="1" ht="27.95" customHeight="1" x14ac:dyDescent="0.25">
      <c r="A4" s="430">
        <v>44075</v>
      </c>
      <c r="B4" s="431" t="s">
        <v>150</v>
      </c>
      <c r="C4" s="442"/>
      <c r="D4" s="443"/>
      <c r="E4" s="428">
        <v>0</v>
      </c>
      <c r="F4" s="428">
        <v>0</v>
      </c>
      <c r="G4" s="576">
        <v>-10000</v>
      </c>
      <c r="H4" s="412"/>
      <c r="I4" s="343" t="s">
        <v>19</v>
      </c>
      <c r="J4" s="429"/>
      <c r="K4" s="429"/>
      <c r="L4" s="429"/>
      <c r="M4" s="316"/>
      <c r="N4" s="317"/>
    </row>
    <row r="5" spans="1:14" x14ac:dyDescent="0.25">
      <c r="A5" s="259">
        <v>44075</v>
      </c>
      <c r="B5" s="260" t="s">
        <v>72</v>
      </c>
      <c r="C5" s="260" t="s">
        <v>70</v>
      </c>
      <c r="D5" s="260" t="s">
        <v>101</v>
      </c>
      <c r="E5" s="243">
        <v>7000</v>
      </c>
      <c r="F5" s="243"/>
      <c r="G5" s="243">
        <f>G4-E5+F5</f>
        <v>-17000</v>
      </c>
      <c r="H5" s="258" t="s">
        <v>146</v>
      </c>
      <c r="I5" s="258" t="s">
        <v>19</v>
      </c>
      <c r="J5" s="258" t="s">
        <v>151</v>
      </c>
      <c r="K5" s="258" t="s">
        <v>103</v>
      </c>
      <c r="L5" s="258" t="s">
        <v>47</v>
      </c>
      <c r="M5" s="258"/>
      <c r="N5" s="260"/>
    </row>
    <row r="6" spans="1:14" x14ac:dyDescent="0.25">
      <c r="A6" s="259">
        <v>44075</v>
      </c>
      <c r="B6" s="260" t="s">
        <v>72</v>
      </c>
      <c r="C6" s="260" t="s">
        <v>70</v>
      </c>
      <c r="D6" s="260" t="s">
        <v>101</v>
      </c>
      <c r="E6" s="271">
        <v>5000</v>
      </c>
      <c r="F6" s="271"/>
      <c r="G6" s="243">
        <f>G5-E6+F6</f>
        <v>-22000</v>
      </c>
      <c r="H6" s="258" t="s">
        <v>146</v>
      </c>
      <c r="I6" s="258" t="s">
        <v>19</v>
      </c>
      <c r="J6" s="258" t="s">
        <v>151</v>
      </c>
      <c r="K6" s="258" t="s">
        <v>103</v>
      </c>
      <c r="L6" s="258" t="s">
        <v>47</v>
      </c>
      <c r="M6" s="258"/>
      <c r="N6" s="260"/>
    </row>
    <row r="7" spans="1:14" x14ac:dyDescent="0.25">
      <c r="A7" s="259">
        <v>44075</v>
      </c>
      <c r="B7" s="260" t="s">
        <v>72</v>
      </c>
      <c r="C7" s="260" t="s">
        <v>70</v>
      </c>
      <c r="D7" s="260" t="s">
        <v>101</v>
      </c>
      <c r="E7" s="271">
        <v>5000</v>
      </c>
      <c r="F7" s="243"/>
      <c r="G7" s="243">
        <f t="shared" ref="G7:G15" si="0">G6-E7+F7</f>
        <v>-27000</v>
      </c>
      <c r="H7" s="258" t="s">
        <v>146</v>
      </c>
      <c r="I7" s="258" t="s">
        <v>19</v>
      </c>
      <c r="J7" s="258" t="s">
        <v>151</v>
      </c>
      <c r="K7" s="258" t="s">
        <v>103</v>
      </c>
      <c r="L7" s="258" t="s">
        <v>47</v>
      </c>
      <c r="M7" s="258"/>
      <c r="N7" s="260"/>
    </row>
    <row r="8" spans="1:14" ht="15" customHeight="1" x14ac:dyDescent="0.25">
      <c r="A8" s="259">
        <v>44075</v>
      </c>
      <c r="B8" s="260" t="s">
        <v>72</v>
      </c>
      <c r="C8" s="260" t="s">
        <v>70</v>
      </c>
      <c r="D8" s="260" t="s">
        <v>101</v>
      </c>
      <c r="E8" s="270">
        <v>5000</v>
      </c>
      <c r="F8" s="273"/>
      <c r="G8" s="273">
        <f t="shared" si="0"/>
        <v>-32000</v>
      </c>
      <c r="H8" s="258" t="s">
        <v>146</v>
      </c>
      <c r="I8" s="258" t="s">
        <v>19</v>
      </c>
      <c r="J8" s="258" t="s">
        <v>151</v>
      </c>
      <c r="K8" s="258" t="s">
        <v>103</v>
      </c>
      <c r="L8" s="258" t="s">
        <v>47</v>
      </c>
      <c r="M8" s="258"/>
      <c r="N8" s="260"/>
    </row>
    <row r="9" spans="1:14" x14ac:dyDescent="0.25">
      <c r="A9" s="259">
        <v>44075</v>
      </c>
      <c r="B9" s="260" t="s">
        <v>72</v>
      </c>
      <c r="C9" s="260" t="s">
        <v>70</v>
      </c>
      <c r="D9" s="260" t="s">
        <v>101</v>
      </c>
      <c r="E9" s="287">
        <v>10000</v>
      </c>
      <c r="F9" s="287"/>
      <c r="G9" s="273">
        <f t="shared" si="0"/>
        <v>-42000</v>
      </c>
      <c r="H9" s="282" t="s">
        <v>146</v>
      </c>
      <c r="I9" s="258" t="s">
        <v>19</v>
      </c>
      <c r="J9" s="258" t="s">
        <v>151</v>
      </c>
      <c r="K9" s="258" t="s">
        <v>103</v>
      </c>
      <c r="L9" s="258" t="s">
        <v>47</v>
      </c>
      <c r="M9" s="258"/>
      <c r="N9" s="260"/>
    </row>
    <row r="10" spans="1:14" x14ac:dyDescent="0.25">
      <c r="A10" s="259"/>
      <c r="B10" s="260"/>
      <c r="C10" s="260"/>
      <c r="D10" s="260"/>
      <c r="E10" s="281"/>
      <c r="F10" s="281"/>
      <c r="G10" s="273">
        <f t="shared" si="0"/>
        <v>-42000</v>
      </c>
      <c r="H10" s="258"/>
      <c r="I10" s="258" t="s">
        <v>19</v>
      </c>
      <c r="J10" s="258"/>
      <c r="K10" s="258" t="s">
        <v>103</v>
      </c>
      <c r="L10" s="258" t="s">
        <v>47</v>
      </c>
      <c r="M10" s="258"/>
      <c r="N10" s="260"/>
    </row>
    <row r="11" spans="1:14" x14ac:dyDescent="0.25">
      <c r="A11" s="259">
        <v>44076</v>
      </c>
      <c r="B11" s="258" t="s">
        <v>72</v>
      </c>
      <c r="C11" s="258" t="s">
        <v>70</v>
      </c>
      <c r="D11" s="258" t="s">
        <v>101</v>
      </c>
      <c r="E11" s="243">
        <v>10000</v>
      </c>
      <c r="F11" s="243"/>
      <c r="G11" s="273">
        <f t="shared" si="0"/>
        <v>-52000</v>
      </c>
      <c r="H11" s="258" t="s">
        <v>146</v>
      </c>
      <c r="I11" s="258" t="s">
        <v>19</v>
      </c>
      <c r="J11" s="258" t="s">
        <v>151</v>
      </c>
      <c r="K11" s="258" t="s">
        <v>103</v>
      </c>
      <c r="L11" s="258" t="s">
        <v>47</v>
      </c>
      <c r="M11" s="258"/>
      <c r="N11" s="260"/>
    </row>
    <row r="12" spans="1:14" x14ac:dyDescent="0.25">
      <c r="A12" s="259">
        <v>44076</v>
      </c>
      <c r="B12" s="258" t="s">
        <v>72</v>
      </c>
      <c r="C12" s="258" t="s">
        <v>70</v>
      </c>
      <c r="D12" s="258" t="s">
        <v>101</v>
      </c>
      <c r="E12" s="287">
        <v>8000</v>
      </c>
      <c r="F12" s="243"/>
      <c r="G12" s="273">
        <f t="shared" si="0"/>
        <v>-60000</v>
      </c>
      <c r="H12" s="258" t="s">
        <v>146</v>
      </c>
      <c r="I12" s="258" t="s">
        <v>19</v>
      </c>
      <c r="J12" s="258" t="s">
        <v>151</v>
      </c>
      <c r="K12" s="258" t="s">
        <v>103</v>
      </c>
      <c r="L12" s="258" t="s">
        <v>47</v>
      </c>
      <c r="M12" s="258"/>
      <c r="N12" s="260"/>
    </row>
    <row r="13" spans="1:14" x14ac:dyDescent="0.25">
      <c r="A13" s="259">
        <v>44076</v>
      </c>
      <c r="B13" s="258" t="s">
        <v>72</v>
      </c>
      <c r="C13" s="258" t="s">
        <v>70</v>
      </c>
      <c r="D13" s="258" t="s">
        <v>101</v>
      </c>
      <c r="E13" s="338">
        <v>10000</v>
      </c>
      <c r="F13" s="243"/>
      <c r="G13" s="273">
        <f t="shared" si="0"/>
        <v>-70000</v>
      </c>
      <c r="H13" s="258" t="s">
        <v>146</v>
      </c>
      <c r="I13" s="258" t="s">
        <v>19</v>
      </c>
      <c r="J13" s="258" t="s">
        <v>151</v>
      </c>
      <c r="K13" s="258" t="s">
        <v>103</v>
      </c>
      <c r="L13" s="258" t="s">
        <v>47</v>
      </c>
      <c r="M13" s="258"/>
      <c r="N13" s="260"/>
    </row>
    <row r="14" spans="1:14" x14ac:dyDescent="0.25">
      <c r="A14" s="259">
        <v>44076</v>
      </c>
      <c r="B14" s="260" t="s">
        <v>138</v>
      </c>
      <c r="C14" s="361" t="s">
        <v>121</v>
      </c>
      <c r="D14" s="361" t="s">
        <v>122</v>
      </c>
      <c r="E14" s="281">
        <v>344900</v>
      </c>
      <c r="F14" s="243">
        <v>344900</v>
      </c>
      <c r="G14" s="273">
        <f t="shared" si="0"/>
        <v>-70000</v>
      </c>
      <c r="H14" s="258" t="s">
        <v>146</v>
      </c>
      <c r="I14" s="258" t="s">
        <v>19</v>
      </c>
      <c r="J14" s="258"/>
      <c r="K14" s="258" t="s">
        <v>103</v>
      </c>
      <c r="L14" s="258" t="s">
        <v>47</v>
      </c>
      <c r="M14" s="258"/>
      <c r="N14" s="260"/>
    </row>
    <row r="15" spans="1:14" ht="15.75" thickBot="1" x14ac:dyDescent="0.3">
      <c r="A15" s="259">
        <v>44076</v>
      </c>
      <c r="B15" s="258" t="s">
        <v>152</v>
      </c>
      <c r="C15" s="258" t="s">
        <v>153</v>
      </c>
      <c r="D15" s="258" t="s">
        <v>101</v>
      </c>
      <c r="E15" s="273"/>
      <c r="F15" s="273">
        <v>70000</v>
      </c>
      <c r="G15" s="273">
        <f t="shared" si="0"/>
        <v>0</v>
      </c>
      <c r="H15" s="258" t="s">
        <v>146</v>
      </c>
      <c r="I15" s="258" t="s">
        <v>19</v>
      </c>
      <c r="J15" s="258" t="s">
        <v>151</v>
      </c>
      <c r="K15" s="258" t="s">
        <v>103</v>
      </c>
      <c r="L15" s="258" t="s">
        <v>47</v>
      </c>
      <c r="M15" s="258"/>
      <c r="N15" s="260"/>
    </row>
    <row r="16" spans="1:14" ht="15.75" thickBot="1" x14ac:dyDescent="0.3">
      <c r="A16" s="259"/>
      <c r="B16" s="260"/>
      <c r="C16" s="260"/>
      <c r="D16" s="371"/>
      <c r="E16" s="678">
        <f>SUM(E4:E15)</f>
        <v>404900</v>
      </c>
      <c r="F16" s="679">
        <f>SUM(F4:F15)+G4</f>
        <v>404900</v>
      </c>
      <c r="G16" s="613">
        <f>F16-E16</f>
        <v>0</v>
      </c>
      <c r="H16" s="282"/>
      <c r="I16" s="258"/>
      <c r="J16" s="258"/>
      <c r="K16" s="258"/>
      <c r="L16" s="258"/>
      <c r="M16" s="258"/>
      <c r="N16" s="260"/>
    </row>
    <row r="17" spans="1:14" x14ac:dyDescent="0.25">
      <c r="A17" s="266"/>
      <c r="B17" s="258"/>
      <c r="C17" s="258"/>
      <c r="D17" s="258"/>
      <c r="E17" s="281"/>
      <c r="F17" s="281"/>
      <c r="G17" s="281"/>
      <c r="H17" s="258"/>
      <c r="I17" s="258"/>
      <c r="J17" s="258"/>
      <c r="K17" s="258"/>
      <c r="L17" s="258"/>
      <c r="M17" s="258"/>
      <c r="N17" s="260"/>
    </row>
    <row r="18" spans="1:14" x14ac:dyDescent="0.25">
      <c r="A18" s="266"/>
      <c r="B18" s="258"/>
      <c r="C18" s="258"/>
      <c r="D18" s="258"/>
      <c r="E18" s="243"/>
      <c r="F18" s="243"/>
      <c r="G18" s="243"/>
      <c r="H18" s="258"/>
      <c r="I18" s="258"/>
      <c r="J18" s="258"/>
      <c r="K18" s="258"/>
      <c r="L18" s="258"/>
      <c r="M18" s="258"/>
      <c r="N18" s="260"/>
    </row>
    <row r="19" spans="1:14" x14ac:dyDescent="0.25">
      <c r="A19" s="266"/>
      <c r="B19" s="258"/>
      <c r="C19" s="258"/>
      <c r="D19" s="258"/>
      <c r="E19" s="243"/>
      <c r="F19" s="243"/>
      <c r="G19" s="243"/>
      <c r="H19" s="258"/>
      <c r="I19" s="258"/>
      <c r="J19" s="258"/>
      <c r="K19" s="258"/>
      <c r="L19" s="258"/>
      <c r="M19" s="258"/>
      <c r="N19" s="260"/>
    </row>
    <row r="20" spans="1:14" x14ac:dyDescent="0.25">
      <c r="A20" s="266"/>
      <c r="B20" s="258"/>
      <c r="C20" s="258"/>
      <c r="D20" s="258"/>
      <c r="E20" s="243"/>
      <c r="F20" s="243"/>
      <c r="G20" s="243"/>
      <c r="H20" s="258"/>
      <c r="I20" s="258"/>
      <c r="J20" s="258"/>
      <c r="K20" s="258"/>
      <c r="L20" s="258"/>
      <c r="M20" s="258"/>
      <c r="N20" s="260"/>
    </row>
    <row r="21" spans="1:14" x14ac:dyDescent="0.25">
      <c r="A21" s="258"/>
      <c r="B21" s="258"/>
      <c r="C21" s="258"/>
      <c r="D21" s="258"/>
      <c r="E21" s="243"/>
      <c r="F21" s="422"/>
      <c r="G21" s="243"/>
      <c r="H21" s="282"/>
      <c r="I21" s="258"/>
      <c r="J21" s="258"/>
      <c r="K21" s="258"/>
      <c r="L21" s="258"/>
      <c r="M21" s="258"/>
      <c r="N21" s="260"/>
    </row>
    <row r="22" spans="1:14" x14ac:dyDescent="0.25">
      <c r="A22" s="267"/>
      <c r="B22" s="267"/>
      <c r="C22" s="267"/>
      <c r="D22" s="267"/>
      <c r="E22" s="267"/>
      <c r="F22" s="423"/>
      <c r="G22" s="243">
        <f t="shared" ref="G22" si="1">G21-E22+F22</f>
        <v>0</v>
      </c>
      <c r="H22" s="424"/>
      <c r="I22" s="267"/>
      <c r="J22" s="267"/>
      <c r="K22" s="267"/>
      <c r="L22" s="267"/>
      <c r="M22" s="267"/>
      <c r="N22" s="268"/>
    </row>
    <row r="23" spans="1:14" x14ac:dyDescent="0.25">
      <c r="G23" s="38"/>
      <c r="I23" s="146"/>
      <c r="J23" s="146"/>
      <c r="K23" s="146"/>
      <c r="L23" s="146"/>
    </row>
    <row r="24" spans="1:14" x14ac:dyDescent="0.25">
      <c r="I24" s="146"/>
      <c r="J24" s="146"/>
      <c r="K24" s="146"/>
      <c r="L24" s="146"/>
    </row>
    <row r="25" spans="1:14" x14ac:dyDescent="0.25">
      <c r="I25" s="146"/>
      <c r="J25" s="146"/>
      <c r="K25" s="146"/>
      <c r="L25" s="146"/>
    </row>
    <row r="26" spans="1:14" x14ac:dyDescent="0.25">
      <c r="I26" s="146"/>
      <c r="J26" s="146"/>
      <c r="K26" s="146"/>
      <c r="L26" s="146"/>
    </row>
    <row r="27" spans="1:14" x14ac:dyDescent="0.25">
      <c r="I27" s="146"/>
      <c r="J27" s="146"/>
      <c r="K27" s="146"/>
      <c r="L27" s="146"/>
    </row>
    <row r="28" spans="1:14" x14ac:dyDescent="0.25">
      <c r="I28" s="146"/>
      <c r="J28" s="146"/>
      <c r="K28" s="146"/>
      <c r="L28" s="146"/>
    </row>
    <row r="29" spans="1:14" x14ac:dyDescent="0.25">
      <c r="I29" s="146"/>
      <c r="J29" s="146"/>
      <c r="K29" s="146"/>
      <c r="L29" s="146"/>
    </row>
    <row r="30" spans="1:14" x14ac:dyDescent="0.25">
      <c r="I30" s="146"/>
      <c r="J30" s="146"/>
      <c r="K30" s="146"/>
      <c r="L30" s="146"/>
    </row>
    <row r="31" spans="1:14" x14ac:dyDescent="0.25">
      <c r="I31" s="146"/>
      <c r="J31" s="146"/>
      <c r="K31" s="146"/>
      <c r="L31" s="146"/>
    </row>
    <row r="32" spans="1:14" x14ac:dyDescent="0.25">
      <c r="I32" s="146"/>
      <c r="J32" s="146"/>
      <c r="K32" s="146"/>
      <c r="L32" s="146"/>
    </row>
    <row r="33" spans="9:12" x14ac:dyDescent="0.25">
      <c r="I33" s="146"/>
      <c r="J33" s="146"/>
      <c r="K33" s="146"/>
      <c r="L33" s="146"/>
    </row>
    <row r="34" spans="9:12" x14ac:dyDescent="0.25">
      <c r="I34" s="146"/>
      <c r="J34" s="146"/>
      <c r="K34" s="146"/>
      <c r="L34" s="146"/>
    </row>
    <row r="35" spans="9:12" x14ac:dyDescent="0.25">
      <c r="I35" s="146"/>
      <c r="J35" s="146"/>
      <c r="K35" s="146"/>
      <c r="L35" s="146"/>
    </row>
    <row r="36" spans="9:12" x14ac:dyDescent="0.25">
      <c r="I36" s="146"/>
      <c r="J36" s="146"/>
      <c r="K36" s="146"/>
      <c r="L36" s="146"/>
    </row>
    <row r="37" spans="9:12" x14ac:dyDescent="0.25">
      <c r="I37" s="146"/>
      <c r="J37" s="146"/>
      <c r="K37" s="146"/>
      <c r="L37" s="146"/>
    </row>
    <row r="38" spans="9:12" x14ac:dyDescent="0.25">
      <c r="I38" s="146"/>
      <c r="J38" s="146"/>
      <c r="K38" s="146"/>
      <c r="L38" s="146"/>
    </row>
    <row r="39" spans="9:12" x14ac:dyDescent="0.25">
      <c r="I39" s="146"/>
      <c r="J39" s="146"/>
      <c r="K39" s="146"/>
      <c r="L39" s="146"/>
    </row>
    <row r="40" spans="9:12" x14ac:dyDescent="0.25">
      <c r="I40" s="146"/>
      <c r="J40" s="146"/>
      <c r="K40" s="146"/>
      <c r="L40" s="146"/>
    </row>
    <row r="41" spans="9:12" x14ac:dyDescent="0.25">
      <c r="I41" s="146"/>
      <c r="J41" s="146"/>
      <c r="K41" s="146"/>
      <c r="L41" s="146"/>
    </row>
    <row r="42" spans="9:12" x14ac:dyDescent="0.25">
      <c r="I42" s="146"/>
      <c r="J42" s="146"/>
      <c r="K42" s="146"/>
      <c r="L42" s="146"/>
    </row>
    <row r="43" spans="9:12" x14ac:dyDescent="0.25">
      <c r="I43" s="146"/>
      <c r="J43" s="146"/>
      <c r="K43" s="146"/>
      <c r="L43" s="146"/>
    </row>
    <row r="44" spans="9:12" x14ac:dyDescent="0.25">
      <c r="I44" s="146"/>
      <c r="J44" s="146"/>
      <c r="K44" s="146"/>
      <c r="L44" s="146"/>
    </row>
    <row r="45" spans="9:12" x14ac:dyDescent="0.25">
      <c r="I45" s="146"/>
      <c r="J45" s="146"/>
      <c r="K45" s="146"/>
      <c r="L45" s="146"/>
    </row>
    <row r="46" spans="9:12" x14ac:dyDescent="0.25">
      <c r="I46" s="146"/>
      <c r="J46" s="146"/>
      <c r="K46" s="146"/>
      <c r="L46" s="146"/>
    </row>
    <row r="47" spans="9:12" x14ac:dyDescent="0.25">
      <c r="I47" s="146"/>
      <c r="J47" s="146"/>
      <c r="K47" s="146"/>
      <c r="L47" s="146"/>
    </row>
    <row r="48" spans="9:12" x14ac:dyDescent="0.25">
      <c r="I48" s="146"/>
      <c r="J48" s="146"/>
      <c r="K48" s="146"/>
      <c r="L48" s="146"/>
    </row>
    <row r="49" spans="9:12" x14ac:dyDescent="0.25">
      <c r="I49" s="146"/>
      <c r="J49" s="146"/>
      <c r="K49" s="146"/>
      <c r="L49" s="146"/>
    </row>
    <row r="50" spans="9:12" x14ac:dyDescent="0.25">
      <c r="I50" s="146"/>
      <c r="J50" s="146"/>
      <c r="K50" s="146"/>
      <c r="L50" s="146"/>
    </row>
    <row r="51" spans="9:12" x14ac:dyDescent="0.25">
      <c r="I51" s="146"/>
      <c r="J51" s="146"/>
      <c r="K51" s="146"/>
      <c r="L51" s="146"/>
    </row>
    <row r="52" spans="9:12" x14ac:dyDescent="0.25">
      <c r="I52" s="146"/>
      <c r="J52" s="146"/>
      <c r="K52" s="146"/>
      <c r="L52" s="146"/>
    </row>
    <row r="53" spans="9:12" x14ac:dyDescent="0.25">
      <c r="I53" s="146"/>
      <c r="J53" s="146"/>
      <c r="K53" s="146"/>
      <c r="L53" s="146"/>
    </row>
    <row r="54" spans="9:12" x14ac:dyDescent="0.25">
      <c r="I54" s="146"/>
      <c r="J54" s="146"/>
      <c r="K54" s="146"/>
      <c r="L54" s="146"/>
    </row>
    <row r="55" spans="9:12" x14ac:dyDescent="0.25">
      <c r="I55" s="146"/>
      <c r="J55" s="146"/>
      <c r="K55" s="146"/>
      <c r="L55" s="146"/>
    </row>
    <row r="56" spans="9:12" x14ac:dyDescent="0.25">
      <c r="I56" s="146"/>
      <c r="J56" s="146"/>
      <c r="K56" s="146"/>
      <c r="L56" s="146"/>
    </row>
    <row r="57" spans="9:12" x14ac:dyDescent="0.25">
      <c r="I57" s="146"/>
      <c r="J57" s="146"/>
      <c r="K57" s="146"/>
      <c r="L57" s="146"/>
    </row>
    <row r="58" spans="9:12" x14ac:dyDescent="0.25">
      <c r="I58" s="146"/>
      <c r="J58" s="146"/>
      <c r="K58" s="146"/>
      <c r="L58" s="146"/>
    </row>
    <row r="59" spans="9:12" x14ac:dyDescent="0.25">
      <c r="I59" s="146"/>
      <c r="J59" s="146"/>
      <c r="K59" s="146"/>
      <c r="L59" s="146"/>
    </row>
    <row r="60" spans="9:12" x14ac:dyDescent="0.25">
      <c r="I60" s="146"/>
      <c r="J60" s="146"/>
      <c r="K60" s="146"/>
      <c r="L60" s="146"/>
    </row>
    <row r="61" spans="9:12" x14ac:dyDescent="0.25">
      <c r="I61" s="146"/>
      <c r="J61" s="146"/>
      <c r="K61" s="146"/>
      <c r="L61" s="146"/>
    </row>
    <row r="62" spans="9:12" x14ac:dyDescent="0.25">
      <c r="I62" s="146"/>
      <c r="J62" s="146"/>
      <c r="K62" s="146"/>
      <c r="L62" s="146"/>
    </row>
    <row r="63" spans="9:12" x14ac:dyDescent="0.25">
      <c r="I63" s="146"/>
      <c r="J63" s="146"/>
      <c r="K63" s="146"/>
      <c r="L63" s="146"/>
    </row>
    <row r="64" spans="9:12" x14ac:dyDescent="0.25">
      <c r="I64" s="146"/>
      <c r="J64" s="146"/>
      <c r="K64" s="146"/>
      <c r="L64" s="146"/>
    </row>
    <row r="65" spans="9:12" x14ac:dyDescent="0.25">
      <c r="I65" s="146"/>
      <c r="J65" s="146"/>
      <c r="K65" s="146"/>
      <c r="L65" s="146"/>
    </row>
    <row r="66" spans="9:12" x14ac:dyDescent="0.25">
      <c r="I66" s="146"/>
      <c r="J66" s="146"/>
      <c r="K66" s="146"/>
      <c r="L66" s="146"/>
    </row>
    <row r="67" spans="9:12" x14ac:dyDescent="0.25">
      <c r="I67" s="146"/>
      <c r="J67" s="146"/>
      <c r="K67" s="146"/>
      <c r="L67" s="146"/>
    </row>
    <row r="68" spans="9:12" x14ac:dyDescent="0.25">
      <c r="I68" s="146"/>
      <c r="J68" s="146"/>
      <c r="K68" s="146"/>
      <c r="L68" s="146"/>
    </row>
    <row r="69" spans="9:12" x14ac:dyDescent="0.25">
      <c r="I69" s="146"/>
      <c r="J69" s="146"/>
      <c r="K69" s="146"/>
      <c r="L69" s="146"/>
    </row>
    <row r="70" spans="9:12" x14ac:dyDescent="0.25">
      <c r="I70" s="146"/>
      <c r="J70" s="146"/>
      <c r="K70" s="146"/>
      <c r="L70" s="146"/>
    </row>
    <row r="71" spans="9:12" x14ac:dyDescent="0.25">
      <c r="I71" s="146"/>
      <c r="J71" s="146"/>
      <c r="K71" s="146"/>
      <c r="L71" s="146"/>
    </row>
    <row r="72" spans="9:12" x14ac:dyDescent="0.25">
      <c r="I72" s="146"/>
      <c r="J72" s="146"/>
      <c r="K72" s="146"/>
      <c r="L72" s="146"/>
    </row>
    <row r="73" spans="9:12" x14ac:dyDescent="0.25">
      <c r="I73" s="146"/>
      <c r="J73" s="146"/>
      <c r="K73" s="146"/>
      <c r="L73" s="146"/>
    </row>
    <row r="74" spans="9:12" x14ac:dyDescent="0.25">
      <c r="I74" s="146"/>
      <c r="J74" s="146"/>
      <c r="K74" s="146"/>
      <c r="L74" s="146"/>
    </row>
    <row r="75" spans="9:12" x14ac:dyDescent="0.25">
      <c r="I75" s="146"/>
      <c r="J75" s="146"/>
      <c r="K75" s="146"/>
      <c r="L75" s="146"/>
    </row>
    <row r="76" spans="9:12" x14ac:dyDescent="0.25">
      <c r="I76" s="146"/>
      <c r="J76" s="146"/>
      <c r="K76" s="146"/>
      <c r="L76" s="146"/>
    </row>
    <row r="77" spans="9:12" x14ac:dyDescent="0.25">
      <c r="I77" s="146"/>
      <c r="J77" s="146"/>
      <c r="K77" s="146"/>
      <c r="L77" s="146"/>
    </row>
    <row r="78" spans="9:12" x14ac:dyDescent="0.25">
      <c r="I78" s="146"/>
      <c r="J78" s="146"/>
      <c r="K78" s="146"/>
      <c r="L78" s="146"/>
    </row>
    <row r="79" spans="9:12" x14ac:dyDescent="0.25">
      <c r="I79" s="146"/>
      <c r="J79" s="146"/>
      <c r="K79" s="146"/>
      <c r="L79" s="146"/>
    </row>
    <row r="80" spans="9:12" x14ac:dyDescent="0.25">
      <c r="I80" s="146"/>
      <c r="J80" s="146"/>
      <c r="K80" s="146"/>
      <c r="L80" s="146"/>
    </row>
    <row r="81" spans="9:12" x14ac:dyDescent="0.25">
      <c r="I81" s="146"/>
      <c r="J81" s="146"/>
      <c r="K81" s="146"/>
      <c r="L81" s="146"/>
    </row>
    <row r="82" spans="9:12" x14ac:dyDescent="0.25">
      <c r="I82" s="146"/>
      <c r="J82" s="146"/>
      <c r="K82" s="146"/>
      <c r="L82" s="146"/>
    </row>
    <row r="83" spans="9:12" x14ac:dyDescent="0.25">
      <c r="I83" s="146"/>
      <c r="J83" s="146"/>
      <c r="K83" s="146"/>
      <c r="L83" s="146"/>
    </row>
    <row r="84" spans="9:12" x14ac:dyDescent="0.25">
      <c r="I84" s="146"/>
      <c r="J84" s="146"/>
      <c r="K84" s="146"/>
      <c r="L84" s="146"/>
    </row>
    <row r="85" spans="9:12" x14ac:dyDescent="0.25">
      <c r="I85" s="146"/>
      <c r="J85" s="146"/>
      <c r="K85" s="146"/>
      <c r="L85" s="146"/>
    </row>
    <row r="86" spans="9:12" x14ac:dyDescent="0.25">
      <c r="I86" s="146"/>
      <c r="J86" s="146"/>
      <c r="K86" s="146"/>
      <c r="L86" s="146"/>
    </row>
    <row r="87" spans="9:12" x14ac:dyDescent="0.25">
      <c r="I87" s="146"/>
      <c r="J87" s="146"/>
      <c r="K87" s="146"/>
      <c r="L87" s="146"/>
    </row>
    <row r="88" spans="9:12" x14ac:dyDescent="0.25">
      <c r="I88" s="146"/>
      <c r="J88" s="146"/>
      <c r="K88" s="146"/>
      <c r="L88" s="146"/>
    </row>
    <row r="89" spans="9:12" x14ac:dyDescent="0.25">
      <c r="I89" s="146"/>
      <c r="J89" s="146"/>
      <c r="K89" s="146"/>
      <c r="L89" s="146"/>
    </row>
    <row r="90" spans="9:12" x14ac:dyDescent="0.25">
      <c r="I90" s="146"/>
      <c r="J90" s="146"/>
      <c r="K90" s="146"/>
      <c r="L90" s="146"/>
    </row>
    <row r="91" spans="9:12" x14ac:dyDescent="0.25">
      <c r="I91" s="146"/>
      <c r="J91" s="146"/>
      <c r="K91" s="146"/>
      <c r="L91" s="146"/>
    </row>
    <row r="92" spans="9:12" x14ac:dyDescent="0.25">
      <c r="I92" s="146"/>
      <c r="J92" s="146"/>
      <c r="K92" s="146"/>
      <c r="L92" s="146"/>
    </row>
    <row r="93" spans="9:12" x14ac:dyDescent="0.25">
      <c r="I93" s="146"/>
      <c r="J93" s="146"/>
      <c r="K93" s="146"/>
      <c r="L93" s="146"/>
    </row>
    <row r="94" spans="9:12" x14ac:dyDescent="0.25">
      <c r="I94" s="146"/>
      <c r="J94" s="146"/>
      <c r="K94" s="146"/>
      <c r="L94" s="146"/>
    </row>
    <row r="95" spans="9:12" x14ac:dyDescent="0.25">
      <c r="I95" s="146"/>
      <c r="J95" s="146"/>
      <c r="K95" s="146"/>
      <c r="L95" s="146"/>
    </row>
    <row r="96" spans="9:12" x14ac:dyDescent="0.25">
      <c r="I96" s="146"/>
      <c r="J96" s="146"/>
      <c r="K96" s="146"/>
      <c r="L96" s="146"/>
    </row>
    <row r="97" spans="9:12" x14ac:dyDescent="0.25">
      <c r="I97" s="146"/>
      <c r="J97" s="146"/>
      <c r="K97" s="146"/>
      <c r="L97" s="146"/>
    </row>
    <row r="98" spans="9:12" x14ac:dyDescent="0.25">
      <c r="I98" s="146"/>
      <c r="J98" s="146"/>
      <c r="K98" s="146"/>
      <c r="L98" s="146"/>
    </row>
    <row r="99" spans="9:12" x14ac:dyDescent="0.25">
      <c r="I99" s="146"/>
      <c r="J99" s="146"/>
      <c r="K99" s="146"/>
      <c r="L99" s="146"/>
    </row>
    <row r="100" spans="9:12" x14ac:dyDescent="0.25">
      <c r="I100" s="146"/>
      <c r="J100" s="146"/>
      <c r="K100" s="146"/>
      <c r="L100" s="146"/>
    </row>
    <row r="101" spans="9:12" x14ac:dyDescent="0.25">
      <c r="I101" s="146"/>
      <c r="J101" s="146"/>
      <c r="K101" s="146"/>
      <c r="L101" s="146"/>
    </row>
    <row r="102" spans="9:12" x14ac:dyDescent="0.25">
      <c r="I102" s="146"/>
      <c r="J102" s="146"/>
      <c r="K102" s="146"/>
      <c r="L102" s="146"/>
    </row>
    <row r="103" spans="9:12" x14ac:dyDescent="0.25">
      <c r="I103" s="146"/>
      <c r="J103" s="146"/>
      <c r="K103" s="146"/>
      <c r="L103" s="146"/>
    </row>
    <row r="104" spans="9:12" x14ac:dyDescent="0.25">
      <c r="I104" s="146"/>
      <c r="J104" s="146"/>
      <c r="K104" s="146"/>
      <c r="L104" s="146"/>
    </row>
    <row r="105" spans="9:12" x14ac:dyDescent="0.25">
      <c r="I105" s="146"/>
      <c r="J105" s="146"/>
      <c r="K105" s="146"/>
      <c r="L105" s="146"/>
    </row>
    <row r="106" spans="9:12" x14ac:dyDescent="0.25">
      <c r="I106" s="146"/>
      <c r="J106" s="146"/>
      <c r="K106" s="146"/>
      <c r="L106" s="146"/>
    </row>
    <row r="107" spans="9:12" x14ac:dyDescent="0.25">
      <c r="I107" s="146"/>
      <c r="J107" s="146"/>
      <c r="K107" s="146"/>
      <c r="L107" s="146"/>
    </row>
    <row r="108" spans="9:12" x14ac:dyDescent="0.25">
      <c r="I108" s="146"/>
      <c r="J108" s="146"/>
      <c r="K108" s="146"/>
      <c r="L108" s="146"/>
    </row>
    <row r="109" spans="9:12" x14ac:dyDescent="0.25">
      <c r="I109" s="146"/>
      <c r="J109" s="146"/>
      <c r="K109" s="146"/>
      <c r="L109" s="146"/>
    </row>
    <row r="110" spans="9:12" x14ac:dyDescent="0.25">
      <c r="I110" s="146"/>
      <c r="J110" s="146"/>
      <c r="K110" s="146"/>
      <c r="L110" s="146"/>
    </row>
    <row r="111" spans="9:12" x14ac:dyDescent="0.25">
      <c r="I111" s="146"/>
      <c r="J111" s="146"/>
      <c r="K111" s="146"/>
      <c r="L111" s="146"/>
    </row>
    <row r="112" spans="9:12" x14ac:dyDescent="0.25">
      <c r="I112" s="146"/>
      <c r="J112" s="146"/>
      <c r="K112" s="146"/>
      <c r="L112" s="146"/>
    </row>
    <row r="113" spans="9:12" x14ac:dyDescent="0.25">
      <c r="I113" s="146"/>
      <c r="J113" s="146"/>
      <c r="K113" s="146"/>
      <c r="L113" s="146"/>
    </row>
    <row r="114" spans="9:12" x14ac:dyDescent="0.25">
      <c r="I114" s="146"/>
      <c r="J114" s="146"/>
      <c r="K114" s="146"/>
      <c r="L114" s="146"/>
    </row>
    <row r="115" spans="9:12" x14ac:dyDescent="0.25">
      <c r="I115" s="146"/>
      <c r="J115" s="146"/>
      <c r="K115" s="146"/>
      <c r="L115" s="146"/>
    </row>
    <row r="116" spans="9:12" x14ac:dyDescent="0.25">
      <c r="I116" s="146"/>
      <c r="J116" s="146"/>
      <c r="K116" s="146"/>
      <c r="L116" s="146"/>
    </row>
    <row r="117" spans="9:12" x14ac:dyDescent="0.25">
      <c r="I117" s="146"/>
      <c r="J117" s="146"/>
      <c r="K117" s="146"/>
      <c r="L117" s="146"/>
    </row>
    <row r="118" spans="9:12" x14ac:dyDescent="0.25">
      <c r="I118" s="146"/>
      <c r="J118" s="146"/>
      <c r="K118" s="146"/>
      <c r="L118" s="146"/>
    </row>
    <row r="119" spans="9:12" x14ac:dyDescent="0.25">
      <c r="I119" s="146"/>
      <c r="J119" s="146"/>
      <c r="K119" s="146"/>
      <c r="L119" s="146"/>
    </row>
    <row r="120" spans="9:12" x14ac:dyDescent="0.25">
      <c r="I120" s="146"/>
      <c r="J120" s="146"/>
      <c r="K120" s="146"/>
      <c r="L120" s="146"/>
    </row>
    <row r="121" spans="9:12" x14ac:dyDescent="0.25">
      <c r="I121" s="146"/>
      <c r="J121" s="146"/>
      <c r="K121" s="146"/>
      <c r="L121" s="146"/>
    </row>
    <row r="122" spans="9:12" x14ac:dyDescent="0.25">
      <c r="I122" s="146"/>
      <c r="J122" s="146"/>
      <c r="K122" s="146"/>
      <c r="L122" s="146"/>
    </row>
    <row r="123" spans="9:12" x14ac:dyDescent="0.25">
      <c r="I123" s="146"/>
      <c r="J123" s="146"/>
      <c r="K123" s="146"/>
      <c r="L123" s="146"/>
    </row>
    <row r="124" spans="9:12" x14ac:dyDescent="0.25">
      <c r="I124" s="146"/>
      <c r="J124" s="146"/>
      <c r="K124" s="146"/>
      <c r="L124" s="146"/>
    </row>
    <row r="125" spans="9:12" x14ac:dyDescent="0.25">
      <c r="I125" s="146"/>
      <c r="J125" s="146"/>
      <c r="K125" s="146"/>
      <c r="L125" s="146"/>
    </row>
    <row r="126" spans="9:12" x14ac:dyDescent="0.25">
      <c r="I126" s="146"/>
      <c r="J126" s="146"/>
      <c r="K126" s="146"/>
      <c r="L126" s="146"/>
    </row>
    <row r="127" spans="9:12" x14ac:dyDescent="0.25">
      <c r="I127" s="146"/>
      <c r="J127" s="146"/>
      <c r="K127" s="146"/>
      <c r="L127" s="146"/>
    </row>
    <row r="128" spans="9:12" x14ac:dyDescent="0.25">
      <c r="I128" s="146"/>
      <c r="J128" s="146"/>
      <c r="K128" s="146"/>
      <c r="L128" s="146"/>
    </row>
    <row r="129" spans="9:12" x14ac:dyDescent="0.25">
      <c r="I129" s="146"/>
      <c r="J129" s="146"/>
      <c r="K129" s="146"/>
      <c r="L129" s="146"/>
    </row>
    <row r="130" spans="9:12" x14ac:dyDescent="0.25">
      <c r="I130" s="146"/>
      <c r="J130" s="146"/>
      <c r="K130" s="146"/>
      <c r="L130" s="146"/>
    </row>
    <row r="131" spans="9:12" x14ac:dyDescent="0.25">
      <c r="I131" s="146"/>
      <c r="J131" s="146"/>
      <c r="K131" s="146"/>
      <c r="L131" s="146"/>
    </row>
    <row r="132" spans="9:12" x14ac:dyDescent="0.25">
      <c r="I132" s="146"/>
      <c r="J132" s="146"/>
      <c r="K132" s="146"/>
      <c r="L132" s="146"/>
    </row>
    <row r="133" spans="9:12" x14ac:dyDescent="0.25">
      <c r="I133" s="146"/>
      <c r="J133" s="146"/>
      <c r="K133" s="146"/>
      <c r="L133" s="146"/>
    </row>
    <row r="134" spans="9:12" x14ac:dyDescent="0.25">
      <c r="I134" s="146"/>
      <c r="J134" s="146"/>
      <c r="K134" s="146"/>
      <c r="L134" s="146"/>
    </row>
    <row r="135" spans="9:12" x14ac:dyDescent="0.25">
      <c r="I135" s="146"/>
      <c r="J135" s="146"/>
      <c r="K135" s="146"/>
      <c r="L135" s="146"/>
    </row>
    <row r="136" spans="9:12" x14ac:dyDescent="0.25">
      <c r="I136" s="146"/>
      <c r="J136" s="146"/>
      <c r="K136" s="146"/>
      <c r="L136" s="146"/>
    </row>
    <row r="137" spans="9:12" x14ac:dyDescent="0.25">
      <c r="I137" s="146"/>
      <c r="J137" s="146"/>
      <c r="K137" s="146"/>
      <c r="L137" s="146"/>
    </row>
    <row r="138" spans="9:12" x14ac:dyDescent="0.25">
      <c r="I138" s="146"/>
      <c r="J138" s="146"/>
      <c r="K138" s="146"/>
      <c r="L138" s="146"/>
    </row>
    <row r="139" spans="9:12" x14ac:dyDescent="0.25">
      <c r="I139" s="146"/>
      <c r="J139" s="146"/>
      <c r="K139" s="146"/>
      <c r="L139" s="146"/>
    </row>
    <row r="140" spans="9:12" x14ac:dyDescent="0.25">
      <c r="I140" s="146"/>
      <c r="J140" s="146"/>
      <c r="K140" s="146"/>
      <c r="L140" s="146"/>
    </row>
    <row r="141" spans="9:12" x14ac:dyDescent="0.25">
      <c r="I141" s="146"/>
      <c r="J141" s="146"/>
      <c r="K141" s="146"/>
      <c r="L141" s="146"/>
    </row>
    <row r="142" spans="9:12" x14ac:dyDescent="0.25">
      <c r="I142" s="146"/>
      <c r="J142" s="146"/>
      <c r="K142" s="146"/>
      <c r="L142" s="146"/>
    </row>
    <row r="143" spans="9:12" x14ac:dyDescent="0.25">
      <c r="I143" s="146"/>
      <c r="J143" s="146"/>
      <c r="K143" s="146"/>
      <c r="L143" s="146"/>
    </row>
    <row r="144" spans="9:12" x14ac:dyDescent="0.25">
      <c r="I144" s="146"/>
      <c r="J144" s="146"/>
      <c r="K144" s="146"/>
      <c r="L144" s="146"/>
    </row>
    <row r="145" spans="9:12" x14ac:dyDescent="0.25">
      <c r="I145" s="146"/>
      <c r="J145" s="146"/>
      <c r="K145" s="146"/>
      <c r="L145" s="146"/>
    </row>
    <row r="146" spans="9:12" x14ac:dyDescent="0.25">
      <c r="I146" s="146"/>
      <c r="J146" s="146"/>
      <c r="K146" s="146"/>
      <c r="L146" s="146"/>
    </row>
    <row r="147" spans="9:12" x14ac:dyDescent="0.25">
      <c r="I147" s="146"/>
      <c r="J147" s="146"/>
      <c r="K147" s="146"/>
      <c r="L147" s="146"/>
    </row>
    <row r="148" spans="9:12" x14ac:dyDescent="0.25">
      <c r="I148" s="146"/>
      <c r="J148" s="146"/>
      <c r="K148" s="146"/>
      <c r="L148" s="146"/>
    </row>
    <row r="149" spans="9:12" x14ac:dyDescent="0.25">
      <c r="I149" s="146"/>
      <c r="J149" s="146"/>
      <c r="K149" s="146"/>
      <c r="L149" s="146"/>
    </row>
    <row r="150" spans="9:12" x14ac:dyDescent="0.25">
      <c r="I150" s="146"/>
      <c r="J150" s="146"/>
      <c r="K150" s="146"/>
      <c r="L150" s="146"/>
    </row>
    <row r="151" spans="9:12" x14ac:dyDescent="0.25">
      <c r="I151" s="146"/>
      <c r="J151" s="146"/>
      <c r="K151" s="146"/>
      <c r="L151" s="146"/>
    </row>
    <row r="152" spans="9:12" x14ac:dyDescent="0.25">
      <c r="I152" s="146"/>
      <c r="J152" s="146"/>
      <c r="K152" s="146"/>
      <c r="L152" s="146"/>
    </row>
    <row r="153" spans="9:12" x14ac:dyDescent="0.25">
      <c r="I153" s="146"/>
      <c r="J153" s="146"/>
      <c r="K153" s="146"/>
      <c r="L153" s="146"/>
    </row>
    <row r="154" spans="9:12" x14ac:dyDescent="0.25">
      <c r="I154" s="146"/>
      <c r="J154" s="146"/>
      <c r="K154" s="146"/>
      <c r="L154" s="146"/>
    </row>
    <row r="155" spans="9:12" x14ac:dyDescent="0.25">
      <c r="I155" s="146"/>
      <c r="J155" s="146"/>
      <c r="K155" s="146"/>
      <c r="L155" s="146"/>
    </row>
    <row r="156" spans="9:12" x14ac:dyDescent="0.25">
      <c r="I156" s="146"/>
      <c r="J156" s="146"/>
      <c r="K156" s="146"/>
      <c r="L156" s="146"/>
    </row>
    <row r="157" spans="9:12" x14ac:dyDescent="0.25">
      <c r="I157" s="146"/>
      <c r="J157" s="146"/>
      <c r="K157" s="146"/>
      <c r="L157" s="146"/>
    </row>
    <row r="158" spans="9:12" x14ac:dyDescent="0.25">
      <c r="I158" s="146"/>
      <c r="J158" s="146"/>
      <c r="K158" s="146"/>
      <c r="L158" s="146"/>
    </row>
    <row r="159" spans="9:12" x14ac:dyDescent="0.25">
      <c r="I159" s="146"/>
      <c r="J159" s="146"/>
      <c r="K159" s="146"/>
      <c r="L159" s="146"/>
    </row>
    <row r="160" spans="9:12" x14ac:dyDescent="0.25">
      <c r="I160" s="146"/>
      <c r="J160" s="146"/>
      <c r="K160" s="146"/>
      <c r="L160" s="146"/>
    </row>
    <row r="161" spans="9:12" x14ac:dyDescent="0.25">
      <c r="I161" s="146"/>
      <c r="J161" s="146"/>
      <c r="K161" s="146"/>
      <c r="L161" s="146"/>
    </row>
    <row r="162" spans="9:12" x14ac:dyDescent="0.25">
      <c r="I162" s="146"/>
      <c r="J162" s="146"/>
      <c r="K162" s="146"/>
      <c r="L162" s="146"/>
    </row>
    <row r="163" spans="9:12" x14ac:dyDescent="0.25">
      <c r="I163" s="146"/>
      <c r="J163" s="146"/>
      <c r="K163" s="146"/>
      <c r="L163" s="146"/>
    </row>
    <row r="164" spans="9:12" x14ac:dyDescent="0.25">
      <c r="I164" s="146"/>
      <c r="J164" s="146"/>
      <c r="K164" s="146"/>
      <c r="L164" s="146"/>
    </row>
    <row r="165" spans="9:12" x14ac:dyDescent="0.25">
      <c r="I165" s="146"/>
      <c r="J165" s="146"/>
      <c r="K165" s="146"/>
      <c r="L165" s="146"/>
    </row>
    <row r="166" spans="9:12" x14ac:dyDescent="0.25">
      <c r="I166" s="146"/>
      <c r="J166" s="146"/>
      <c r="K166" s="146"/>
      <c r="L166" s="146"/>
    </row>
    <row r="167" spans="9:12" x14ac:dyDescent="0.25">
      <c r="I167" s="146"/>
      <c r="J167" s="146"/>
      <c r="K167" s="146"/>
      <c r="L167" s="146"/>
    </row>
    <row r="168" spans="9:12" x14ac:dyDescent="0.25">
      <c r="I168" s="146"/>
      <c r="J168" s="146"/>
      <c r="K168" s="146"/>
      <c r="L168" s="146"/>
    </row>
    <row r="169" spans="9:12" x14ac:dyDescent="0.25">
      <c r="I169" s="146"/>
      <c r="J169" s="146"/>
      <c r="K169" s="146"/>
      <c r="L169" s="146"/>
    </row>
    <row r="170" spans="9:12" x14ac:dyDescent="0.25">
      <c r="I170" s="146"/>
      <c r="J170" s="146"/>
      <c r="K170" s="146"/>
      <c r="L170" s="146"/>
    </row>
    <row r="171" spans="9:12" x14ac:dyDescent="0.25">
      <c r="I171" s="146"/>
      <c r="J171" s="146"/>
      <c r="K171" s="146"/>
      <c r="L171" s="146"/>
    </row>
    <row r="172" spans="9:12" x14ac:dyDescent="0.25">
      <c r="I172" s="146"/>
      <c r="J172" s="146"/>
      <c r="K172" s="146"/>
      <c r="L172" s="146"/>
    </row>
    <row r="173" spans="9:12" x14ac:dyDescent="0.25">
      <c r="I173" s="146"/>
      <c r="J173" s="146"/>
      <c r="K173" s="146"/>
      <c r="L173" s="146"/>
    </row>
    <row r="174" spans="9:12" x14ac:dyDescent="0.25">
      <c r="I174" s="146"/>
      <c r="J174" s="146"/>
      <c r="K174" s="146"/>
      <c r="L174" s="146"/>
    </row>
    <row r="175" spans="9:12" x14ac:dyDescent="0.25">
      <c r="I175" s="146"/>
      <c r="J175" s="146"/>
      <c r="K175" s="146"/>
      <c r="L175" s="146"/>
    </row>
    <row r="176" spans="9:12" x14ac:dyDescent="0.25">
      <c r="I176" s="146"/>
      <c r="J176" s="146"/>
      <c r="K176" s="146"/>
      <c r="L176" s="146"/>
    </row>
    <row r="177" spans="9:12" x14ac:dyDescent="0.25">
      <c r="I177" s="146"/>
      <c r="J177" s="146"/>
      <c r="K177" s="146"/>
      <c r="L177" s="146"/>
    </row>
    <row r="178" spans="9:12" x14ac:dyDescent="0.25">
      <c r="I178" s="146"/>
      <c r="J178" s="146"/>
      <c r="K178" s="146"/>
      <c r="L178" s="146"/>
    </row>
    <row r="179" spans="9:12" x14ac:dyDescent="0.25">
      <c r="I179" s="146"/>
      <c r="J179" s="146"/>
      <c r="K179" s="146"/>
      <c r="L179" s="146"/>
    </row>
    <row r="180" spans="9:12" x14ac:dyDescent="0.25">
      <c r="I180" s="146"/>
      <c r="J180" s="146"/>
      <c r="K180" s="146"/>
      <c r="L180" s="146"/>
    </row>
    <row r="181" spans="9:12" x14ac:dyDescent="0.25">
      <c r="I181" s="146"/>
      <c r="J181" s="146"/>
      <c r="K181" s="146"/>
      <c r="L181" s="146"/>
    </row>
    <row r="182" spans="9:12" x14ac:dyDescent="0.25">
      <c r="I182" s="146"/>
      <c r="J182" s="146"/>
      <c r="K182" s="146"/>
      <c r="L182" s="146"/>
    </row>
    <row r="183" spans="9:12" x14ac:dyDescent="0.25">
      <c r="I183" s="146"/>
      <c r="J183" s="146"/>
      <c r="K183" s="146"/>
      <c r="L183" s="146"/>
    </row>
    <row r="184" spans="9:12" x14ac:dyDescent="0.25">
      <c r="I184" s="146"/>
      <c r="J184" s="146"/>
      <c r="K184" s="146"/>
      <c r="L184" s="146"/>
    </row>
    <row r="185" spans="9:12" x14ac:dyDescent="0.25">
      <c r="I185" s="146"/>
      <c r="J185" s="146"/>
      <c r="K185" s="146"/>
      <c r="L185" s="146"/>
    </row>
    <row r="186" spans="9:12" x14ac:dyDescent="0.25">
      <c r="I186" s="146"/>
      <c r="J186" s="146"/>
      <c r="K186" s="146"/>
      <c r="L186" s="146"/>
    </row>
    <row r="187" spans="9:12" x14ac:dyDescent="0.25">
      <c r="I187" s="146"/>
      <c r="J187" s="146"/>
      <c r="K187" s="146"/>
      <c r="L187" s="146"/>
    </row>
    <row r="188" spans="9:12" x14ac:dyDescent="0.25">
      <c r="I188" s="146"/>
      <c r="J188" s="146"/>
      <c r="K188" s="146"/>
      <c r="L188" s="146"/>
    </row>
    <row r="189" spans="9:12" x14ac:dyDescent="0.25">
      <c r="I189" s="146"/>
      <c r="J189" s="146"/>
      <c r="K189" s="146"/>
      <c r="L189" s="146"/>
    </row>
    <row r="190" spans="9:12" x14ac:dyDescent="0.25">
      <c r="I190" s="146"/>
      <c r="J190" s="146"/>
      <c r="K190" s="146"/>
      <c r="L190" s="146"/>
    </row>
    <row r="191" spans="9:12" x14ac:dyDescent="0.25">
      <c r="I191" s="146"/>
      <c r="J191" s="146"/>
      <c r="K191" s="146"/>
      <c r="L191" s="146"/>
    </row>
    <row r="192" spans="9:12" x14ac:dyDescent="0.25">
      <c r="I192" s="146"/>
      <c r="J192" s="146"/>
      <c r="K192" s="146"/>
      <c r="L192" s="146"/>
    </row>
    <row r="193" spans="9:12" x14ac:dyDescent="0.25">
      <c r="I193" s="146"/>
      <c r="J193" s="146"/>
      <c r="K193" s="146"/>
      <c r="L193" s="146"/>
    </row>
    <row r="194" spans="9:12" x14ac:dyDescent="0.25">
      <c r="I194" s="146"/>
      <c r="J194" s="146"/>
      <c r="K194" s="146"/>
      <c r="L194" s="146"/>
    </row>
    <row r="195" spans="9:12" x14ac:dyDescent="0.25">
      <c r="I195" s="146"/>
      <c r="J195" s="146"/>
      <c r="K195" s="146"/>
      <c r="L195" s="146"/>
    </row>
    <row r="196" spans="9:12" x14ac:dyDescent="0.25">
      <c r="I196" s="146"/>
      <c r="J196" s="146"/>
      <c r="K196" s="146"/>
      <c r="L196" s="146"/>
    </row>
    <row r="197" spans="9:12" x14ac:dyDescent="0.25">
      <c r="I197" s="146"/>
      <c r="J197" s="146"/>
      <c r="K197" s="146"/>
      <c r="L197" s="146"/>
    </row>
    <row r="198" spans="9:12" x14ac:dyDescent="0.25">
      <c r="I198" s="146"/>
      <c r="J198" s="146"/>
      <c r="K198" s="146"/>
      <c r="L198" s="146"/>
    </row>
    <row r="199" spans="9:12" x14ac:dyDescent="0.25">
      <c r="I199" s="146"/>
      <c r="J199" s="146"/>
      <c r="K199" s="146"/>
      <c r="L199" s="146"/>
    </row>
    <row r="200" spans="9:12" x14ac:dyDescent="0.25">
      <c r="I200" s="146"/>
      <c r="J200" s="146"/>
      <c r="K200" s="146"/>
      <c r="L200" s="146"/>
    </row>
    <row r="201" spans="9:12" x14ac:dyDescent="0.25">
      <c r="I201" s="146"/>
      <c r="J201" s="146"/>
      <c r="K201" s="146"/>
      <c r="L201" s="146"/>
    </row>
    <row r="202" spans="9:12" x14ac:dyDescent="0.25">
      <c r="I202" s="146"/>
      <c r="J202" s="146"/>
      <c r="K202" s="146"/>
      <c r="L202" s="146"/>
    </row>
    <row r="203" spans="9:12" x14ac:dyDescent="0.25">
      <c r="I203" s="146"/>
      <c r="J203" s="146"/>
      <c r="K203" s="146"/>
      <c r="L203" s="146"/>
    </row>
    <row r="204" spans="9:12" x14ac:dyDescent="0.25">
      <c r="I204" s="146"/>
      <c r="J204" s="146"/>
      <c r="K204" s="146"/>
      <c r="L204" s="146"/>
    </row>
    <row r="205" spans="9:12" x14ac:dyDescent="0.25">
      <c r="I205" s="146"/>
      <c r="J205" s="146"/>
      <c r="K205" s="146"/>
      <c r="L205" s="146"/>
    </row>
    <row r="206" spans="9:12" x14ac:dyDescent="0.25">
      <c r="I206" s="146"/>
      <c r="J206" s="146"/>
      <c r="K206" s="146"/>
      <c r="L206" s="146"/>
    </row>
    <row r="207" spans="9:12" x14ac:dyDescent="0.25">
      <c r="I207" s="146"/>
      <c r="J207" s="146"/>
      <c r="K207" s="146"/>
      <c r="L207" s="146"/>
    </row>
    <row r="208" spans="9:12" x14ac:dyDescent="0.25">
      <c r="I208" s="146"/>
      <c r="J208" s="146"/>
      <c r="K208" s="146"/>
      <c r="L208" s="146"/>
    </row>
    <row r="209" spans="9:12" x14ac:dyDescent="0.25">
      <c r="I209" s="146"/>
      <c r="J209" s="146"/>
      <c r="K209" s="146"/>
      <c r="L209" s="146"/>
    </row>
    <row r="210" spans="9:12" x14ac:dyDescent="0.25">
      <c r="I210" s="146"/>
      <c r="J210" s="146"/>
      <c r="K210" s="146"/>
      <c r="L210" s="146"/>
    </row>
    <row r="211" spans="9:12" x14ac:dyDescent="0.25">
      <c r="I211" s="146"/>
      <c r="J211" s="146"/>
      <c r="K211" s="146"/>
      <c r="L211" s="146"/>
    </row>
    <row r="212" spans="9:12" x14ac:dyDescent="0.25">
      <c r="I212" s="146"/>
      <c r="J212" s="146"/>
      <c r="K212" s="146"/>
      <c r="L212" s="146"/>
    </row>
    <row r="213" spans="9:12" x14ac:dyDescent="0.25">
      <c r="I213" s="146"/>
      <c r="J213" s="146"/>
      <c r="K213" s="146"/>
      <c r="L213" s="146"/>
    </row>
    <row r="214" spans="9:12" x14ac:dyDescent="0.25">
      <c r="I214" s="146"/>
      <c r="J214" s="146"/>
      <c r="K214" s="146"/>
      <c r="L214" s="146"/>
    </row>
    <row r="215" spans="9:12" x14ac:dyDescent="0.25">
      <c r="I215" s="146"/>
      <c r="J215" s="146"/>
      <c r="K215" s="146"/>
      <c r="L215" s="146"/>
    </row>
    <row r="216" spans="9:12" x14ac:dyDescent="0.25">
      <c r="I216" s="146"/>
      <c r="J216" s="146"/>
      <c r="K216" s="146"/>
      <c r="L216" s="146"/>
    </row>
    <row r="217" spans="9:12" x14ac:dyDescent="0.25">
      <c r="I217" s="146"/>
      <c r="J217" s="146"/>
      <c r="K217" s="146"/>
      <c r="L217" s="146"/>
    </row>
    <row r="218" spans="9:12" x14ac:dyDescent="0.25">
      <c r="I218" s="146"/>
      <c r="J218" s="146"/>
      <c r="K218" s="146"/>
      <c r="L218" s="146"/>
    </row>
    <row r="219" spans="9:12" x14ac:dyDescent="0.25">
      <c r="I219" s="146"/>
      <c r="J219" s="146"/>
      <c r="K219" s="146"/>
      <c r="L219" s="146"/>
    </row>
    <row r="220" spans="9:12" x14ac:dyDescent="0.25">
      <c r="I220" s="146"/>
      <c r="J220" s="146"/>
      <c r="K220" s="146"/>
      <c r="L220" s="146"/>
    </row>
    <row r="221" spans="9:12" x14ac:dyDescent="0.25">
      <c r="I221" s="146"/>
      <c r="J221" s="146"/>
      <c r="K221" s="146"/>
      <c r="L221" s="146"/>
    </row>
    <row r="222" spans="9:12" x14ac:dyDescent="0.25">
      <c r="I222" s="146"/>
      <c r="J222" s="146"/>
      <c r="K222" s="146"/>
      <c r="L222" s="146"/>
    </row>
    <row r="223" spans="9:12" x14ac:dyDescent="0.25">
      <c r="I223" s="146"/>
      <c r="J223" s="146"/>
      <c r="K223" s="146"/>
      <c r="L223" s="146"/>
    </row>
    <row r="224" spans="9:12" x14ac:dyDescent="0.25">
      <c r="I224" s="146"/>
      <c r="J224" s="146"/>
      <c r="K224" s="146"/>
      <c r="L224" s="146"/>
    </row>
    <row r="225" spans="9:12" x14ac:dyDescent="0.25">
      <c r="I225" s="146"/>
      <c r="J225" s="146"/>
      <c r="K225" s="146"/>
      <c r="L225" s="146"/>
    </row>
    <row r="226" spans="9:12" x14ac:dyDescent="0.25">
      <c r="I226" s="146"/>
      <c r="J226" s="146"/>
      <c r="K226" s="146"/>
      <c r="L226" s="146"/>
    </row>
    <row r="227" spans="9:12" x14ac:dyDescent="0.25">
      <c r="I227" s="146"/>
      <c r="J227" s="146"/>
      <c r="K227" s="146"/>
      <c r="L227" s="146"/>
    </row>
    <row r="228" spans="9:12" x14ac:dyDescent="0.25">
      <c r="I228" s="146"/>
      <c r="J228" s="146"/>
      <c r="K228" s="146"/>
      <c r="L228" s="146"/>
    </row>
    <row r="229" spans="9:12" x14ac:dyDescent="0.25">
      <c r="I229" s="146"/>
      <c r="J229" s="146"/>
      <c r="K229" s="146"/>
      <c r="L229" s="146"/>
    </row>
    <row r="230" spans="9:12" x14ac:dyDescent="0.25">
      <c r="I230" s="146"/>
      <c r="J230" s="146"/>
      <c r="K230" s="146"/>
      <c r="L230" s="146"/>
    </row>
    <row r="231" spans="9:12" x14ac:dyDescent="0.25">
      <c r="I231" s="146"/>
      <c r="J231" s="146"/>
      <c r="K231" s="146"/>
      <c r="L231" s="146"/>
    </row>
    <row r="232" spans="9:12" x14ac:dyDescent="0.25">
      <c r="I232" s="146"/>
      <c r="J232" s="146"/>
      <c r="K232" s="146"/>
      <c r="L232" s="146"/>
    </row>
    <row r="233" spans="9:12" x14ac:dyDescent="0.25">
      <c r="I233" s="146"/>
      <c r="J233" s="146"/>
      <c r="K233" s="146"/>
      <c r="L233" s="146"/>
    </row>
    <row r="234" spans="9:12" x14ac:dyDescent="0.25">
      <c r="I234" s="146"/>
      <c r="J234" s="146"/>
      <c r="K234" s="146"/>
      <c r="L234" s="146"/>
    </row>
    <row r="235" spans="9:12" x14ac:dyDescent="0.25">
      <c r="I235" s="146"/>
      <c r="J235" s="146"/>
      <c r="K235" s="146"/>
      <c r="L235" s="146"/>
    </row>
    <row r="236" spans="9:12" x14ac:dyDescent="0.25">
      <c r="I236" s="146"/>
      <c r="J236" s="146"/>
      <c r="K236" s="146"/>
      <c r="L236" s="146"/>
    </row>
    <row r="237" spans="9:12" x14ac:dyDescent="0.25">
      <c r="I237" s="146"/>
      <c r="J237" s="146"/>
      <c r="K237" s="146"/>
      <c r="L237" s="146"/>
    </row>
    <row r="238" spans="9:12" x14ac:dyDescent="0.25">
      <c r="I238" s="146"/>
      <c r="J238" s="146"/>
      <c r="K238" s="146"/>
      <c r="L238" s="146"/>
    </row>
    <row r="239" spans="9:12" x14ac:dyDescent="0.25">
      <c r="I239" s="146"/>
      <c r="J239" s="146"/>
      <c r="K239" s="146"/>
      <c r="L239" s="146"/>
    </row>
    <row r="240" spans="9:12" x14ac:dyDescent="0.25">
      <c r="I240" s="146"/>
      <c r="J240" s="146"/>
      <c r="K240" s="146"/>
      <c r="L240" s="146"/>
    </row>
    <row r="241" spans="9:12" x14ac:dyDescent="0.25">
      <c r="I241" s="146"/>
      <c r="J241" s="146"/>
      <c r="K241" s="146"/>
      <c r="L241" s="146"/>
    </row>
    <row r="242" spans="9:12" x14ac:dyDescent="0.25">
      <c r="I242" s="146"/>
      <c r="J242" s="146"/>
      <c r="K242" s="146"/>
      <c r="L242" s="146"/>
    </row>
    <row r="243" spans="9:12" x14ac:dyDescent="0.25">
      <c r="I243" s="146"/>
      <c r="J243" s="146"/>
      <c r="K243" s="146"/>
      <c r="L243" s="146"/>
    </row>
    <row r="244" spans="9:12" x14ac:dyDescent="0.25">
      <c r="I244" s="146"/>
      <c r="J244" s="146"/>
      <c r="K244" s="146"/>
      <c r="L244" s="146"/>
    </row>
    <row r="245" spans="9:12" x14ac:dyDescent="0.25">
      <c r="I245" s="146"/>
      <c r="J245" s="146"/>
      <c r="K245" s="146"/>
      <c r="L245" s="146"/>
    </row>
    <row r="246" spans="9:12" x14ac:dyDescent="0.25">
      <c r="I246" s="146"/>
      <c r="J246" s="146"/>
      <c r="K246" s="146"/>
      <c r="L246" s="146"/>
    </row>
    <row r="247" spans="9:12" x14ac:dyDescent="0.25">
      <c r="I247" s="146"/>
      <c r="J247" s="146"/>
      <c r="K247" s="146"/>
      <c r="L247" s="146"/>
    </row>
    <row r="248" spans="9:12" x14ac:dyDescent="0.25">
      <c r="I248" s="146"/>
      <c r="J248" s="146"/>
      <c r="K248" s="146"/>
      <c r="L248" s="146"/>
    </row>
    <row r="249" spans="9:12" x14ac:dyDescent="0.25">
      <c r="I249" s="146"/>
      <c r="J249" s="146"/>
      <c r="K249" s="146"/>
      <c r="L249" s="146"/>
    </row>
    <row r="250" spans="9:12" x14ac:dyDescent="0.25">
      <c r="I250" s="146"/>
      <c r="J250" s="146"/>
      <c r="K250" s="146"/>
      <c r="L250" s="146"/>
    </row>
    <row r="251" spans="9:12" x14ac:dyDescent="0.25">
      <c r="I251" s="146"/>
      <c r="J251" s="146"/>
      <c r="K251" s="146"/>
      <c r="L251" s="146"/>
    </row>
    <row r="252" spans="9:12" x14ac:dyDescent="0.25">
      <c r="I252" s="146"/>
      <c r="J252" s="146"/>
      <c r="K252" s="146"/>
      <c r="L252" s="146"/>
    </row>
    <row r="253" spans="9:12" x14ac:dyDescent="0.25">
      <c r="I253" s="146"/>
      <c r="J253" s="146"/>
      <c r="K253" s="146"/>
      <c r="L253" s="146"/>
    </row>
    <row r="254" spans="9:12" x14ac:dyDescent="0.25">
      <c r="I254" s="146"/>
      <c r="J254" s="146"/>
      <c r="K254" s="146"/>
      <c r="L254" s="146"/>
    </row>
    <row r="255" spans="9:12" x14ac:dyDescent="0.25">
      <c r="I255" s="146"/>
      <c r="J255" s="146"/>
      <c r="K255" s="146"/>
      <c r="L255" s="146"/>
    </row>
    <row r="256" spans="9:12" x14ac:dyDescent="0.25">
      <c r="I256" s="146"/>
      <c r="J256" s="146"/>
      <c r="K256" s="146"/>
      <c r="L256" s="146"/>
    </row>
    <row r="257" spans="9:12" x14ac:dyDescent="0.25">
      <c r="I257" s="146"/>
      <c r="J257" s="146"/>
      <c r="K257" s="146"/>
      <c r="L257" s="146"/>
    </row>
    <row r="258" spans="9:12" x14ac:dyDescent="0.25">
      <c r="I258" s="146"/>
      <c r="J258" s="146"/>
      <c r="K258" s="146"/>
      <c r="L258" s="146"/>
    </row>
    <row r="259" spans="9:12" x14ac:dyDescent="0.25">
      <c r="I259" s="146"/>
      <c r="J259" s="146"/>
      <c r="K259" s="146"/>
      <c r="L259" s="146"/>
    </row>
    <row r="260" spans="9:12" x14ac:dyDescent="0.25">
      <c r="I260" s="146"/>
      <c r="J260" s="146"/>
      <c r="K260" s="146"/>
      <c r="L260" s="146"/>
    </row>
    <row r="261" spans="9:12" x14ac:dyDescent="0.25">
      <c r="I261" s="146"/>
      <c r="J261" s="146"/>
      <c r="K261" s="146"/>
      <c r="L261" s="146"/>
    </row>
    <row r="262" spans="9:12" x14ac:dyDescent="0.25">
      <c r="I262" s="146"/>
      <c r="J262" s="146"/>
      <c r="K262" s="146"/>
      <c r="L262" s="146"/>
    </row>
    <row r="263" spans="9:12" x14ac:dyDescent="0.25">
      <c r="I263" s="146"/>
      <c r="J263" s="146"/>
      <c r="K263" s="146"/>
      <c r="L263" s="146"/>
    </row>
    <row r="264" spans="9:12" x14ac:dyDescent="0.25">
      <c r="I264" s="146"/>
      <c r="J264" s="146"/>
      <c r="K264" s="146"/>
      <c r="L264" s="146"/>
    </row>
    <row r="265" spans="9:12" x14ac:dyDescent="0.25">
      <c r="I265" s="146"/>
      <c r="J265" s="146"/>
      <c r="K265" s="146"/>
      <c r="L265" s="146"/>
    </row>
    <row r="266" spans="9:12" x14ac:dyDescent="0.25">
      <c r="I266" s="146"/>
      <c r="J266" s="146"/>
      <c r="K266" s="146"/>
      <c r="L266" s="146"/>
    </row>
    <row r="267" spans="9:12" x14ac:dyDescent="0.25">
      <c r="I267" s="146"/>
      <c r="J267" s="146"/>
      <c r="K267" s="146"/>
      <c r="L267" s="146"/>
    </row>
    <row r="268" spans="9:12" x14ac:dyDescent="0.25">
      <c r="I268" s="146"/>
      <c r="J268" s="146"/>
      <c r="K268" s="146"/>
      <c r="L268" s="146"/>
    </row>
    <row r="269" spans="9:12" x14ac:dyDescent="0.25">
      <c r="I269" s="146"/>
      <c r="J269" s="146"/>
      <c r="K269" s="146"/>
      <c r="L269" s="146"/>
    </row>
    <row r="270" spans="9:12" x14ac:dyDescent="0.25">
      <c r="I270" s="146"/>
      <c r="J270" s="146"/>
      <c r="K270" s="146"/>
      <c r="L270" s="146"/>
    </row>
    <row r="271" spans="9:12" x14ac:dyDescent="0.25">
      <c r="I271" s="146"/>
      <c r="J271" s="146"/>
      <c r="K271" s="146"/>
      <c r="L271" s="146"/>
    </row>
    <row r="272" spans="9:12" x14ac:dyDescent="0.25">
      <c r="I272" s="146"/>
      <c r="J272" s="146"/>
      <c r="K272" s="146"/>
      <c r="L272" s="146"/>
    </row>
    <row r="273" spans="9:12" x14ac:dyDescent="0.25">
      <c r="I273" s="146"/>
      <c r="J273" s="146"/>
      <c r="K273" s="146"/>
      <c r="L273" s="146"/>
    </row>
    <row r="274" spans="9:12" x14ac:dyDescent="0.25">
      <c r="I274" s="146"/>
      <c r="J274" s="146"/>
      <c r="K274" s="146"/>
      <c r="L274" s="146"/>
    </row>
    <row r="275" spans="9:12" x14ac:dyDescent="0.25">
      <c r="I275" s="146"/>
      <c r="J275" s="146"/>
      <c r="K275" s="146"/>
      <c r="L275" s="146"/>
    </row>
    <row r="276" spans="9:12" x14ac:dyDescent="0.25">
      <c r="I276" s="146"/>
      <c r="J276" s="146"/>
      <c r="K276" s="146"/>
      <c r="L276" s="146"/>
    </row>
    <row r="277" spans="9:12" x14ac:dyDescent="0.25">
      <c r="I277" s="146"/>
      <c r="J277" s="146"/>
      <c r="K277" s="146"/>
      <c r="L277" s="146"/>
    </row>
    <row r="278" spans="9:12" x14ac:dyDescent="0.25">
      <c r="I278" s="146"/>
      <c r="J278" s="146"/>
      <c r="K278" s="146"/>
      <c r="L278" s="146"/>
    </row>
    <row r="279" spans="9:12" x14ac:dyDescent="0.25">
      <c r="I279" s="146"/>
      <c r="J279" s="146"/>
      <c r="K279" s="146"/>
      <c r="L279" s="146"/>
    </row>
    <row r="280" spans="9:12" x14ac:dyDescent="0.25">
      <c r="I280" s="146"/>
      <c r="J280" s="146"/>
      <c r="K280" s="146"/>
      <c r="L280" s="146"/>
    </row>
    <row r="281" spans="9:12" x14ac:dyDescent="0.25">
      <c r="I281" s="146"/>
      <c r="J281" s="146"/>
      <c r="K281" s="146"/>
      <c r="L281" s="146"/>
    </row>
    <row r="282" spans="9:12" x14ac:dyDescent="0.25">
      <c r="I282" s="146"/>
      <c r="J282" s="146"/>
      <c r="K282" s="146"/>
      <c r="L282" s="146"/>
    </row>
    <row r="283" spans="9:12" x14ac:dyDescent="0.25">
      <c r="I283" s="146"/>
      <c r="J283" s="146"/>
      <c r="K283" s="146"/>
      <c r="L283" s="146"/>
    </row>
    <row r="284" spans="9:12" x14ac:dyDescent="0.25">
      <c r="I284" s="146"/>
      <c r="J284" s="146"/>
      <c r="K284" s="146"/>
      <c r="L284" s="146"/>
    </row>
    <row r="285" spans="9:12" x14ac:dyDescent="0.25">
      <c r="I285" s="146"/>
      <c r="J285" s="146"/>
      <c r="K285" s="146"/>
      <c r="L285" s="146"/>
    </row>
    <row r="286" spans="9:12" x14ac:dyDescent="0.25">
      <c r="I286" s="146"/>
      <c r="J286" s="146"/>
      <c r="K286" s="146"/>
      <c r="L286" s="146"/>
    </row>
    <row r="287" spans="9:12" x14ac:dyDescent="0.25">
      <c r="I287" s="146"/>
      <c r="J287" s="146"/>
      <c r="K287" s="146"/>
      <c r="L287" s="146"/>
    </row>
    <row r="288" spans="9:12" x14ac:dyDescent="0.25">
      <c r="I288" s="146"/>
      <c r="J288" s="146"/>
      <c r="K288" s="146"/>
      <c r="L288" s="146"/>
    </row>
    <row r="289" spans="9:12" x14ac:dyDescent="0.25">
      <c r="I289" s="146"/>
      <c r="J289" s="146"/>
      <c r="K289" s="146"/>
      <c r="L289" s="146"/>
    </row>
    <row r="290" spans="9:12" x14ac:dyDescent="0.25">
      <c r="I290" s="146"/>
      <c r="J290" s="146"/>
      <c r="K290" s="146"/>
      <c r="L290" s="146"/>
    </row>
    <row r="291" spans="9:12" x14ac:dyDescent="0.25">
      <c r="I291" s="146"/>
      <c r="J291" s="146"/>
      <c r="K291" s="146"/>
      <c r="L291" s="146"/>
    </row>
    <row r="292" spans="9:12" x14ac:dyDescent="0.25">
      <c r="I292" s="146"/>
      <c r="J292" s="146"/>
      <c r="K292" s="146"/>
      <c r="L292" s="146"/>
    </row>
    <row r="293" spans="9:12" x14ac:dyDescent="0.25">
      <c r="I293" s="146"/>
      <c r="J293" s="146"/>
      <c r="K293" s="146"/>
      <c r="L293" s="146"/>
    </row>
    <row r="294" spans="9:12" x14ac:dyDescent="0.25">
      <c r="I294" s="146"/>
      <c r="J294" s="146"/>
      <c r="K294" s="146"/>
      <c r="L294" s="146"/>
    </row>
    <row r="295" spans="9:12" x14ac:dyDescent="0.25">
      <c r="I295" s="146"/>
      <c r="J295" s="146"/>
      <c r="K295" s="146"/>
      <c r="L295" s="146"/>
    </row>
    <row r="296" spans="9:12" x14ac:dyDescent="0.25">
      <c r="I296" s="146"/>
      <c r="J296" s="146"/>
      <c r="K296" s="146"/>
      <c r="L296" s="146"/>
    </row>
    <row r="297" spans="9:12" x14ac:dyDescent="0.25">
      <c r="I297" s="146"/>
      <c r="J297" s="146"/>
      <c r="K297" s="146"/>
      <c r="L297" s="146"/>
    </row>
    <row r="298" spans="9:12" x14ac:dyDescent="0.25">
      <c r="I298" s="146"/>
      <c r="J298" s="146"/>
      <c r="K298" s="146"/>
      <c r="L298" s="146"/>
    </row>
    <row r="299" spans="9:12" x14ac:dyDescent="0.25">
      <c r="I299" s="146"/>
      <c r="J299" s="146"/>
      <c r="K299" s="146"/>
      <c r="L299" s="146"/>
    </row>
    <row r="300" spans="9:12" x14ac:dyDescent="0.25">
      <c r="I300" s="146"/>
      <c r="J300" s="146"/>
      <c r="K300" s="146"/>
      <c r="L300" s="146"/>
    </row>
    <row r="301" spans="9:12" x14ac:dyDescent="0.25">
      <c r="I301" s="146"/>
      <c r="J301" s="146"/>
      <c r="K301" s="146"/>
      <c r="L301" s="146"/>
    </row>
    <row r="302" spans="9:12" x14ac:dyDescent="0.25">
      <c r="I302" s="146"/>
      <c r="J302" s="146"/>
      <c r="K302" s="146"/>
      <c r="L302" s="146"/>
    </row>
    <row r="303" spans="9:12" x14ac:dyDescent="0.25">
      <c r="I303" s="146"/>
      <c r="J303" s="146"/>
      <c r="K303" s="146"/>
      <c r="L303" s="146"/>
    </row>
    <row r="304" spans="9:12" x14ac:dyDescent="0.25">
      <c r="I304" s="146"/>
      <c r="J304" s="146"/>
      <c r="K304" s="146"/>
      <c r="L304" s="146"/>
    </row>
    <row r="305" spans="9:12" x14ac:dyDescent="0.25">
      <c r="I305" s="146"/>
      <c r="J305" s="146"/>
      <c r="K305" s="146"/>
      <c r="L305" s="146"/>
    </row>
    <row r="306" spans="9:12" x14ac:dyDescent="0.25">
      <c r="I306" s="146"/>
      <c r="J306" s="146"/>
      <c r="K306" s="146"/>
      <c r="L306" s="146"/>
    </row>
    <row r="307" spans="9:12" x14ac:dyDescent="0.25">
      <c r="I307" s="146"/>
      <c r="J307" s="146"/>
      <c r="K307" s="146"/>
      <c r="L307" s="146"/>
    </row>
    <row r="308" spans="9:12" x14ac:dyDescent="0.25">
      <c r="I308" s="146"/>
      <c r="J308" s="146"/>
      <c r="K308" s="146"/>
      <c r="L308" s="146"/>
    </row>
    <row r="309" spans="9:12" x14ac:dyDescent="0.25">
      <c r="I309" s="146"/>
      <c r="J309" s="146"/>
      <c r="K309" s="146"/>
      <c r="L309" s="146"/>
    </row>
    <row r="310" spans="9:12" x14ac:dyDescent="0.25">
      <c r="I310" s="146"/>
      <c r="J310" s="146"/>
      <c r="K310" s="146"/>
      <c r="L310" s="146"/>
    </row>
    <row r="311" spans="9:12" x14ac:dyDescent="0.25">
      <c r="I311" s="146"/>
      <c r="J311" s="146"/>
      <c r="K311" s="146"/>
      <c r="L311" s="146"/>
    </row>
    <row r="312" spans="9:12" x14ac:dyDescent="0.25">
      <c r="I312" s="146"/>
      <c r="J312" s="146"/>
      <c r="K312" s="146"/>
      <c r="L312" s="146"/>
    </row>
    <row r="313" spans="9:12" x14ac:dyDescent="0.25">
      <c r="I313" s="146"/>
      <c r="J313" s="146"/>
      <c r="K313" s="146"/>
      <c r="L313" s="146"/>
    </row>
    <row r="314" spans="9:12" x14ac:dyDescent="0.25">
      <c r="I314" s="146"/>
      <c r="J314" s="146"/>
      <c r="K314" s="146"/>
      <c r="L314" s="146"/>
    </row>
    <row r="315" spans="9:12" x14ac:dyDescent="0.25">
      <c r="I315" s="146"/>
      <c r="J315" s="146"/>
      <c r="K315" s="146"/>
      <c r="L315" s="146"/>
    </row>
    <row r="316" spans="9:12" x14ac:dyDescent="0.25">
      <c r="I316" s="146"/>
      <c r="J316" s="146"/>
      <c r="K316" s="146"/>
      <c r="L316" s="146"/>
    </row>
    <row r="317" spans="9:12" x14ac:dyDescent="0.25">
      <c r="I317" s="146"/>
      <c r="J317" s="146"/>
      <c r="K317" s="146"/>
      <c r="L317" s="146"/>
    </row>
    <row r="318" spans="9:12" x14ac:dyDescent="0.25">
      <c r="I318" s="146"/>
      <c r="J318" s="146"/>
      <c r="K318" s="146"/>
      <c r="L318" s="146"/>
    </row>
    <row r="319" spans="9:12" x14ac:dyDescent="0.25">
      <c r="I319" s="146"/>
      <c r="J319" s="146"/>
      <c r="K319" s="146"/>
      <c r="L319" s="146"/>
    </row>
    <row r="320" spans="9:12" x14ac:dyDescent="0.25">
      <c r="I320" s="146"/>
      <c r="J320" s="146"/>
      <c r="K320" s="146"/>
      <c r="L320" s="146"/>
    </row>
    <row r="321" spans="9:12" x14ac:dyDescent="0.25">
      <c r="I321" s="146"/>
      <c r="J321" s="146"/>
      <c r="K321" s="146"/>
      <c r="L321" s="146"/>
    </row>
    <row r="322" spans="9:12" x14ac:dyDescent="0.25">
      <c r="I322" s="146"/>
      <c r="J322" s="146"/>
      <c r="K322" s="146"/>
      <c r="L322" s="146"/>
    </row>
    <row r="323" spans="9:12" x14ac:dyDescent="0.25">
      <c r="I323" s="146"/>
      <c r="J323" s="146"/>
      <c r="K323" s="146"/>
      <c r="L323" s="146"/>
    </row>
    <row r="324" spans="9:12" x14ac:dyDescent="0.25">
      <c r="I324" s="146"/>
      <c r="J324" s="146"/>
      <c r="K324" s="146"/>
      <c r="L324" s="146"/>
    </row>
    <row r="325" spans="9:12" x14ac:dyDescent="0.25">
      <c r="I325" s="146"/>
      <c r="J325" s="146"/>
      <c r="K325" s="146"/>
      <c r="L325" s="146"/>
    </row>
    <row r="326" spans="9:12" x14ac:dyDescent="0.25">
      <c r="I326" s="146"/>
      <c r="J326" s="146"/>
      <c r="K326" s="146"/>
      <c r="L326" s="146"/>
    </row>
    <row r="327" spans="9:12" x14ac:dyDescent="0.25">
      <c r="I327" s="146"/>
      <c r="J327" s="146"/>
      <c r="K327" s="146"/>
      <c r="L327" s="146"/>
    </row>
    <row r="328" spans="9:12" x14ac:dyDescent="0.25">
      <c r="I328" s="146"/>
      <c r="J328" s="146"/>
      <c r="K328" s="146"/>
      <c r="L328" s="146"/>
    </row>
    <row r="329" spans="9:12" x14ac:dyDescent="0.25">
      <c r="I329" s="146"/>
      <c r="J329" s="146"/>
      <c r="K329" s="146"/>
      <c r="L329" s="146"/>
    </row>
    <row r="330" spans="9:12" x14ac:dyDescent="0.25">
      <c r="I330" s="146"/>
      <c r="J330" s="146"/>
      <c r="K330" s="146"/>
      <c r="L330" s="146"/>
    </row>
    <row r="331" spans="9:12" x14ac:dyDescent="0.25">
      <c r="I331" s="146"/>
      <c r="J331" s="146"/>
      <c r="K331" s="146"/>
      <c r="L331" s="146"/>
    </row>
    <row r="332" spans="9:12" x14ac:dyDescent="0.25">
      <c r="I332" s="146"/>
      <c r="J332" s="146"/>
      <c r="K332" s="146"/>
      <c r="L332" s="146"/>
    </row>
    <row r="333" spans="9:12" x14ac:dyDescent="0.25">
      <c r="I333" s="146"/>
      <c r="J333" s="146"/>
      <c r="K333" s="146"/>
      <c r="L333" s="146"/>
    </row>
    <row r="334" spans="9:12" x14ac:dyDescent="0.25">
      <c r="I334" s="146"/>
      <c r="J334" s="146"/>
      <c r="K334" s="146"/>
      <c r="L334" s="146"/>
    </row>
    <row r="335" spans="9:12" x14ac:dyDescent="0.25">
      <c r="I335" s="146"/>
      <c r="J335" s="146"/>
      <c r="K335" s="146"/>
      <c r="L335" s="146"/>
    </row>
    <row r="336" spans="9:12" x14ac:dyDescent="0.25">
      <c r="I336" s="146"/>
      <c r="J336" s="146"/>
      <c r="K336" s="146"/>
      <c r="L336" s="146"/>
    </row>
    <row r="337" spans="9:12" x14ac:dyDescent="0.25">
      <c r="I337" s="146"/>
      <c r="J337" s="146"/>
      <c r="K337" s="146"/>
      <c r="L337" s="146"/>
    </row>
    <row r="338" spans="9:12" x14ac:dyDescent="0.25">
      <c r="I338" s="146"/>
      <c r="J338" s="146"/>
      <c r="K338" s="146"/>
      <c r="L338" s="146"/>
    </row>
    <row r="339" spans="9:12" x14ac:dyDescent="0.25">
      <c r="I339" s="146"/>
      <c r="J339" s="146"/>
      <c r="K339" s="146"/>
      <c r="L339" s="146"/>
    </row>
    <row r="340" spans="9:12" x14ac:dyDescent="0.25">
      <c r="I340" s="146"/>
      <c r="J340" s="146"/>
      <c r="K340" s="146"/>
      <c r="L340" s="146"/>
    </row>
    <row r="341" spans="9:12" x14ac:dyDescent="0.25">
      <c r="I341" s="146"/>
      <c r="J341" s="146"/>
      <c r="K341" s="146"/>
      <c r="L341" s="146"/>
    </row>
    <row r="342" spans="9:12" x14ac:dyDescent="0.25">
      <c r="I342" s="146"/>
      <c r="J342" s="146"/>
      <c r="K342" s="146"/>
      <c r="L342" s="146"/>
    </row>
    <row r="343" spans="9:12" x14ac:dyDescent="0.25">
      <c r="I343" s="146"/>
      <c r="J343" s="146"/>
      <c r="K343" s="146"/>
      <c r="L343" s="146"/>
    </row>
    <row r="344" spans="9:12" x14ac:dyDescent="0.25">
      <c r="I344" s="146"/>
      <c r="J344" s="146"/>
      <c r="K344" s="146"/>
      <c r="L344" s="146"/>
    </row>
    <row r="345" spans="9:12" x14ac:dyDescent="0.25">
      <c r="I345" s="146"/>
      <c r="J345" s="146"/>
      <c r="K345" s="146"/>
      <c r="L345" s="146"/>
    </row>
    <row r="346" spans="9:12" x14ac:dyDescent="0.25">
      <c r="I346" s="146"/>
      <c r="J346" s="146"/>
      <c r="K346" s="146"/>
      <c r="L346" s="146"/>
    </row>
    <row r="347" spans="9:12" x14ac:dyDescent="0.25">
      <c r="I347" s="146"/>
      <c r="J347" s="146"/>
      <c r="K347" s="146"/>
      <c r="L347" s="146"/>
    </row>
    <row r="348" spans="9:12" x14ac:dyDescent="0.25">
      <c r="I348" s="146"/>
      <c r="J348" s="146"/>
      <c r="K348" s="146"/>
      <c r="L348" s="146"/>
    </row>
    <row r="349" spans="9:12" x14ac:dyDescent="0.25">
      <c r="I349" s="146"/>
      <c r="J349" s="146"/>
      <c r="K349" s="146"/>
      <c r="L349" s="146"/>
    </row>
    <row r="350" spans="9:12" x14ac:dyDescent="0.25">
      <c r="I350" s="146"/>
      <c r="J350" s="146"/>
      <c r="K350" s="146"/>
      <c r="L350" s="146"/>
    </row>
    <row r="351" spans="9:12" x14ac:dyDescent="0.25">
      <c r="I351" s="146"/>
      <c r="J351" s="146"/>
      <c r="K351" s="146"/>
      <c r="L351" s="146"/>
    </row>
    <row r="352" spans="9:12" x14ac:dyDescent="0.25">
      <c r="I352" s="146"/>
      <c r="J352" s="146"/>
      <c r="K352" s="146"/>
      <c r="L352" s="146"/>
    </row>
    <row r="353" spans="9:12" x14ac:dyDescent="0.25">
      <c r="I353" s="146"/>
      <c r="J353" s="146"/>
      <c r="K353" s="146"/>
      <c r="L353" s="146"/>
    </row>
    <row r="354" spans="9:12" x14ac:dyDescent="0.25">
      <c r="I354" s="146"/>
      <c r="J354" s="146"/>
      <c r="K354" s="146"/>
      <c r="L354" s="146"/>
    </row>
    <row r="355" spans="9:12" x14ac:dyDescent="0.25">
      <c r="I355" s="146"/>
      <c r="J355" s="146"/>
      <c r="K355" s="146"/>
      <c r="L355" s="146"/>
    </row>
    <row r="356" spans="9:12" x14ac:dyDescent="0.25">
      <c r="I356" s="146"/>
      <c r="J356" s="146"/>
      <c r="K356" s="146"/>
      <c r="L356" s="146"/>
    </row>
    <row r="357" spans="9:12" x14ac:dyDescent="0.25">
      <c r="I357" s="146"/>
      <c r="J357" s="146"/>
      <c r="K357" s="146"/>
      <c r="L357" s="146"/>
    </row>
    <row r="358" spans="9:12" x14ac:dyDescent="0.25">
      <c r="I358" s="146"/>
      <c r="J358" s="146"/>
      <c r="K358" s="146"/>
      <c r="L358" s="146"/>
    </row>
    <row r="359" spans="9:12" x14ac:dyDescent="0.25">
      <c r="I359" s="146"/>
      <c r="J359" s="146"/>
      <c r="K359" s="146"/>
      <c r="L359" s="146"/>
    </row>
    <row r="360" spans="9:12" x14ac:dyDescent="0.25">
      <c r="I360" s="146"/>
      <c r="J360" s="146"/>
      <c r="K360" s="146"/>
      <c r="L360" s="146"/>
    </row>
    <row r="361" spans="9:12" x14ac:dyDescent="0.25">
      <c r="I361" s="146"/>
      <c r="J361" s="146"/>
      <c r="K361" s="146"/>
      <c r="L361" s="146"/>
    </row>
    <row r="362" spans="9:12" x14ac:dyDescent="0.25">
      <c r="I362" s="146"/>
      <c r="J362" s="146"/>
      <c r="K362" s="146"/>
      <c r="L362" s="146"/>
    </row>
    <row r="363" spans="9:12" x14ac:dyDescent="0.25">
      <c r="I363" s="146"/>
      <c r="J363" s="146"/>
      <c r="K363" s="146"/>
      <c r="L363" s="146"/>
    </row>
    <row r="364" spans="9:12" x14ac:dyDescent="0.25">
      <c r="I364" s="146"/>
      <c r="J364" s="146"/>
      <c r="K364" s="146"/>
      <c r="L364" s="146"/>
    </row>
    <row r="365" spans="9:12" x14ac:dyDescent="0.25">
      <c r="I365" s="146"/>
      <c r="J365" s="146"/>
      <c r="K365" s="146"/>
      <c r="L365" s="146"/>
    </row>
    <row r="366" spans="9:12" x14ac:dyDescent="0.25">
      <c r="I366" s="146"/>
      <c r="J366" s="146"/>
      <c r="K366" s="146"/>
      <c r="L366" s="146"/>
    </row>
    <row r="367" spans="9:12" x14ac:dyDescent="0.25">
      <c r="I367" s="146"/>
      <c r="J367" s="146"/>
      <c r="K367" s="146"/>
      <c r="L367" s="146"/>
    </row>
    <row r="368" spans="9:12" x14ac:dyDescent="0.25">
      <c r="I368" s="146"/>
      <c r="J368" s="146"/>
      <c r="K368" s="146"/>
      <c r="L368" s="146"/>
    </row>
    <row r="369" spans="9:12" x14ac:dyDescent="0.25">
      <c r="I369" s="146"/>
      <c r="J369" s="146"/>
      <c r="K369" s="146"/>
      <c r="L369" s="146"/>
    </row>
    <row r="370" spans="9:12" x14ac:dyDescent="0.25">
      <c r="I370" s="146"/>
      <c r="J370" s="146"/>
      <c r="K370" s="146"/>
      <c r="L370" s="146"/>
    </row>
    <row r="371" spans="9:12" x14ac:dyDescent="0.25">
      <c r="I371" s="146"/>
      <c r="J371" s="146"/>
      <c r="K371" s="146"/>
      <c r="L371" s="146"/>
    </row>
    <row r="372" spans="9:12" x14ac:dyDescent="0.25">
      <c r="I372" s="146"/>
      <c r="J372" s="146"/>
      <c r="K372" s="146"/>
      <c r="L372" s="146"/>
    </row>
    <row r="373" spans="9:12" x14ac:dyDescent="0.25">
      <c r="I373" s="146"/>
      <c r="J373" s="146"/>
      <c r="K373" s="146"/>
      <c r="L373" s="146"/>
    </row>
    <row r="374" spans="9:12" x14ac:dyDescent="0.25">
      <c r="I374" s="146"/>
      <c r="J374" s="146"/>
      <c r="K374" s="146"/>
      <c r="L374" s="146"/>
    </row>
    <row r="375" spans="9:12" x14ac:dyDescent="0.25">
      <c r="I375" s="146"/>
      <c r="J375" s="146"/>
      <c r="K375" s="146"/>
      <c r="L375" s="146"/>
    </row>
    <row r="376" spans="9:12" x14ac:dyDescent="0.25">
      <c r="I376" s="146"/>
      <c r="J376" s="146"/>
      <c r="K376" s="146"/>
      <c r="L376" s="146"/>
    </row>
    <row r="377" spans="9:12" x14ac:dyDescent="0.25">
      <c r="I377" s="146"/>
      <c r="J377" s="146"/>
      <c r="K377" s="146"/>
      <c r="L377" s="146"/>
    </row>
    <row r="378" spans="9:12" x14ac:dyDescent="0.25">
      <c r="I378" s="146"/>
      <c r="J378" s="146"/>
      <c r="K378" s="146"/>
      <c r="L378" s="146"/>
    </row>
    <row r="379" spans="9:12" x14ac:dyDescent="0.25">
      <c r="I379" s="146"/>
      <c r="J379" s="146"/>
      <c r="K379" s="146"/>
      <c r="L379" s="146"/>
    </row>
    <row r="380" spans="9:12" x14ac:dyDescent="0.25">
      <c r="I380" s="146"/>
      <c r="J380" s="146"/>
      <c r="K380" s="146"/>
      <c r="L380" s="146"/>
    </row>
    <row r="381" spans="9:12" x14ac:dyDescent="0.25">
      <c r="I381" s="146"/>
      <c r="J381" s="146"/>
      <c r="K381" s="146"/>
      <c r="L381" s="146"/>
    </row>
    <row r="382" spans="9:12" x14ac:dyDescent="0.25">
      <c r="I382" s="146"/>
      <c r="J382" s="146"/>
      <c r="K382" s="146"/>
      <c r="L382" s="146"/>
    </row>
    <row r="383" spans="9:12" x14ac:dyDescent="0.25">
      <c r="I383" s="146"/>
      <c r="J383" s="146"/>
      <c r="K383" s="146"/>
      <c r="L383" s="146"/>
    </row>
    <row r="384" spans="9:12" x14ac:dyDescent="0.25">
      <c r="I384" s="146"/>
      <c r="J384" s="146"/>
      <c r="K384" s="146"/>
      <c r="L384" s="146"/>
    </row>
    <row r="385" spans="9:12" x14ac:dyDescent="0.25">
      <c r="I385" s="146"/>
      <c r="J385" s="146"/>
      <c r="K385" s="146"/>
      <c r="L385" s="146"/>
    </row>
    <row r="386" spans="9:12" x14ac:dyDescent="0.25">
      <c r="I386" s="146"/>
      <c r="J386" s="146"/>
      <c r="K386" s="146"/>
      <c r="L386" s="146"/>
    </row>
    <row r="387" spans="9:12" x14ac:dyDescent="0.25">
      <c r="I387" s="146"/>
      <c r="J387" s="146"/>
      <c r="K387" s="146"/>
      <c r="L387" s="146"/>
    </row>
    <row r="388" spans="9:12" x14ac:dyDescent="0.25">
      <c r="I388" s="146"/>
      <c r="J388" s="146"/>
      <c r="K388" s="146"/>
      <c r="L388" s="146"/>
    </row>
    <row r="389" spans="9:12" x14ac:dyDescent="0.25">
      <c r="I389" s="146"/>
      <c r="J389" s="146"/>
      <c r="K389" s="146"/>
      <c r="L389" s="146"/>
    </row>
    <row r="390" spans="9:12" x14ac:dyDescent="0.25">
      <c r="I390" s="146"/>
      <c r="J390" s="146"/>
      <c r="K390" s="146"/>
      <c r="L390" s="146"/>
    </row>
    <row r="391" spans="9:12" x14ac:dyDescent="0.25">
      <c r="I391" s="146"/>
      <c r="J391" s="146"/>
      <c r="K391" s="146"/>
      <c r="L391" s="146"/>
    </row>
    <row r="392" spans="9:12" x14ac:dyDescent="0.25">
      <c r="I392" s="146"/>
      <c r="J392" s="146"/>
      <c r="K392" s="146"/>
      <c r="L392" s="146"/>
    </row>
    <row r="393" spans="9:12" x14ac:dyDescent="0.25">
      <c r="I393" s="146"/>
      <c r="J393" s="146"/>
      <c r="K393" s="146"/>
      <c r="L393" s="146"/>
    </row>
    <row r="394" spans="9:12" x14ac:dyDescent="0.25">
      <c r="I394" s="146"/>
      <c r="J394" s="146"/>
      <c r="K394" s="146"/>
      <c r="L394" s="146"/>
    </row>
    <row r="395" spans="9:12" x14ac:dyDescent="0.25">
      <c r="I395" s="146"/>
      <c r="J395" s="146"/>
      <c r="K395" s="146"/>
      <c r="L395" s="146"/>
    </row>
    <row r="396" spans="9:12" x14ac:dyDescent="0.25">
      <c r="I396" s="146"/>
      <c r="J396" s="146"/>
      <c r="K396" s="146"/>
      <c r="L396" s="146"/>
    </row>
    <row r="397" spans="9:12" x14ac:dyDescent="0.25">
      <c r="I397" s="146"/>
      <c r="J397" s="146"/>
      <c r="K397" s="146"/>
      <c r="L397" s="146"/>
    </row>
    <row r="398" spans="9:12" x14ac:dyDescent="0.25">
      <c r="I398" s="146"/>
      <c r="J398" s="146"/>
      <c r="K398" s="146"/>
      <c r="L398" s="146"/>
    </row>
    <row r="399" spans="9:12" x14ac:dyDescent="0.25">
      <c r="I399" s="146"/>
      <c r="J399" s="146"/>
      <c r="K399" s="146"/>
      <c r="L399" s="146"/>
    </row>
    <row r="400" spans="9:12" x14ac:dyDescent="0.25">
      <c r="I400" s="146"/>
      <c r="J400" s="146"/>
      <c r="K400" s="146"/>
      <c r="L400" s="146"/>
    </row>
    <row r="401" spans="9:12" x14ac:dyDescent="0.25">
      <c r="I401" s="146"/>
      <c r="J401" s="146"/>
      <c r="K401" s="146"/>
      <c r="L401" s="146"/>
    </row>
    <row r="402" spans="9:12" x14ac:dyDescent="0.25">
      <c r="I402" s="146"/>
      <c r="J402" s="146"/>
      <c r="K402" s="146"/>
      <c r="L402" s="146"/>
    </row>
    <row r="403" spans="9:12" x14ac:dyDescent="0.25">
      <c r="I403" s="146"/>
      <c r="J403" s="146"/>
      <c r="K403" s="146"/>
      <c r="L403" s="146"/>
    </row>
    <row r="404" spans="9:12" x14ac:dyDescent="0.25">
      <c r="I404" s="146"/>
      <c r="J404" s="146"/>
      <c r="K404" s="146"/>
      <c r="L404" s="146"/>
    </row>
    <row r="405" spans="9:12" x14ac:dyDescent="0.25">
      <c r="I405" s="146"/>
      <c r="J405" s="146"/>
      <c r="K405" s="146"/>
      <c r="L405" s="146"/>
    </row>
    <row r="406" spans="9:12" x14ac:dyDescent="0.25">
      <c r="I406" s="146"/>
      <c r="J406" s="146"/>
      <c r="K406" s="146"/>
      <c r="L406" s="146"/>
    </row>
    <row r="407" spans="9:12" x14ac:dyDescent="0.25">
      <c r="I407" s="146"/>
      <c r="J407" s="146"/>
      <c r="K407" s="146"/>
      <c r="L407" s="146"/>
    </row>
    <row r="408" spans="9:12" x14ac:dyDescent="0.25">
      <c r="I408" s="146"/>
      <c r="J408" s="146"/>
      <c r="K408" s="146"/>
      <c r="L408" s="146"/>
    </row>
    <row r="409" spans="9:12" x14ac:dyDescent="0.25">
      <c r="I409" s="146"/>
      <c r="J409" s="146"/>
      <c r="K409" s="146"/>
      <c r="L409" s="146"/>
    </row>
    <row r="410" spans="9:12" x14ac:dyDescent="0.25">
      <c r="I410" s="146"/>
      <c r="J410" s="146"/>
      <c r="K410" s="146"/>
      <c r="L410" s="146"/>
    </row>
    <row r="411" spans="9:12" x14ac:dyDescent="0.25">
      <c r="I411" s="146"/>
      <c r="J411" s="146"/>
      <c r="K411" s="146"/>
      <c r="L411" s="146"/>
    </row>
    <row r="412" spans="9:12" x14ac:dyDescent="0.25">
      <c r="I412" s="146"/>
      <c r="J412" s="146"/>
      <c r="K412" s="146"/>
      <c r="L412" s="146"/>
    </row>
    <row r="413" spans="9:12" x14ac:dyDescent="0.25">
      <c r="I413" s="146"/>
      <c r="J413" s="146"/>
      <c r="K413" s="146"/>
      <c r="L413" s="146"/>
    </row>
    <row r="414" spans="9:12" x14ac:dyDescent="0.25">
      <c r="I414" s="146"/>
      <c r="J414" s="146"/>
      <c r="K414" s="146"/>
      <c r="L414" s="146"/>
    </row>
    <row r="415" spans="9:12" x14ac:dyDescent="0.25">
      <c r="I415" s="146"/>
      <c r="J415" s="146"/>
      <c r="K415" s="146"/>
      <c r="L415" s="146"/>
    </row>
    <row r="416" spans="9:12" x14ac:dyDescent="0.25">
      <c r="I416" s="146"/>
      <c r="J416" s="146"/>
      <c r="K416" s="146"/>
      <c r="L416" s="146"/>
    </row>
    <row r="417" spans="9:12" x14ac:dyDescent="0.25">
      <c r="I417" s="146"/>
      <c r="J417" s="146"/>
      <c r="K417" s="146"/>
      <c r="L417" s="146"/>
    </row>
    <row r="418" spans="9:12" x14ac:dyDescent="0.25">
      <c r="I418" s="146"/>
      <c r="J418" s="146"/>
      <c r="K418" s="146"/>
      <c r="L418" s="146"/>
    </row>
    <row r="419" spans="9:12" x14ac:dyDescent="0.25">
      <c r="I419" s="146"/>
      <c r="J419" s="146"/>
      <c r="K419" s="146"/>
      <c r="L419" s="146"/>
    </row>
    <row r="420" spans="9:12" x14ac:dyDescent="0.25">
      <c r="I420" s="146"/>
      <c r="J420" s="146"/>
      <c r="K420" s="146"/>
      <c r="L420" s="146"/>
    </row>
    <row r="421" spans="9:12" x14ac:dyDescent="0.25">
      <c r="I421" s="146"/>
      <c r="J421" s="146"/>
      <c r="K421" s="146"/>
      <c r="L421" s="146"/>
    </row>
    <row r="422" spans="9:12" x14ac:dyDescent="0.25">
      <c r="I422" s="146"/>
      <c r="J422" s="146"/>
      <c r="K422" s="146"/>
      <c r="L422" s="146"/>
    </row>
    <row r="423" spans="9:12" x14ac:dyDescent="0.25">
      <c r="I423" s="146"/>
      <c r="J423" s="146"/>
      <c r="K423" s="146"/>
      <c r="L423" s="146"/>
    </row>
    <row r="424" spans="9:12" x14ac:dyDescent="0.25">
      <c r="I424" s="146"/>
      <c r="J424" s="146"/>
      <c r="K424" s="146"/>
      <c r="L424" s="146"/>
    </row>
    <row r="425" spans="9:12" x14ac:dyDescent="0.25">
      <c r="I425" s="146"/>
      <c r="J425" s="146"/>
      <c r="K425" s="146"/>
      <c r="L425" s="146"/>
    </row>
    <row r="426" spans="9:12" x14ac:dyDescent="0.25">
      <c r="I426" s="146"/>
      <c r="J426" s="146"/>
      <c r="K426" s="146"/>
      <c r="L426" s="146"/>
    </row>
    <row r="427" spans="9:12" x14ac:dyDescent="0.25">
      <c r="I427" s="146"/>
      <c r="J427" s="146"/>
      <c r="K427" s="146"/>
      <c r="L427" s="146"/>
    </row>
    <row r="428" spans="9:12" x14ac:dyDescent="0.25">
      <c r="I428" s="146"/>
      <c r="J428" s="146"/>
      <c r="K428" s="146"/>
      <c r="L428" s="146"/>
    </row>
    <row r="429" spans="9:12" x14ac:dyDescent="0.25">
      <c r="I429" s="146"/>
      <c r="J429" s="146"/>
      <c r="K429" s="146"/>
      <c r="L429" s="146"/>
    </row>
    <row r="430" spans="9:12" x14ac:dyDescent="0.25">
      <c r="I430" s="146"/>
      <c r="J430" s="146"/>
      <c r="K430" s="146"/>
      <c r="L430" s="146"/>
    </row>
    <row r="431" spans="9:12" x14ac:dyDescent="0.25">
      <c r="I431" s="146"/>
      <c r="J431" s="146"/>
      <c r="K431" s="146"/>
      <c r="L431" s="146"/>
    </row>
    <row r="432" spans="9:12" x14ac:dyDescent="0.25">
      <c r="I432" s="146"/>
      <c r="J432" s="146"/>
      <c r="K432" s="146"/>
      <c r="L432" s="146"/>
    </row>
    <row r="433" spans="9:12" x14ac:dyDescent="0.25">
      <c r="I433" s="146"/>
      <c r="J433" s="146"/>
      <c r="K433" s="146"/>
      <c r="L433" s="146"/>
    </row>
    <row r="434" spans="9:12" x14ac:dyDescent="0.25">
      <c r="I434" s="146"/>
      <c r="J434" s="146"/>
      <c r="K434" s="146"/>
      <c r="L434" s="146"/>
    </row>
    <row r="435" spans="9:12" x14ac:dyDescent="0.25">
      <c r="I435" s="146"/>
      <c r="J435" s="146"/>
      <c r="K435" s="146"/>
      <c r="L435" s="146"/>
    </row>
    <row r="436" spans="9:12" x14ac:dyDescent="0.25">
      <c r="I436" s="146"/>
      <c r="J436" s="146"/>
      <c r="K436" s="146"/>
      <c r="L436" s="146"/>
    </row>
    <row r="437" spans="9:12" x14ac:dyDescent="0.25">
      <c r="I437" s="146"/>
      <c r="J437" s="146"/>
      <c r="K437" s="146"/>
      <c r="L437" s="146"/>
    </row>
    <row r="438" spans="9:12" x14ac:dyDescent="0.25">
      <c r="I438" s="146"/>
      <c r="J438" s="146"/>
      <c r="K438" s="146"/>
      <c r="L438" s="146"/>
    </row>
    <row r="439" spans="9:12" x14ac:dyDescent="0.25">
      <c r="I439" s="146"/>
      <c r="J439" s="146"/>
      <c r="K439" s="146"/>
      <c r="L439" s="146"/>
    </row>
    <row r="440" spans="9:12" x14ac:dyDescent="0.25">
      <c r="I440" s="146"/>
      <c r="J440" s="146"/>
      <c r="K440" s="146"/>
      <c r="L440" s="146"/>
    </row>
    <row r="441" spans="9:12" x14ac:dyDescent="0.25">
      <c r="I441" s="146"/>
      <c r="J441" s="146"/>
      <c r="K441" s="146"/>
      <c r="L441" s="146"/>
    </row>
    <row r="442" spans="9:12" x14ac:dyDescent="0.25">
      <c r="I442" s="146"/>
      <c r="J442" s="146"/>
      <c r="K442" s="146"/>
      <c r="L442" s="146"/>
    </row>
    <row r="443" spans="9:12" x14ac:dyDescent="0.25">
      <c r="I443" s="146"/>
      <c r="J443" s="146"/>
      <c r="K443" s="146"/>
      <c r="L443" s="146"/>
    </row>
    <row r="444" spans="9:12" x14ac:dyDescent="0.25">
      <c r="I444" s="146"/>
      <c r="J444" s="146"/>
      <c r="K444" s="146"/>
      <c r="L444" s="146"/>
    </row>
    <row r="445" spans="9:12" x14ac:dyDescent="0.25">
      <c r="I445" s="146"/>
      <c r="J445" s="146"/>
      <c r="K445" s="146"/>
      <c r="L445" s="146"/>
    </row>
    <row r="446" spans="9:12" x14ac:dyDescent="0.25">
      <c r="I446" s="146"/>
      <c r="J446" s="146"/>
      <c r="K446" s="146"/>
      <c r="L446" s="146"/>
    </row>
    <row r="447" spans="9:12" x14ac:dyDescent="0.25">
      <c r="I447" s="146"/>
      <c r="J447" s="146"/>
      <c r="K447" s="146"/>
      <c r="L447" s="146"/>
    </row>
    <row r="448" spans="9:12" x14ac:dyDescent="0.25">
      <c r="I448" s="146"/>
      <c r="J448" s="146"/>
      <c r="K448" s="146"/>
      <c r="L448" s="146"/>
    </row>
    <row r="449" spans="9:12" x14ac:dyDescent="0.25">
      <c r="I449" s="146"/>
      <c r="J449" s="146"/>
      <c r="K449" s="146"/>
      <c r="L449" s="146"/>
    </row>
    <row r="450" spans="9:12" x14ac:dyDescent="0.25">
      <c r="I450" s="146"/>
      <c r="J450" s="146"/>
      <c r="K450" s="146"/>
      <c r="L450" s="146"/>
    </row>
    <row r="451" spans="9:12" x14ac:dyDescent="0.25">
      <c r="I451" s="146"/>
      <c r="J451" s="146"/>
      <c r="K451" s="146"/>
      <c r="L451" s="146"/>
    </row>
    <row r="452" spans="9:12" x14ac:dyDescent="0.25">
      <c r="I452" s="146"/>
      <c r="J452" s="146"/>
      <c r="K452" s="146"/>
      <c r="L452" s="146"/>
    </row>
    <row r="453" spans="9:12" x14ac:dyDescent="0.25">
      <c r="I453" s="146"/>
      <c r="J453" s="146"/>
      <c r="K453" s="146"/>
      <c r="L453" s="146"/>
    </row>
    <row r="454" spans="9:12" x14ac:dyDescent="0.25">
      <c r="I454" s="146"/>
      <c r="J454" s="146"/>
      <c r="K454" s="146"/>
      <c r="L454" s="146"/>
    </row>
    <row r="455" spans="9:12" x14ac:dyDescent="0.25">
      <c r="I455" s="146"/>
      <c r="J455" s="146"/>
      <c r="K455" s="146"/>
      <c r="L455" s="146"/>
    </row>
    <row r="456" spans="9:12" x14ac:dyDescent="0.25">
      <c r="I456" s="146"/>
      <c r="J456" s="146"/>
      <c r="K456" s="146"/>
      <c r="L456" s="146"/>
    </row>
    <row r="457" spans="9:12" x14ac:dyDescent="0.25">
      <c r="I457" s="146"/>
      <c r="J457" s="146"/>
      <c r="K457" s="146"/>
      <c r="L457" s="146"/>
    </row>
    <row r="458" spans="9:12" x14ac:dyDescent="0.25">
      <c r="I458" s="146"/>
      <c r="J458" s="146"/>
      <c r="K458" s="146"/>
      <c r="L458" s="146"/>
    </row>
    <row r="459" spans="9:12" x14ac:dyDescent="0.25">
      <c r="I459" s="146"/>
      <c r="J459" s="146"/>
      <c r="K459" s="146"/>
      <c r="L459" s="146"/>
    </row>
    <row r="460" spans="9:12" x14ac:dyDescent="0.25">
      <c r="I460" s="146"/>
      <c r="J460" s="146"/>
      <c r="K460" s="146"/>
      <c r="L460" s="146"/>
    </row>
    <row r="461" spans="9:12" x14ac:dyDescent="0.25">
      <c r="I461" s="146"/>
      <c r="J461" s="146"/>
      <c r="K461" s="146"/>
      <c r="L461" s="146"/>
    </row>
    <row r="462" spans="9:12" x14ac:dyDescent="0.25">
      <c r="I462" s="146"/>
      <c r="J462" s="146"/>
      <c r="K462" s="146"/>
      <c r="L462" s="146"/>
    </row>
    <row r="463" spans="9:12" x14ac:dyDescent="0.25">
      <c r="I463" s="146"/>
      <c r="J463" s="146"/>
      <c r="K463" s="146"/>
      <c r="L463" s="146"/>
    </row>
    <row r="464" spans="9:12" x14ac:dyDescent="0.25">
      <c r="I464" s="146"/>
      <c r="J464" s="146"/>
      <c r="K464" s="146"/>
      <c r="L464" s="146"/>
    </row>
    <row r="465" spans="9:12" x14ac:dyDescent="0.25">
      <c r="I465" s="146"/>
      <c r="J465" s="146"/>
      <c r="K465" s="146"/>
      <c r="L465" s="146"/>
    </row>
    <row r="466" spans="9:12" x14ac:dyDescent="0.25">
      <c r="I466" s="146"/>
      <c r="J466" s="146"/>
      <c r="K466" s="146"/>
      <c r="L466" s="146"/>
    </row>
    <row r="467" spans="9:12" x14ac:dyDescent="0.25">
      <c r="I467" s="146"/>
      <c r="J467" s="146"/>
      <c r="K467" s="146"/>
      <c r="L467" s="146"/>
    </row>
    <row r="468" spans="9:12" x14ac:dyDescent="0.25">
      <c r="I468" s="146"/>
      <c r="J468" s="146"/>
      <c r="K468" s="146"/>
      <c r="L468" s="146"/>
    </row>
    <row r="469" spans="9:12" x14ac:dyDescent="0.25">
      <c r="I469" s="146"/>
      <c r="J469" s="146"/>
      <c r="K469" s="146"/>
      <c r="L469" s="146"/>
    </row>
    <row r="470" spans="9:12" x14ac:dyDescent="0.25">
      <c r="I470" s="146"/>
      <c r="J470" s="146"/>
      <c r="K470" s="146"/>
      <c r="L470" s="146"/>
    </row>
    <row r="471" spans="9:12" x14ac:dyDescent="0.25">
      <c r="I471" s="146"/>
      <c r="J471" s="146"/>
      <c r="K471" s="146"/>
      <c r="L471" s="146"/>
    </row>
    <row r="472" spans="9:12" x14ac:dyDescent="0.25">
      <c r="I472" s="146"/>
      <c r="J472" s="146"/>
      <c r="K472" s="146"/>
      <c r="L472" s="146"/>
    </row>
    <row r="473" spans="9:12" x14ac:dyDescent="0.25">
      <c r="I473" s="146"/>
      <c r="J473" s="146"/>
      <c r="K473" s="146"/>
      <c r="L473" s="146"/>
    </row>
    <row r="474" spans="9:12" x14ac:dyDescent="0.25">
      <c r="I474" s="146"/>
      <c r="J474" s="146"/>
      <c r="K474" s="146"/>
      <c r="L474" s="146"/>
    </row>
    <row r="475" spans="9:12" x14ac:dyDescent="0.25">
      <c r="I475" s="146"/>
      <c r="J475" s="146"/>
      <c r="K475" s="146"/>
      <c r="L475" s="146"/>
    </row>
    <row r="476" spans="9:12" x14ac:dyDescent="0.25">
      <c r="I476" s="146"/>
      <c r="J476" s="146"/>
      <c r="K476" s="146"/>
      <c r="L476" s="146"/>
    </row>
    <row r="477" spans="9:12" x14ac:dyDescent="0.25">
      <c r="I477" s="146"/>
      <c r="J477" s="146"/>
      <c r="K477" s="146"/>
      <c r="L477" s="146"/>
    </row>
    <row r="478" spans="9:12" x14ac:dyDescent="0.25">
      <c r="I478" s="146"/>
      <c r="J478" s="146"/>
      <c r="K478" s="146"/>
      <c r="L478" s="146"/>
    </row>
    <row r="479" spans="9:12" x14ac:dyDescent="0.25">
      <c r="I479" s="146"/>
      <c r="J479" s="146"/>
      <c r="K479" s="146"/>
      <c r="L479" s="146"/>
    </row>
    <row r="480" spans="9:12" x14ac:dyDescent="0.25">
      <c r="I480" s="146"/>
      <c r="J480" s="146"/>
      <c r="K480" s="146"/>
      <c r="L480" s="146"/>
    </row>
    <row r="481" spans="9:12" x14ac:dyDescent="0.25">
      <c r="I481" s="146"/>
      <c r="J481" s="146"/>
      <c r="K481" s="146"/>
      <c r="L481" s="146"/>
    </row>
    <row r="482" spans="9:12" x14ac:dyDescent="0.25">
      <c r="I482" s="146"/>
      <c r="J482" s="146"/>
      <c r="K482" s="146"/>
      <c r="L482" s="146"/>
    </row>
    <row r="483" spans="9:12" x14ac:dyDescent="0.25">
      <c r="I483" s="146"/>
      <c r="J483" s="146"/>
      <c r="K483" s="146"/>
      <c r="L483" s="146"/>
    </row>
    <row r="484" spans="9:12" x14ac:dyDescent="0.25">
      <c r="I484" s="146"/>
      <c r="J484" s="146"/>
      <c r="K484" s="146"/>
      <c r="L484" s="146"/>
    </row>
    <row r="485" spans="9:12" x14ac:dyDescent="0.25">
      <c r="I485" s="146"/>
      <c r="J485" s="146"/>
      <c r="K485" s="146"/>
      <c r="L485" s="146"/>
    </row>
    <row r="486" spans="9:12" x14ac:dyDescent="0.25">
      <c r="I486" s="146"/>
      <c r="J486" s="146"/>
      <c r="K486" s="146"/>
      <c r="L486" s="146"/>
    </row>
    <row r="487" spans="9:12" x14ac:dyDescent="0.25">
      <c r="I487" s="146"/>
      <c r="J487" s="146"/>
      <c r="K487" s="146"/>
      <c r="L487" s="146"/>
    </row>
    <row r="488" spans="9:12" x14ac:dyDescent="0.25">
      <c r="I488" s="146"/>
      <c r="J488" s="146"/>
      <c r="K488" s="146"/>
      <c r="L488" s="146"/>
    </row>
    <row r="489" spans="9:12" x14ac:dyDescent="0.25">
      <c r="I489" s="146"/>
      <c r="J489" s="146"/>
      <c r="K489" s="146"/>
      <c r="L489" s="146"/>
    </row>
    <row r="490" spans="9:12" x14ac:dyDescent="0.25">
      <c r="I490" s="146"/>
      <c r="J490" s="146"/>
      <c r="K490" s="146"/>
      <c r="L490" s="146"/>
    </row>
    <row r="491" spans="9:12" x14ac:dyDescent="0.25">
      <c r="I491" s="146"/>
      <c r="J491" s="146"/>
      <c r="K491" s="146"/>
      <c r="L491" s="146"/>
    </row>
    <row r="492" spans="9:12" x14ac:dyDescent="0.25">
      <c r="I492" s="146"/>
      <c r="J492" s="146"/>
      <c r="K492" s="146"/>
      <c r="L492" s="146"/>
    </row>
    <row r="493" spans="9:12" x14ac:dyDescent="0.25">
      <c r="I493" s="146"/>
      <c r="J493" s="146"/>
      <c r="K493" s="146"/>
      <c r="L493" s="146"/>
    </row>
    <row r="494" spans="9:12" x14ac:dyDescent="0.25">
      <c r="I494" s="146"/>
      <c r="J494" s="146"/>
      <c r="K494" s="146"/>
      <c r="L494" s="146"/>
    </row>
    <row r="495" spans="9:12" x14ac:dyDescent="0.25">
      <c r="I495" s="146"/>
      <c r="J495" s="146"/>
      <c r="K495" s="146"/>
      <c r="L495" s="146"/>
    </row>
    <row r="496" spans="9:12" x14ac:dyDescent="0.25">
      <c r="I496" s="146"/>
      <c r="J496" s="146"/>
      <c r="K496" s="146"/>
      <c r="L496" s="146"/>
    </row>
    <row r="497" spans="9:12" x14ac:dyDescent="0.25">
      <c r="I497" s="146"/>
      <c r="J497" s="146"/>
      <c r="K497" s="146"/>
      <c r="L497" s="146"/>
    </row>
    <row r="498" spans="9:12" x14ac:dyDescent="0.25">
      <c r="I498" s="146"/>
      <c r="J498" s="146"/>
      <c r="K498" s="146"/>
      <c r="L498" s="146"/>
    </row>
    <row r="499" spans="9:12" x14ac:dyDescent="0.25">
      <c r="I499" s="146"/>
      <c r="J499" s="146"/>
      <c r="K499" s="146"/>
      <c r="L499" s="146"/>
    </row>
    <row r="500" spans="9:12" x14ac:dyDescent="0.25">
      <c r="I500" s="146"/>
      <c r="J500" s="146"/>
      <c r="K500" s="146"/>
      <c r="L500" s="146"/>
    </row>
    <row r="501" spans="9:12" x14ac:dyDescent="0.25">
      <c r="I501" s="146"/>
      <c r="J501" s="146"/>
      <c r="K501" s="146"/>
      <c r="L501" s="146"/>
    </row>
    <row r="502" spans="9:12" x14ac:dyDescent="0.25">
      <c r="I502" s="146"/>
      <c r="J502" s="146"/>
      <c r="K502" s="146"/>
      <c r="L502" s="146"/>
    </row>
    <row r="503" spans="9:12" x14ac:dyDescent="0.25">
      <c r="I503" s="146"/>
      <c r="J503" s="146"/>
      <c r="K503" s="146"/>
      <c r="L503" s="146"/>
    </row>
    <row r="504" spans="9:12" x14ac:dyDescent="0.25">
      <c r="I504" s="146"/>
      <c r="J504" s="146"/>
      <c r="K504" s="146"/>
      <c r="L504" s="146"/>
    </row>
    <row r="505" spans="9:12" x14ac:dyDescent="0.25">
      <c r="I505" s="146"/>
      <c r="J505" s="146"/>
      <c r="K505" s="146"/>
      <c r="L505" s="146"/>
    </row>
    <row r="506" spans="9:12" x14ac:dyDescent="0.25">
      <c r="I506" s="146"/>
      <c r="J506" s="146"/>
      <c r="K506" s="146"/>
      <c r="L506" s="146"/>
    </row>
    <row r="507" spans="9:12" x14ac:dyDescent="0.25">
      <c r="I507" s="146"/>
      <c r="J507" s="146"/>
      <c r="K507" s="146"/>
      <c r="L507" s="146"/>
    </row>
    <row r="508" spans="9:12" x14ac:dyDescent="0.25">
      <c r="I508" s="146"/>
      <c r="J508" s="146"/>
      <c r="K508" s="146"/>
      <c r="L508" s="146"/>
    </row>
    <row r="509" spans="9:12" x14ac:dyDescent="0.25">
      <c r="I509" s="146"/>
      <c r="J509" s="146"/>
      <c r="K509" s="146"/>
      <c r="L509" s="146"/>
    </row>
    <row r="510" spans="9:12" x14ac:dyDescent="0.25">
      <c r="I510" s="146"/>
      <c r="J510" s="146"/>
      <c r="K510" s="146"/>
      <c r="L510" s="146"/>
    </row>
    <row r="511" spans="9:12" x14ac:dyDescent="0.25">
      <c r="I511" s="146"/>
      <c r="J511" s="146"/>
      <c r="K511" s="146"/>
      <c r="L511" s="146"/>
    </row>
    <row r="512" spans="9:12" x14ac:dyDescent="0.25">
      <c r="I512" s="146"/>
      <c r="J512" s="146"/>
      <c r="K512" s="146"/>
      <c r="L512" s="146"/>
    </row>
    <row r="513" spans="9:12" x14ac:dyDescent="0.25">
      <c r="I513" s="146"/>
      <c r="J513" s="146"/>
      <c r="K513" s="146"/>
      <c r="L513" s="146"/>
    </row>
    <row r="514" spans="9:12" x14ac:dyDescent="0.25">
      <c r="I514" s="146"/>
      <c r="J514" s="146"/>
      <c r="K514" s="146"/>
      <c r="L514" s="146"/>
    </row>
    <row r="515" spans="9:12" x14ac:dyDescent="0.25">
      <c r="I515" s="146"/>
      <c r="J515" s="146"/>
      <c r="K515" s="146"/>
      <c r="L515" s="146"/>
    </row>
    <row r="516" spans="9:12" x14ac:dyDescent="0.25">
      <c r="I516" s="146"/>
      <c r="J516" s="146"/>
      <c r="K516" s="146"/>
      <c r="L516" s="146"/>
    </row>
    <row r="517" spans="9:12" x14ac:dyDescent="0.25">
      <c r="I517" s="146"/>
      <c r="J517" s="146"/>
      <c r="K517" s="146"/>
      <c r="L517" s="146"/>
    </row>
    <row r="518" spans="9:12" x14ac:dyDescent="0.25">
      <c r="I518" s="146"/>
      <c r="J518" s="146"/>
      <c r="K518" s="146"/>
      <c r="L518" s="146"/>
    </row>
    <row r="519" spans="9:12" x14ac:dyDescent="0.25">
      <c r="I519" s="146"/>
      <c r="J519" s="146"/>
      <c r="K519" s="146"/>
      <c r="L519" s="146"/>
    </row>
    <row r="520" spans="9:12" x14ac:dyDescent="0.25">
      <c r="I520" s="146"/>
      <c r="J520" s="146"/>
      <c r="K520" s="146"/>
      <c r="L520" s="146"/>
    </row>
    <row r="521" spans="9:12" x14ac:dyDescent="0.25">
      <c r="I521" s="146"/>
      <c r="J521" s="146"/>
      <c r="K521" s="146"/>
      <c r="L521" s="146"/>
    </row>
    <row r="522" spans="9:12" x14ac:dyDescent="0.25">
      <c r="I522" s="146"/>
      <c r="J522" s="146"/>
      <c r="K522" s="146"/>
      <c r="L522" s="146"/>
    </row>
    <row r="523" spans="9:12" x14ac:dyDescent="0.25">
      <c r="I523" s="146"/>
      <c r="J523" s="146"/>
      <c r="K523" s="146"/>
      <c r="L523" s="146"/>
    </row>
    <row r="524" spans="9:12" x14ac:dyDescent="0.25">
      <c r="I524" s="146"/>
      <c r="J524" s="146"/>
      <c r="K524" s="146"/>
      <c r="L524" s="146"/>
    </row>
    <row r="525" spans="9:12" x14ac:dyDescent="0.25">
      <c r="I525" s="146"/>
      <c r="J525" s="146"/>
      <c r="K525" s="146"/>
      <c r="L525" s="146"/>
    </row>
    <row r="526" spans="9:12" x14ac:dyDescent="0.25">
      <c r="I526" s="146"/>
      <c r="J526" s="146"/>
      <c r="K526" s="146"/>
      <c r="L526" s="146"/>
    </row>
    <row r="527" spans="9:12" x14ac:dyDescent="0.25">
      <c r="I527" s="146"/>
      <c r="J527" s="146"/>
      <c r="K527" s="146"/>
      <c r="L527" s="146"/>
    </row>
    <row r="528" spans="9:12" x14ac:dyDescent="0.25">
      <c r="I528" s="146"/>
      <c r="J528" s="146"/>
      <c r="K528" s="146"/>
      <c r="L528" s="146"/>
    </row>
    <row r="529" spans="9:12" x14ac:dyDescent="0.25">
      <c r="I529" s="146"/>
      <c r="J529" s="146"/>
      <c r="K529" s="146"/>
      <c r="L529" s="146"/>
    </row>
    <row r="530" spans="9:12" x14ac:dyDescent="0.25">
      <c r="I530" s="146"/>
      <c r="J530" s="146"/>
      <c r="K530" s="146"/>
      <c r="L530" s="146"/>
    </row>
    <row r="531" spans="9:12" x14ac:dyDescent="0.25">
      <c r="I531" s="146"/>
      <c r="J531" s="146"/>
      <c r="K531" s="146"/>
      <c r="L531" s="146"/>
    </row>
    <row r="532" spans="9:12" x14ac:dyDescent="0.25">
      <c r="I532" s="146"/>
      <c r="J532" s="146"/>
      <c r="K532" s="146"/>
      <c r="L532" s="146"/>
    </row>
    <row r="533" spans="9:12" x14ac:dyDescent="0.25">
      <c r="I533" s="146"/>
      <c r="J533" s="146"/>
      <c r="K533" s="146"/>
      <c r="L533" s="146"/>
    </row>
    <row r="534" spans="9:12" x14ac:dyDescent="0.25">
      <c r="I534" s="146"/>
      <c r="J534" s="146"/>
      <c r="K534" s="146"/>
      <c r="L534" s="146"/>
    </row>
    <row r="535" spans="9:12" x14ac:dyDescent="0.25">
      <c r="I535" s="146"/>
      <c r="J535" s="146"/>
      <c r="K535" s="146"/>
      <c r="L535" s="146"/>
    </row>
    <row r="536" spans="9:12" x14ac:dyDescent="0.25">
      <c r="I536" s="146"/>
      <c r="J536" s="146"/>
      <c r="K536" s="146"/>
      <c r="L536" s="146"/>
    </row>
    <row r="537" spans="9:12" x14ac:dyDescent="0.25">
      <c r="I537" s="146"/>
      <c r="J537" s="146"/>
      <c r="K537" s="146"/>
      <c r="L537" s="146"/>
    </row>
    <row r="538" spans="9:12" x14ac:dyDescent="0.25">
      <c r="I538" s="146"/>
      <c r="J538" s="146"/>
      <c r="K538" s="146"/>
      <c r="L538" s="146"/>
    </row>
    <row r="539" spans="9:12" x14ac:dyDescent="0.25">
      <c r="I539" s="146"/>
      <c r="J539" s="146"/>
      <c r="K539" s="146"/>
      <c r="L539" s="146"/>
    </row>
    <row r="540" spans="9:12" x14ac:dyDescent="0.25">
      <c r="I540" s="146"/>
      <c r="J540" s="146"/>
      <c r="K540" s="146"/>
      <c r="L540" s="146"/>
    </row>
    <row r="541" spans="9:12" x14ac:dyDescent="0.25">
      <c r="I541" s="146"/>
      <c r="J541" s="146"/>
      <c r="K541" s="146"/>
      <c r="L541" s="146"/>
    </row>
    <row r="542" spans="9:12" x14ac:dyDescent="0.25">
      <c r="I542" s="146"/>
      <c r="J542" s="146"/>
      <c r="K542" s="146"/>
      <c r="L542" s="146"/>
    </row>
    <row r="543" spans="9:12" x14ac:dyDescent="0.25">
      <c r="I543" s="146"/>
      <c r="J543" s="146"/>
      <c r="K543" s="146"/>
      <c r="L543" s="146"/>
    </row>
    <row r="544" spans="9:12" x14ac:dyDescent="0.25">
      <c r="I544" s="146"/>
      <c r="J544" s="146"/>
      <c r="K544" s="146"/>
      <c r="L544" s="146"/>
    </row>
    <row r="545" spans="9:12" x14ac:dyDescent="0.25">
      <c r="I545" s="146"/>
      <c r="J545" s="146"/>
      <c r="K545" s="146"/>
      <c r="L545" s="146"/>
    </row>
    <row r="546" spans="9:12" x14ac:dyDescent="0.25">
      <c r="I546" s="146"/>
      <c r="J546" s="146"/>
      <c r="K546" s="146"/>
      <c r="L546" s="146"/>
    </row>
    <row r="547" spans="9:12" x14ac:dyDescent="0.25">
      <c r="I547" s="146"/>
      <c r="J547" s="146"/>
      <c r="K547" s="146"/>
      <c r="L547" s="146"/>
    </row>
    <row r="548" spans="9:12" x14ac:dyDescent="0.25">
      <c r="I548" s="146"/>
      <c r="J548" s="146"/>
      <c r="K548" s="146"/>
      <c r="L548" s="146"/>
    </row>
    <row r="549" spans="9:12" x14ac:dyDescent="0.25">
      <c r="I549" s="146"/>
      <c r="J549" s="146"/>
      <c r="K549" s="146"/>
      <c r="L549" s="146"/>
    </row>
    <row r="550" spans="9:12" x14ac:dyDescent="0.25">
      <c r="I550" s="146"/>
      <c r="J550" s="146"/>
      <c r="K550" s="146"/>
      <c r="L550" s="146"/>
    </row>
    <row r="551" spans="9:12" x14ac:dyDescent="0.25">
      <c r="I551" s="146"/>
      <c r="J551" s="146"/>
      <c r="K551" s="146"/>
      <c r="L551" s="146"/>
    </row>
    <row r="552" spans="9:12" x14ac:dyDescent="0.25">
      <c r="I552" s="146"/>
      <c r="J552" s="146"/>
      <c r="K552" s="146"/>
      <c r="L552" s="146"/>
    </row>
    <row r="553" spans="9:12" x14ac:dyDescent="0.25">
      <c r="I553" s="146"/>
      <c r="J553" s="146"/>
      <c r="K553" s="146"/>
      <c r="L553" s="146"/>
    </row>
    <row r="554" spans="9:12" x14ac:dyDescent="0.25">
      <c r="I554" s="146"/>
      <c r="J554" s="146"/>
      <c r="K554" s="146"/>
      <c r="L554" s="146"/>
    </row>
    <row r="555" spans="9:12" x14ac:dyDescent="0.25">
      <c r="I555" s="146"/>
      <c r="J555" s="146"/>
      <c r="K555" s="146"/>
      <c r="L555" s="146"/>
    </row>
    <row r="556" spans="9:12" x14ac:dyDescent="0.25">
      <c r="I556" s="146"/>
      <c r="J556" s="146"/>
      <c r="K556" s="146"/>
      <c r="L556" s="146"/>
    </row>
    <row r="557" spans="9:12" x14ac:dyDescent="0.25">
      <c r="I557" s="146"/>
      <c r="J557" s="146"/>
      <c r="K557" s="146"/>
      <c r="L557" s="146"/>
    </row>
    <row r="558" spans="9:12" x14ac:dyDescent="0.25">
      <c r="I558" s="146"/>
      <c r="J558" s="146"/>
      <c r="K558" s="146"/>
      <c r="L558" s="146"/>
    </row>
    <row r="559" spans="9:12" x14ac:dyDescent="0.25">
      <c r="I559" s="146"/>
      <c r="J559" s="146"/>
      <c r="K559" s="146"/>
      <c r="L559" s="146"/>
    </row>
    <row r="560" spans="9:12" x14ac:dyDescent="0.25">
      <c r="I560" s="146"/>
      <c r="J560" s="146"/>
      <c r="K560" s="146"/>
      <c r="L560" s="146"/>
    </row>
    <row r="561" spans="9:12" x14ac:dyDescent="0.25">
      <c r="I561" s="146"/>
      <c r="J561" s="146"/>
      <c r="K561" s="146"/>
      <c r="L561" s="146"/>
    </row>
    <row r="562" spans="9:12" x14ac:dyDescent="0.25">
      <c r="I562" s="146"/>
      <c r="J562" s="146"/>
      <c r="K562" s="146"/>
      <c r="L562" s="146"/>
    </row>
    <row r="563" spans="9:12" x14ac:dyDescent="0.25">
      <c r="I563" s="146"/>
      <c r="J563" s="146"/>
      <c r="K563" s="146"/>
      <c r="L563" s="146"/>
    </row>
    <row r="564" spans="9:12" x14ac:dyDescent="0.25">
      <c r="I564" s="146"/>
      <c r="J564" s="146"/>
      <c r="K564" s="146"/>
      <c r="L564" s="146"/>
    </row>
    <row r="565" spans="9:12" x14ac:dyDescent="0.25">
      <c r="I565" s="146"/>
      <c r="J565" s="146"/>
      <c r="K565" s="146"/>
      <c r="L565" s="146"/>
    </row>
    <row r="566" spans="9:12" x14ac:dyDescent="0.25">
      <c r="I566" s="146"/>
      <c r="J566" s="146"/>
      <c r="K566" s="146"/>
      <c r="L566" s="146"/>
    </row>
    <row r="567" spans="9:12" x14ac:dyDescent="0.25">
      <c r="I567" s="146"/>
      <c r="J567" s="146"/>
      <c r="K567" s="146"/>
      <c r="L567" s="146"/>
    </row>
    <row r="568" spans="9:12" x14ac:dyDescent="0.25">
      <c r="I568" s="146"/>
      <c r="J568" s="146"/>
      <c r="K568" s="146"/>
      <c r="L568" s="146"/>
    </row>
    <row r="569" spans="9:12" x14ac:dyDescent="0.25">
      <c r="I569" s="146"/>
      <c r="J569" s="146"/>
      <c r="K569" s="146"/>
      <c r="L569" s="146"/>
    </row>
    <row r="570" spans="9:12" x14ac:dyDescent="0.25">
      <c r="I570" s="146"/>
      <c r="J570" s="146"/>
      <c r="K570" s="146"/>
      <c r="L570" s="146"/>
    </row>
    <row r="571" spans="9:12" x14ac:dyDescent="0.25">
      <c r="I571" s="146"/>
      <c r="J571" s="146"/>
      <c r="K571" s="146"/>
      <c r="L571" s="146"/>
    </row>
    <row r="572" spans="9:12" x14ac:dyDescent="0.25">
      <c r="I572" s="146"/>
      <c r="J572" s="146"/>
      <c r="K572" s="146"/>
      <c r="L572" s="146"/>
    </row>
    <row r="573" spans="9:12" x14ac:dyDescent="0.25">
      <c r="I573" s="146"/>
      <c r="J573" s="146"/>
      <c r="K573" s="146"/>
      <c r="L573" s="146"/>
    </row>
    <row r="574" spans="9:12" x14ac:dyDescent="0.25">
      <c r="I574" s="146"/>
      <c r="J574" s="146"/>
      <c r="K574" s="146"/>
      <c r="L574" s="146"/>
    </row>
    <row r="575" spans="9:12" x14ac:dyDescent="0.25">
      <c r="I575" s="146"/>
      <c r="J575" s="146"/>
      <c r="K575" s="146"/>
      <c r="L575" s="146"/>
    </row>
    <row r="576" spans="9:12" x14ac:dyDescent="0.25">
      <c r="I576" s="146"/>
      <c r="J576" s="146"/>
      <c r="K576" s="146"/>
      <c r="L576" s="146"/>
    </row>
    <row r="577" spans="9:12" x14ac:dyDescent="0.25">
      <c r="I577" s="146"/>
      <c r="J577" s="146"/>
      <c r="K577" s="146"/>
      <c r="L577" s="146"/>
    </row>
    <row r="578" spans="9:12" x14ac:dyDescent="0.25">
      <c r="I578" s="146"/>
      <c r="J578" s="146"/>
      <c r="K578" s="146"/>
      <c r="L578" s="146"/>
    </row>
    <row r="579" spans="9:12" x14ac:dyDescent="0.25">
      <c r="I579" s="146"/>
      <c r="J579" s="146"/>
      <c r="K579" s="146"/>
      <c r="L579" s="146"/>
    </row>
    <row r="580" spans="9:12" x14ac:dyDescent="0.25">
      <c r="I580" s="146"/>
      <c r="J580" s="146"/>
      <c r="K580" s="146"/>
      <c r="L580" s="146"/>
    </row>
    <row r="581" spans="9:12" x14ac:dyDescent="0.25">
      <c r="I581" s="146"/>
      <c r="J581" s="146"/>
      <c r="K581" s="146"/>
      <c r="L581" s="146"/>
    </row>
    <row r="582" spans="9:12" x14ac:dyDescent="0.25">
      <c r="I582" s="146"/>
      <c r="J582" s="146"/>
      <c r="K582" s="146"/>
      <c r="L582" s="146"/>
    </row>
    <row r="583" spans="9:12" x14ac:dyDescent="0.25">
      <c r="I583" s="146"/>
      <c r="J583" s="146"/>
      <c r="K583" s="146"/>
      <c r="L583" s="146"/>
    </row>
    <row r="584" spans="9:12" x14ac:dyDescent="0.25">
      <c r="I584" s="146"/>
      <c r="J584" s="146"/>
      <c r="K584" s="146"/>
      <c r="L584" s="146"/>
    </row>
    <row r="585" spans="9:12" x14ac:dyDescent="0.25">
      <c r="I585" s="146"/>
      <c r="J585" s="146"/>
      <c r="K585" s="146"/>
      <c r="L585" s="146"/>
    </row>
    <row r="586" spans="9:12" x14ac:dyDescent="0.25">
      <c r="I586" s="146"/>
      <c r="J586" s="146"/>
      <c r="K586" s="146"/>
      <c r="L586" s="146"/>
    </row>
    <row r="587" spans="9:12" x14ac:dyDescent="0.25">
      <c r="I587" s="146"/>
      <c r="J587" s="146"/>
      <c r="K587" s="146"/>
      <c r="L587" s="146"/>
    </row>
    <row r="588" spans="9:12" x14ac:dyDescent="0.25">
      <c r="I588" s="146"/>
      <c r="J588" s="146"/>
      <c r="K588" s="146"/>
      <c r="L588" s="146"/>
    </row>
    <row r="589" spans="9:12" x14ac:dyDescent="0.25">
      <c r="I589" s="146"/>
      <c r="J589" s="146"/>
      <c r="K589" s="146"/>
      <c r="L589" s="146"/>
    </row>
    <row r="590" spans="9:12" x14ac:dyDescent="0.25">
      <c r="I590" s="146"/>
      <c r="J590" s="146"/>
      <c r="K590" s="146"/>
      <c r="L590" s="146"/>
    </row>
    <row r="591" spans="9:12" x14ac:dyDescent="0.25">
      <c r="I591" s="146"/>
      <c r="J591" s="146"/>
      <c r="K591" s="146"/>
      <c r="L591" s="146"/>
    </row>
    <row r="592" spans="9:12" x14ac:dyDescent="0.25">
      <c r="I592" s="146"/>
      <c r="J592" s="146"/>
      <c r="K592" s="146"/>
      <c r="L592" s="146"/>
    </row>
    <row r="593" spans="9:12" x14ac:dyDescent="0.25">
      <c r="I593" s="146"/>
      <c r="J593" s="146"/>
      <c r="K593" s="146"/>
      <c r="L593" s="146"/>
    </row>
    <row r="594" spans="9:12" x14ac:dyDescent="0.25">
      <c r="I594" s="146"/>
      <c r="J594" s="146"/>
      <c r="K594" s="146"/>
      <c r="L594" s="146"/>
    </row>
    <row r="595" spans="9:12" x14ac:dyDescent="0.25">
      <c r="I595" s="146"/>
      <c r="J595" s="146"/>
      <c r="K595" s="146"/>
      <c r="L595" s="146"/>
    </row>
    <row r="596" spans="9:12" x14ac:dyDescent="0.25">
      <c r="I596" s="146"/>
      <c r="J596" s="146"/>
      <c r="K596" s="146"/>
      <c r="L596" s="146"/>
    </row>
    <row r="597" spans="9:12" x14ac:dyDescent="0.25">
      <c r="I597" s="146"/>
      <c r="J597" s="146"/>
      <c r="K597" s="146"/>
      <c r="L597" s="146"/>
    </row>
    <row r="598" spans="9:12" x14ac:dyDescent="0.25">
      <c r="I598" s="146"/>
      <c r="J598" s="146"/>
      <c r="K598" s="146"/>
      <c r="L598" s="146"/>
    </row>
    <row r="599" spans="9:12" x14ac:dyDescent="0.25">
      <c r="I599" s="146"/>
      <c r="J599" s="146"/>
      <c r="K599" s="146"/>
      <c r="L599" s="146"/>
    </row>
    <row r="600" spans="9:12" x14ac:dyDescent="0.25">
      <c r="I600" s="146"/>
      <c r="J600" s="146"/>
      <c r="K600" s="146"/>
      <c r="L600" s="146"/>
    </row>
    <row r="601" spans="9:12" x14ac:dyDescent="0.25">
      <c r="I601" s="146"/>
      <c r="J601" s="146"/>
      <c r="K601" s="146"/>
      <c r="L601" s="146"/>
    </row>
    <row r="602" spans="9:12" x14ac:dyDescent="0.25">
      <c r="I602" s="146"/>
      <c r="J602" s="146"/>
      <c r="K602" s="146"/>
      <c r="L602" s="146"/>
    </row>
    <row r="603" spans="9:12" x14ac:dyDescent="0.25">
      <c r="I603" s="146"/>
      <c r="J603" s="146"/>
      <c r="K603" s="146"/>
      <c r="L603" s="146"/>
    </row>
    <row r="604" spans="9:12" x14ac:dyDescent="0.25">
      <c r="I604" s="146"/>
      <c r="J604" s="146"/>
      <c r="K604" s="146"/>
      <c r="L604" s="146"/>
    </row>
    <row r="605" spans="9:12" x14ac:dyDescent="0.25">
      <c r="I605" s="146"/>
      <c r="J605" s="146"/>
      <c r="K605" s="146"/>
      <c r="L605" s="146"/>
    </row>
    <row r="606" spans="9:12" x14ac:dyDescent="0.25">
      <c r="I606" s="146"/>
      <c r="J606" s="146"/>
      <c r="K606" s="146"/>
      <c r="L606" s="146"/>
    </row>
    <row r="607" spans="9:12" x14ac:dyDescent="0.25">
      <c r="I607" s="146"/>
      <c r="J607" s="146"/>
      <c r="K607" s="146"/>
      <c r="L607" s="146"/>
    </row>
    <row r="608" spans="9:12" x14ac:dyDescent="0.25">
      <c r="I608" s="146"/>
      <c r="J608" s="146"/>
      <c r="K608" s="146"/>
      <c r="L608" s="146"/>
    </row>
    <row r="609" spans="9:12" x14ac:dyDescent="0.25">
      <c r="I609" s="146"/>
      <c r="J609" s="146"/>
      <c r="K609" s="146"/>
      <c r="L609" s="146"/>
    </row>
    <row r="610" spans="9:12" x14ac:dyDescent="0.25">
      <c r="I610" s="146"/>
      <c r="J610" s="146"/>
      <c r="K610" s="146"/>
      <c r="L610" s="146"/>
    </row>
    <row r="611" spans="9:12" x14ac:dyDescent="0.25">
      <c r="I611" s="146"/>
      <c r="J611" s="146"/>
      <c r="K611" s="146"/>
      <c r="L611" s="146"/>
    </row>
    <row r="612" spans="9:12" x14ac:dyDescent="0.25">
      <c r="I612" s="146"/>
      <c r="J612" s="146"/>
      <c r="K612" s="146"/>
      <c r="L612" s="146"/>
    </row>
    <row r="613" spans="9:12" x14ac:dyDescent="0.25">
      <c r="I613" s="146"/>
      <c r="J613" s="146"/>
      <c r="K613" s="146"/>
      <c r="L613" s="146"/>
    </row>
    <row r="614" spans="9:12" x14ac:dyDescent="0.25">
      <c r="I614" s="146"/>
      <c r="J614" s="146"/>
      <c r="K614" s="146"/>
      <c r="L614" s="146"/>
    </row>
    <row r="615" spans="9:12" x14ac:dyDescent="0.25">
      <c r="I615" s="146"/>
      <c r="J615" s="146"/>
      <c r="K615" s="146"/>
      <c r="L615" s="146"/>
    </row>
    <row r="616" spans="9:12" x14ac:dyDescent="0.25">
      <c r="I616" s="146"/>
      <c r="J616" s="146"/>
      <c r="K616" s="146"/>
      <c r="L616" s="146"/>
    </row>
    <row r="617" spans="9:12" x14ac:dyDescent="0.25">
      <c r="I617" s="146"/>
      <c r="J617" s="146"/>
      <c r="K617" s="146"/>
      <c r="L617" s="146"/>
    </row>
    <row r="618" spans="9:12" x14ac:dyDescent="0.25">
      <c r="I618" s="146"/>
      <c r="J618" s="146"/>
      <c r="K618" s="146"/>
      <c r="L618" s="146"/>
    </row>
    <row r="619" spans="9:12" x14ac:dyDescent="0.25">
      <c r="I619" s="146"/>
      <c r="J619" s="146"/>
      <c r="K619" s="146"/>
      <c r="L619" s="146"/>
    </row>
    <row r="620" spans="9:12" x14ac:dyDescent="0.25">
      <c r="I620" s="146"/>
      <c r="J620" s="146"/>
      <c r="K620" s="146"/>
      <c r="L620" s="146"/>
    </row>
    <row r="621" spans="9:12" x14ac:dyDescent="0.25">
      <c r="I621" s="146"/>
      <c r="J621" s="146"/>
      <c r="K621" s="146"/>
      <c r="L621" s="146"/>
    </row>
    <row r="622" spans="9:12" x14ac:dyDescent="0.25">
      <c r="I622" s="146"/>
      <c r="J622" s="146"/>
      <c r="K622" s="146"/>
      <c r="L622" s="146"/>
    </row>
    <row r="623" spans="9:12" x14ac:dyDescent="0.25">
      <c r="I623" s="146"/>
      <c r="J623" s="146"/>
      <c r="K623" s="146"/>
      <c r="L623" s="146"/>
    </row>
    <row r="624" spans="9:12" x14ac:dyDescent="0.25">
      <c r="I624" s="146"/>
      <c r="J624" s="146"/>
      <c r="K624" s="146"/>
      <c r="L624" s="146"/>
    </row>
    <row r="625" spans="9:12" x14ac:dyDescent="0.25">
      <c r="I625" s="146"/>
      <c r="J625" s="146"/>
      <c r="K625" s="146"/>
      <c r="L625" s="146"/>
    </row>
    <row r="626" spans="9:12" x14ac:dyDescent="0.25">
      <c r="I626" s="146"/>
      <c r="J626" s="146"/>
      <c r="K626" s="146"/>
      <c r="L626" s="146"/>
    </row>
    <row r="627" spans="9:12" x14ac:dyDescent="0.25">
      <c r="I627" s="146"/>
      <c r="J627" s="146"/>
      <c r="K627" s="146"/>
      <c r="L627" s="146"/>
    </row>
    <row r="628" spans="9:12" x14ac:dyDescent="0.25">
      <c r="I628" s="146"/>
      <c r="J628" s="146"/>
      <c r="K628" s="146"/>
      <c r="L628" s="146"/>
    </row>
    <row r="629" spans="9:12" x14ac:dyDescent="0.25">
      <c r="I629" s="146"/>
      <c r="J629" s="146"/>
      <c r="K629" s="146"/>
      <c r="L629" s="146"/>
    </row>
    <row r="630" spans="9:12" x14ac:dyDescent="0.25">
      <c r="I630" s="146"/>
      <c r="J630" s="146"/>
      <c r="K630" s="146"/>
      <c r="L630" s="146"/>
    </row>
    <row r="631" spans="9:12" x14ac:dyDescent="0.25">
      <c r="I631" s="146"/>
      <c r="J631" s="146"/>
      <c r="K631" s="146"/>
      <c r="L631" s="146"/>
    </row>
    <row r="632" spans="9:12" x14ac:dyDescent="0.25">
      <c r="I632" s="146"/>
      <c r="J632" s="146"/>
      <c r="K632" s="146"/>
      <c r="L632" s="146"/>
    </row>
    <row r="633" spans="9:12" x14ac:dyDescent="0.25">
      <c r="I633" s="146"/>
      <c r="J633" s="146"/>
      <c r="K633" s="146"/>
      <c r="L633" s="146"/>
    </row>
    <row r="634" spans="9:12" x14ac:dyDescent="0.25">
      <c r="I634" s="146"/>
      <c r="J634" s="146"/>
      <c r="K634" s="146"/>
      <c r="L634" s="146"/>
    </row>
    <row r="635" spans="9:12" x14ac:dyDescent="0.25">
      <c r="I635" s="146"/>
      <c r="J635" s="146"/>
      <c r="K635" s="146"/>
      <c r="L635" s="146"/>
    </row>
    <row r="636" spans="9:12" x14ac:dyDescent="0.25">
      <c r="I636" s="146"/>
      <c r="J636" s="146"/>
      <c r="K636" s="146"/>
      <c r="L636" s="146"/>
    </row>
    <row r="637" spans="9:12" x14ac:dyDescent="0.25">
      <c r="I637" s="146"/>
      <c r="J637" s="146"/>
      <c r="K637" s="146"/>
      <c r="L637" s="146"/>
    </row>
    <row r="638" spans="9:12" x14ac:dyDescent="0.25">
      <c r="I638" s="146"/>
      <c r="J638" s="146"/>
      <c r="K638" s="146"/>
      <c r="L638" s="146"/>
    </row>
    <row r="639" spans="9:12" x14ac:dyDescent="0.25">
      <c r="I639" s="146"/>
      <c r="J639" s="146"/>
      <c r="K639" s="146"/>
      <c r="L639" s="146"/>
    </row>
    <row r="640" spans="9:12" x14ac:dyDescent="0.25">
      <c r="I640" s="146"/>
      <c r="J640" s="146"/>
      <c r="K640" s="146"/>
      <c r="L640" s="146"/>
    </row>
    <row r="641" spans="9:12" x14ac:dyDescent="0.25">
      <c r="I641" s="146"/>
      <c r="J641" s="146"/>
      <c r="K641" s="146"/>
      <c r="L641" s="146"/>
    </row>
    <row r="642" spans="9:12" x14ac:dyDescent="0.25">
      <c r="I642" s="146"/>
      <c r="J642" s="146"/>
      <c r="K642" s="146"/>
      <c r="L642" s="146"/>
    </row>
    <row r="643" spans="9:12" x14ac:dyDescent="0.25">
      <c r="I643" s="146"/>
      <c r="J643" s="146"/>
      <c r="K643" s="146"/>
      <c r="L643" s="146"/>
    </row>
    <row r="644" spans="9:12" x14ac:dyDescent="0.25">
      <c r="I644" s="146"/>
      <c r="J644" s="146"/>
      <c r="K644" s="146"/>
      <c r="L644" s="146"/>
    </row>
    <row r="645" spans="9:12" x14ac:dyDescent="0.25">
      <c r="I645" s="146"/>
      <c r="J645" s="146"/>
      <c r="K645" s="146"/>
      <c r="L645" s="146"/>
    </row>
    <row r="646" spans="9:12" x14ac:dyDescent="0.25">
      <c r="I646" s="146"/>
      <c r="J646" s="146"/>
      <c r="K646" s="146"/>
      <c r="L646" s="146"/>
    </row>
    <row r="647" spans="9:12" x14ac:dyDescent="0.25">
      <c r="I647" s="146"/>
      <c r="J647" s="146"/>
      <c r="K647" s="146"/>
      <c r="L647" s="146"/>
    </row>
    <row r="648" spans="9:12" x14ac:dyDescent="0.25">
      <c r="I648" s="146"/>
      <c r="J648" s="146"/>
      <c r="K648" s="146"/>
      <c r="L648" s="146"/>
    </row>
    <row r="649" spans="9:12" x14ac:dyDescent="0.25">
      <c r="I649" s="146"/>
      <c r="J649" s="146"/>
      <c r="K649" s="146"/>
      <c r="L649" s="146"/>
    </row>
    <row r="650" spans="9:12" x14ac:dyDescent="0.25">
      <c r="I650" s="146"/>
      <c r="J650" s="146"/>
      <c r="K650" s="146"/>
      <c r="L650" s="146"/>
    </row>
    <row r="651" spans="9:12" x14ac:dyDescent="0.25">
      <c r="I651" s="146"/>
      <c r="J651" s="146"/>
      <c r="K651" s="146"/>
      <c r="L651" s="146"/>
    </row>
    <row r="652" spans="9:12" x14ac:dyDescent="0.25">
      <c r="I652" s="146"/>
      <c r="J652" s="146"/>
      <c r="K652" s="146"/>
      <c r="L652" s="146"/>
    </row>
    <row r="653" spans="9:12" x14ac:dyDescent="0.25">
      <c r="I653" s="146"/>
      <c r="J653" s="146"/>
      <c r="K653" s="146"/>
      <c r="L653" s="146"/>
    </row>
    <row r="654" spans="9:12" x14ac:dyDescent="0.25">
      <c r="I654" s="146"/>
      <c r="J654" s="146"/>
      <c r="K654" s="146"/>
      <c r="L654" s="146"/>
    </row>
    <row r="655" spans="9:12" x14ac:dyDescent="0.25">
      <c r="I655" s="146"/>
      <c r="J655" s="146"/>
      <c r="K655" s="146"/>
      <c r="L655" s="146"/>
    </row>
    <row r="656" spans="9:12" x14ac:dyDescent="0.25">
      <c r="I656" s="146"/>
      <c r="J656" s="146"/>
      <c r="K656" s="146"/>
      <c r="L656" s="146"/>
    </row>
    <row r="657" spans="9:12" x14ac:dyDescent="0.25">
      <c r="I657" s="146"/>
      <c r="J657" s="146"/>
      <c r="K657" s="146"/>
      <c r="L657" s="146"/>
    </row>
    <row r="658" spans="9:12" x14ac:dyDescent="0.25">
      <c r="I658" s="146"/>
      <c r="J658" s="146"/>
      <c r="K658" s="146"/>
      <c r="L658" s="146"/>
    </row>
    <row r="659" spans="9:12" x14ac:dyDescent="0.25">
      <c r="I659" s="146"/>
      <c r="J659" s="146"/>
      <c r="K659" s="146"/>
      <c r="L659" s="146"/>
    </row>
    <row r="660" spans="9:12" x14ac:dyDescent="0.25">
      <c r="I660" s="146"/>
      <c r="J660" s="146"/>
      <c r="K660" s="146"/>
      <c r="L660" s="146"/>
    </row>
    <row r="661" spans="9:12" x14ac:dyDescent="0.25">
      <c r="I661" s="146"/>
      <c r="J661" s="146"/>
      <c r="K661" s="146"/>
      <c r="L661" s="146"/>
    </row>
    <row r="662" spans="9:12" x14ac:dyDescent="0.25">
      <c r="I662" s="146"/>
      <c r="J662" s="146"/>
      <c r="K662" s="146"/>
      <c r="L662" s="146"/>
    </row>
    <row r="663" spans="9:12" x14ac:dyDescent="0.25">
      <c r="I663" s="146"/>
      <c r="J663" s="146"/>
      <c r="K663" s="146"/>
      <c r="L663" s="146"/>
    </row>
    <row r="664" spans="9:12" x14ac:dyDescent="0.25">
      <c r="I664" s="146"/>
      <c r="J664" s="146"/>
      <c r="K664" s="146"/>
      <c r="L664" s="146"/>
    </row>
    <row r="665" spans="9:12" x14ac:dyDescent="0.25">
      <c r="I665" s="146"/>
      <c r="J665" s="146"/>
      <c r="K665" s="146"/>
      <c r="L665" s="146"/>
    </row>
    <row r="666" spans="9:12" x14ac:dyDescent="0.25">
      <c r="I666" s="146"/>
      <c r="J666" s="146"/>
      <c r="K666" s="146"/>
      <c r="L666" s="146"/>
    </row>
    <row r="667" spans="9:12" x14ac:dyDescent="0.25">
      <c r="I667" s="146"/>
      <c r="J667" s="146"/>
      <c r="K667" s="146"/>
      <c r="L667" s="146"/>
    </row>
    <row r="668" spans="9:12" x14ac:dyDescent="0.25">
      <c r="I668" s="146"/>
      <c r="J668" s="146"/>
      <c r="K668" s="146"/>
      <c r="L668" s="146"/>
    </row>
    <row r="669" spans="9:12" x14ac:dyDescent="0.25">
      <c r="I669" s="146"/>
      <c r="J669" s="146"/>
      <c r="K669" s="146"/>
      <c r="L669" s="146"/>
    </row>
    <row r="670" spans="9:12" x14ac:dyDescent="0.25">
      <c r="I670" s="146"/>
      <c r="J670" s="146"/>
      <c r="K670" s="146"/>
      <c r="L670" s="146"/>
    </row>
    <row r="671" spans="9:12" x14ac:dyDescent="0.25">
      <c r="I671" s="146"/>
      <c r="J671" s="146"/>
      <c r="K671" s="146"/>
      <c r="L671" s="146"/>
    </row>
    <row r="672" spans="9:12" x14ac:dyDescent="0.25">
      <c r="I672" s="146"/>
      <c r="J672" s="146"/>
      <c r="K672" s="146"/>
      <c r="L672" s="146"/>
    </row>
    <row r="673" spans="9:12" x14ac:dyDescent="0.25">
      <c r="I673" s="146"/>
      <c r="J673" s="146"/>
      <c r="K673" s="146"/>
      <c r="L673" s="146"/>
    </row>
    <row r="674" spans="9:12" x14ac:dyDescent="0.25">
      <c r="I674" s="146"/>
      <c r="J674" s="146"/>
      <c r="K674" s="146"/>
      <c r="L674" s="146"/>
    </row>
    <row r="675" spans="9:12" x14ac:dyDescent="0.25">
      <c r="I675" s="146"/>
      <c r="J675" s="146"/>
      <c r="K675" s="146"/>
      <c r="L675" s="146"/>
    </row>
    <row r="676" spans="9:12" x14ac:dyDescent="0.25">
      <c r="I676" s="146"/>
      <c r="J676" s="146"/>
      <c r="K676" s="146"/>
      <c r="L676" s="146"/>
    </row>
    <row r="677" spans="9:12" x14ac:dyDescent="0.25">
      <c r="I677" s="146"/>
      <c r="J677" s="146"/>
      <c r="K677" s="146"/>
      <c r="L677" s="146"/>
    </row>
    <row r="678" spans="9:12" x14ac:dyDescent="0.25">
      <c r="I678" s="146"/>
      <c r="J678" s="146"/>
      <c r="K678" s="146"/>
      <c r="L678" s="146"/>
    </row>
    <row r="679" spans="9:12" x14ac:dyDescent="0.25">
      <c r="I679" s="146"/>
      <c r="J679" s="146"/>
      <c r="K679" s="146"/>
      <c r="L679" s="146"/>
    </row>
    <row r="680" spans="9:12" x14ac:dyDescent="0.25">
      <c r="I680" s="146"/>
      <c r="J680" s="146"/>
      <c r="K680" s="146"/>
      <c r="L680" s="146"/>
    </row>
    <row r="681" spans="9:12" x14ac:dyDescent="0.25">
      <c r="I681" s="146"/>
      <c r="J681" s="146"/>
      <c r="K681" s="146"/>
      <c r="L681" s="146"/>
    </row>
    <row r="682" spans="9:12" x14ac:dyDescent="0.25">
      <c r="I682" s="146"/>
      <c r="J682" s="146"/>
      <c r="K682" s="146"/>
      <c r="L682" s="146"/>
    </row>
    <row r="683" spans="9:12" x14ac:dyDescent="0.25">
      <c r="I683" s="146"/>
      <c r="J683" s="146"/>
      <c r="K683" s="146"/>
      <c r="L683" s="146"/>
    </row>
    <row r="684" spans="9:12" x14ac:dyDescent="0.25">
      <c r="I684" s="146"/>
      <c r="J684" s="146"/>
      <c r="K684" s="146"/>
      <c r="L684" s="146"/>
    </row>
    <row r="685" spans="9:12" x14ac:dyDescent="0.25">
      <c r="I685" s="146"/>
      <c r="J685" s="146"/>
      <c r="K685" s="146"/>
      <c r="L685" s="146"/>
    </row>
    <row r="686" spans="9:12" x14ac:dyDescent="0.25">
      <c r="I686" s="146"/>
      <c r="J686" s="146"/>
      <c r="K686" s="146"/>
      <c r="L686" s="146"/>
    </row>
    <row r="687" spans="9:12" x14ac:dyDescent="0.25">
      <c r="I687" s="146"/>
      <c r="J687" s="146"/>
      <c r="K687" s="146"/>
      <c r="L687" s="146"/>
    </row>
    <row r="688" spans="9:12" x14ac:dyDescent="0.25">
      <c r="I688" s="146"/>
      <c r="J688" s="146"/>
      <c r="K688" s="146"/>
      <c r="L688" s="146"/>
    </row>
    <row r="689" spans="9:12" x14ac:dyDescent="0.25">
      <c r="I689" s="146"/>
      <c r="J689" s="146"/>
      <c r="K689" s="146"/>
      <c r="L689" s="146"/>
    </row>
    <row r="690" spans="9:12" x14ac:dyDescent="0.25">
      <c r="I690" s="146"/>
      <c r="J690" s="146"/>
      <c r="K690" s="146"/>
      <c r="L690" s="146"/>
    </row>
    <row r="691" spans="9:12" x14ac:dyDescent="0.25">
      <c r="I691" s="146"/>
      <c r="J691" s="146"/>
      <c r="K691" s="146"/>
      <c r="L691" s="146"/>
    </row>
    <row r="692" spans="9:12" x14ac:dyDescent="0.25">
      <c r="I692" s="146"/>
      <c r="J692" s="146"/>
      <c r="K692" s="146"/>
      <c r="L692" s="146"/>
    </row>
    <row r="693" spans="9:12" x14ac:dyDescent="0.25">
      <c r="I693" s="146"/>
      <c r="J693" s="146"/>
      <c r="K693" s="146"/>
      <c r="L693" s="146"/>
    </row>
    <row r="694" spans="9:12" x14ac:dyDescent="0.25">
      <c r="I694" s="146"/>
      <c r="J694" s="146"/>
      <c r="K694" s="146"/>
      <c r="L694" s="146"/>
    </row>
    <row r="695" spans="9:12" x14ac:dyDescent="0.25">
      <c r="I695" s="146"/>
      <c r="J695" s="146"/>
      <c r="K695" s="146"/>
      <c r="L695" s="146"/>
    </row>
    <row r="696" spans="9:12" x14ac:dyDescent="0.25">
      <c r="I696" s="146"/>
      <c r="J696" s="146"/>
      <c r="K696" s="146"/>
      <c r="L696" s="146"/>
    </row>
    <row r="697" spans="9:12" x14ac:dyDescent="0.25">
      <c r="I697" s="146"/>
      <c r="J697" s="146"/>
      <c r="K697" s="146"/>
      <c r="L697" s="146"/>
    </row>
    <row r="698" spans="9:12" x14ac:dyDescent="0.25">
      <c r="I698" s="146"/>
      <c r="J698" s="146"/>
      <c r="K698" s="146"/>
      <c r="L698" s="146"/>
    </row>
    <row r="699" spans="9:12" x14ac:dyDescent="0.25">
      <c r="I699" s="146"/>
      <c r="J699" s="146"/>
      <c r="K699" s="146"/>
      <c r="L699" s="146"/>
    </row>
    <row r="700" spans="9:12" x14ac:dyDescent="0.25">
      <c r="I700" s="146"/>
      <c r="J700" s="146"/>
      <c r="K700" s="146"/>
      <c r="L700" s="146"/>
    </row>
    <row r="701" spans="9:12" x14ac:dyDescent="0.25">
      <c r="I701" s="146"/>
      <c r="J701" s="146"/>
      <c r="K701" s="146"/>
      <c r="L701" s="146"/>
    </row>
    <row r="702" spans="9:12" x14ac:dyDescent="0.25">
      <c r="I702" s="146"/>
      <c r="J702" s="146"/>
      <c r="K702" s="146"/>
      <c r="L702" s="146"/>
    </row>
    <row r="703" spans="9:12" x14ac:dyDescent="0.25">
      <c r="I703" s="146"/>
      <c r="J703" s="146"/>
      <c r="K703" s="146"/>
      <c r="L703" s="146"/>
    </row>
    <row r="704" spans="9:12" x14ac:dyDescent="0.25">
      <c r="I704" s="146"/>
      <c r="J704" s="146"/>
      <c r="K704" s="146"/>
      <c r="L704" s="146"/>
    </row>
    <row r="705" spans="9:12" x14ac:dyDescent="0.25">
      <c r="I705" s="146"/>
      <c r="J705" s="146"/>
      <c r="K705" s="146"/>
      <c r="L705" s="146"/>
    </row>
    <row r="706" spans="9:12" x14ac:dyDescent="0.25">
      <c r="I706" s="146"/>
      <c r="J706" s="146"/>
      <c r="K706" s="146"/>
      <c r="L706" s="146"/>
    </row>
    <row r="707" spans="9:12" x14ac:dyDescent="0.25">
      <c r="I707" s="146"/>
      <c r="J707" s="146"/>
      <c r="K707" s="146"/>
      <c r="L707" s="146"/>
    </row>
    <row r="708" spans="9:12" x14ac:dyDescent="0.25">
      <c r="I708" s="146"/>
      <c r="J708" s="146"/>
      <c r="K708" s="146"/>
      <c r="L708" s="146"/>
    </row>
    <row r="709" spans="9:12" x14ac:dyDescent="0.25">
      <c r="I709" s="146"/>
      <c r="J709" s="146"/>
      <c r="K709" s="146"/>
      <c r="L709" s="146"/>
    </row>
    <row r="710" spans="9:12" x14ac:dyDescent="0.25">
      <c r="I710" s="146"/>
      <c r="J710" s="146"/>
      <c r="K710" s="146"/>
      <c r="L710" s="146"/>
    </row>
    <row r="711" spans="9:12" x14ac:dyDescent="0.25">
      <c r="I711" s="146"/>
      <c r="J711" s="146"/>
      <c r="K711" s="146"/>
      <c r="L711" s="146"/>
    </row>
    <row r="712" spans="9:12" x14ac:dyDescent="0.25">
      <c r="I712" s="146"/>
      <c r="J712" s="146"/>
      <c r="K712" s="146"/>
      <c r="L712" s="146"/>
    </row>
    <row r="713" spans="9:12" x14ac:dyDescent="0.25">
      <c r="I713" s="146"/>
      <c r="J713" s="146"/>
      <c r="K713" s="146"/>
      <c r="L713" s="146"/>
    </row>
    <row r="714" spans="9:12" x14ac:dyDescent="0.25">
      <c r="I714" s="146"/>
      <c r="J714" s="146"/>
      <c r="K714" s="146"/>
      <c r="L714" s="146"/>
    </row>
    <row r="715" spans="9:12" x14ac:dyDescent="0.25">
      <c r="I715" s="146"/>
      <c r="J715" s="146"/>
      <c r="K715" s="146"/>
      <c r="L715" s="146"/>
    </row>
    <row r="716" spans="9:12" x14ac:dyDescent="0.25">
      <c r="I716" s="146"/>
      <c r="J716" s="146"/>
      <c r="K716" s="146"/>
      <c r="L716" s="146"/>
    </row>
    <row r="717" spans="9:12" x14ac:dyDescent="0.25">
      <c r="I717" s="146"/>
      <c r="J717" s="146"/>
      <c r="K717" s="146"/>
      <c r="L717" s="146"/>
    </row>
    <row r="718" spans="9:12" x14ac:dyDescent="0.25">
      <c r="I718" s="146"/>
      <c r="J718" s="146"/>
      <c r="K718" s="146"/>
      <c r="L718" s="146"/>
    </row>
    <row r="719" spans="9:12" x14ac:dyDescent="0.25">
      <c r="I719" s="146"/>
      <c r="J719" s="146"/>
      <c r="K719" s="146"/>
      <c r="L719" s="146"/>
    </row>
    <row r="720" spans="9:12" x14ac:dyDescent="0.25">
      <c r="I720" s="146"/>
      <c r="J720" s="146"/>
      <c r="K720" s="146"/>
      <c r="L720" s="146"/>
    </row>
    <row r="721" spans="9:12" x14ac:dyDescent="0.25">
      <c r="I721" s="146"/>
      <c r="J721" s="146"/>
      <c r="K721" s="146"/>
      <c r="L721" s="146"/>
    </row>
    <row r="722" spans="9:12" x14ac:dyDescent="0.25">
      <c r="I722" s="146"/>
      <c r="J722" s="146"/>
      <c r="K722" s="146"/>
      <c r="L722" s="146"/>
    </row>
    <row r="723" spans="9:12" x14ac:dyDescent="0.25">
      <c r="I723" s="146"/>
      <c r="J723" s="146"/>
      <c r="K723" s="146"/>
      <c r="L723" s="146"/>
    </row>
    <row r="724" spans="9:12" x14ac:dyDescent="0.25">
      <c r="I724" s="146"/>
      <c r="J724" s="146"/>
      <c r="K724" s="146"/>
      <c r="L724" s="146"/>
    </row>
    <row r="725" spans="9:12" x14ac:dyDescent="0.25">
      <c r="I725" s="146"/>
      <c r="J725" s="146"/>
      <c r="K725" s="146"/>
      <c r="L725" s="146"/>
    </row>
    <row r="726" spans="9:12" x14ac:dyDescent="0.25">
      <c r="I726" s="146"/>
      <c r="J726" s="146"/>
      <c r="K726" s="146"/>
      <c r="L726" s="146"/>
    </row>
    <row r="727" spans="9:12" x14ac:dyDescent="0.25">
      <c r="I727" s="146"/>
      <c r="J727" s="146"/>
      <c r="K727" s="146"/>
      <c r="L727" s="146"/>
    </row>
    <row r="728" spans="9:12" x14ac:dyDescent="0.25">
      <c r="I728" s="146"/>
      <c r="J728" s="146"/>
      <c r="K728" s="146"/>
      <c r="L728" s="146"/>
    </row>
    <row r="729" spans="9:12" x14ac:dyDescent="0.25">
      <c r="I729" s="146"/>
      <c r="J729" s="146"/>
      <c r="K729" s="146"/>
      <c r="L729" s="146"/>
    </row>
    <row r="730" spans="9:12" x14ac:dyDescent="0.25">
      <c r="I730" s="146"/>
      <c r="J730" s="146"/>
      <c r="K730" s="146"/>
      <c r="L730" s="146"/>
    </row>
    <row r="731" spans="9:12" x14ac:dyDescent="0.25">
      <c r="I731" s="146"/>
      <c r="J731" s="146"/>
      <c r="K731" s="146"/>
      <c r="L731" s="146"/>
    </row>
    <row r="732" spans="9:12" x14ac:dyDescent="0.25">
      <c r="I732" s="146"/>
      <c r="J732" s="146"/>
      <c r="K732" s="146"/>
      <c r="L732" s="146"/>
    </row>
    <row r="733" spans="9:12" x14ac:dyDescent="0.25">
      <c r="I733" s="146"/>
      <c r="J733" s="146"/>
      <c r="K733" s="146"/>
      <c r="L733" s="146"/>
    </row>
    <row r="734" spans="9:12" x14ac:dyDescent="0.25">
      <c r="I734" s="146"/>
      <c r="J734" s="146"/>
      <c r="K734" s="146"/>
      <c r="L734" s="146"/>
    </row>
    <row r="735" spans="9:12" x14ac:dyDescent="0.25">
      <c r="I735" s="146"/>
      <c r="J735" s="146"/>
      <c r="K735" s="146"/>
      <c r="L735" s="146"/>
    </row>
    <row r="736" spans="9:12" x14ac:dyDescent="0.25">
      <c r="I736" s="146"/>
      <c r="J736" s="146"/>
      <c r="K736" s="146"/>
      <c r="L736" s="146"/>
    </row>
    <row r="737" spans="9:12" x14ac:dyDescent="0.25">
      <c r="I737" s="146"/>
      <c r="J737" s="146"/>
      <c r="K737" s="146"/>
      <c r="L737" s="146"/>
    </row>
    <row r="738" spans="9:12" x14ac:dyDescent="0.25">
      <c r="I738" s="146"/>
      <c r="J738" s="146"/>
      <c r="K738" s="146"/>
      <c r="L738" s="146"/>
    </row>
    <row r="739" spans="9:12" x14ac:dyDescent="0.25">
      <c r="I739" s="146"/>
      <c r="J739" s="146"/>
      <c r="K739" s="146"/>
      <c r="L739" s="146"/>
    </row>
    <row r="740" spans="9:12" x14ac:dyDescent="0.25">
      <c r="I740" s="146"/>
      <c r="J740" s="146"/>
      <c r="K740" s="146"/>
      <c r="L740" s="146"/>
    </row>
    <row r="741" spans="9:12" x14ac:dyDescent="0.25">
      <c r="I741" s="146"/>
      <c r="J741" s="146"/>
      <c r="K741" s="146"/>
      <c r="L741" s="146"/>
    </row>
    <row r="742" spans="9:12" x14ac:dyDescent="0.25">
      <c r="I742" s="146"/>
      <c r="J742" s="146"/>
      <c r="K742" s="146"/>
      <c r="L742" s="146"/>
    </row>
    <row r="743" spans="9:12" x14ac:dyDescent="0.25">
      <c r="I743" s="146"/>
      <c r="J743" s="146"/>
      <c r="K743" s="146"/>
      <c r="L743" s="146"/>
    </row>
    <row r="744" spans="9:12" x14ac:dyDescent="0.25">
      <c r="I744" s="146"/>
      <c r="J744" s="146"/>
      <c r="K744" s="146"/>
      <c r="L744" s="146"/>
    </row>
    <row r="745" spans="9:12" x14ac:dyDescent="0.25">
      <c r="I745" s="146"/>
      <c r="J745" s="146"/>
      <c r="K745" s="146"/>
      <c r="L745" s="146"/>
    </row>
    <row r="746" spans="9:12" x14ac:dyDescent="0.25">
      <c r="I746" s="146"/>
      <c r="J746" s="146"/>
      <c r="K746" s="146"/>
      <c r="L746" s="146"/>
    </row>
    <row r="747" spans="9:12" x14ac:dyDescent="0.25">
      <c r="I747" s="146"/>
      <c r="J747" s="146"/>
      <c r="K747" s="146"/>
      <c r="L747" s="146"/>
    </row>
    <row r="748" spans="9:12" x14ac:dyDescent="0.25">
      <c r="I748" s="146"/>
      <c r="J748" s="146"/>
      <c r="K748" s="146"/>
      <c r="L748" s="146"/>
    </row>
    <row r="749" spans="9:12" x14ac:dyDescent="0.25">
      <c r="I749" s="146"/>
      <c r="J749" s="146"/>
      <c r="K749" s="146"/>
      <c r="L749" s="146"/>
    </row>
    <row r="750" spans="9:12" x14ac:dyDescent="0.25">
      <c r="I750" s="146"/>
      <c r="J750" s="146"/>
      <c r="K750" s="146"/>
      <c r="L750" s="146"/>
    </row>
    <row r="751" spans="9:12" x14ac:dyDescent="0.25">
      <c r="I751" s="146"/>
      <c r="J751" s="146"/>
      <c r="K751" s="146"/>
      <c r="L751" s="146"/>
    </row>
    <row r="752" spans="9:12" x14ac:dyDescent="0.25">
      <c r="I752" s="146"/>
      <c r="J752" s="146"/>
      <c r="K752" s="146"/>
      <c r="L752" s="146"/>
    </row>
    <row r="753" spans="9:12" x14ac:dyDescent="0.25">
      <c r="I753" s="146"/>
      <c r="J753" s="146"/>
      <c r="K753" s="146"/>
      <c r="L753" s="146"/>
    </row>
    <row r="754" spans="9:12" x14ac:dyDescent="0.25">
      <c r="I754" s="146"/>
      <c r="J754" s="146"/>
      <c r="K754" s="146"/>
      <c r="L754" s="146"/>
    </row>
    <row r="755" spans="9:12" x14ac:dyDescent="0.25">
      <c r="I755" s="146"/>
      <c r="J755" s="146"/>
      <c r="K755" s="146"/>
      <c r="L755" s="146"/>
    </row>
    <row r="756" spans="9:12" x14ac:dyDescent="0.25">
      <c r="I756" s="146"/>
      <c r="J756" s="146"/>
      <c r="K756" s="146"/>
      <c r="L756" s="146"/>
    </row>
    <row r="757" spans="9:12" x14ac:dyDescent="0.25">
      <c r="I757" s="146"/>
      <c r="J757" s="146"/>
      <c r="K757" s="146"/>
      <c r="L757" s="146"/>
    </row>
    <row r="758" spans="9:12" x14ac:dyDescent="0.25">
      <c r="I758" s="146"/>
      <c r="J758" s="146"/>
      <c r="K758" s="146"/>
      <c r="L758" s="146"/>
    </row>
    <row r="759" spans="9:12" x14ac:dyDescent="0.25">
      <c r="I759" s="146"/>
      <c r="J759" s="146"/>
      <c r="K759" s="146"/>
      <c r="L759" s="146"/>
    </row>
    <row r="760" spans="9:12" x14ac:dyDescent="0.25">
      <c r="I760" s="146"/>
      <c r="J760" s="146"/>
      <c r="K760" s="146"/>
      <c r="L760" s="146"/>
    </row>
    <row r="761" spans="9:12" x14ac:dyDescent="0.25">
      <c r="I761" s="146"/>
      <c r="J761" s="146"/>
      <c r="K761" s="146"/>
      <c r="L761" s="146"/>
    </row>
    <row r="762" spans="9:12" x14ac:dyDescent="0.25">
      <c r="I762" s="146"/>
      <c r="J762" s="146"/>
      <c r="K762" s="146"/>
      <c r="L762" s="146"/>
    </row>
    <row r="763" spans="9:12" x14ac:dyDescent="0.25">
      <c r="I763" s="146"/>
      <c r="J763" s="146"/>
      <c r="K763" s="146"/>
      <c r="L763" s="146"/>
    </row>
    <row r="764" spans="9:12" x14ac:dyDescent="0.25">
      <c r="I764" s="146"/>
      <c r="J764" s="146"/>
      <c r="K764" s="146"/>
      <c r="L764" s="146"/>
    </row>
    <row r="765" spans="9:12" x14ac:dyDescent="0.25">
      <c r="I765" s="146"/>
      <c r="J765" s="146"/>
      <c r="K765" s="146"/>
      <c r="L765" s="146"/>
    </row>
    <row r="766" spans="9:12" x14ac:dyDescent="0.25">
      <c r="I766" s="146"/>
      <c r="J766" s="146"/>
      <c r="K766" s="146"/>
      <c r="L766" s="146"/>
    </row>
    <row r="767" spans="9:12" x14ac:dyDescent="0.25">
      <c r="I767" s="146"/>
      <c r="J767" s="146"/>
      <c r="K767" s="146"/>
      <c r="L767" s="146"/>
    </row>
    <row r="768" spans="9:12" x14ac:dyDescent="0.25">
      <c r="I768" s="146"/>
      <c r="J768" s="146"/>
      <c r="K768" s="146"/>
      <c r="L768" s="146"/>
    </row>
    <row r="769" spans="9:12" x14ac:dyDescent="0.25">
      <c r="I769" s="146"/>
      <c r="J769" s="146"/>
      <c r="K769" s="146"/>
      <c r="L769" s="146"/>
    </row>
    <row r="770" spans="9:12" x14ac:dyDescent="0.25">
      <c r="I770" s="146"/>
      <c r="J770" s="146"/>
      <c r="K770" s="146"/>
      <c r="L770" s="146"/>
    </row>
    <row r="771" spans="9:12" x14ac:dyDescent="0.25">
      <c r="I771" s="146"/>
      <c r="J771" s="146"/>
      <c r="K771" s="146"/>
      <c r="L771" s="146"/>
    </row>
    <row r="772" spans="9:12" x14ac:dyDescent="0.25">
      <c r="I772" s="146"/>
      <c r="J772" s="146"/>
      <c r="K772" s="146"/>
      <c r="L772" s="146"/>
    </row>
    <row r="773" spans="9:12" x14ac:dyDescent="0.25">
      <c r="I773" s="146"/>
      <c r="J773" s="146"/>
      <c r="K773" s="146"/>
      <c r="L773" s="146"/>
    </row>
    <row r="774" spans="9:12" x14ac:dyDescent="0.25">
      <c r="I774" s="146"/>
      <c r="J774" s="146"/>
      <c r="K774" s="146"/>
      <c r="L774" s="146"/>
    </row>
    <row r="775" spans="9:12" x14ac:dyDescent="0.25">
      <c r="I775" s="146"/>
      <c r="J775" s="146"/>
      <c r="K775" s="146"/>
      <c r="L775" s="146"/>
    </row>
    <row r="776" spans="9:12" x14ac:dyDescent="0.25">
      <c r="I776" s="146"/>
      <c r="J776" s="146"/>
      <c r="K776" s="146"/>
      <c r="L776" s="146"/>
    </row>
    <row r="777" spans="9:12" x14ac:dyDescent="0.25">
      <c r="I777" s="146"/>
      <c r="J777" s="146"/>
      <c r="K777" s="146"/>
      <c r="L777" s="146"/>
    </row>
    <row r="778" spans="9:12" x14ac:dyDescent="0.25">
      <c r="I778" s="146"/>
      <c r="J778" s="146"/>
      <c r="K778" s="146"/>
      <c r="L778" s="146"/>
    </row>
    <row r="779" spans="9:12" x14ac:dyDescent="0.25">
      <c r="I779" s="146"/>
      <c r="J779" s="146"/>
      <c r="K779" s="146"/>
      <c r="L779" s="146"/>
    </row>
    <row r="780" spans="9:12" x14ac:dyDescent="0.25">
      <c r="I780" s="146"/>
      <c r="J780" s="146"/>
      <c r="K780" s="146"/>
      <c r="L780" s="146"/>
    </row>
    <row r="781" spans="9:12" x14ac:dyDescent="0.25">
      <c r="I781" s="146"/>
      <c r="J781" s="146"/>
      <c r="K781" s="146"/>
      <c r="L781" s="146"/>
    </row>
    <row r="782" spans="9:12" x14ac:dyDescent="0.25">
      <c r="I782" s="146"/>
      <c r="J782" s="146"/>
      <c r="K782" s="146"/>
      <c r="L782" s="146"/>
    </row>
    <row r="783" spans="9:12" x14ac:dyDescent="0.25">
      <c r="I783" s="146"/>
      <c r="J783" s="146"/>
      <c r="K783" s="146"/>
      <c r="L783" s="146"/>
    </row>
    <row r="784" spans="9:12" x14ac:dyDescent="0.25">
      <c r="I784" s="146"/>
      <c r="J784" s="146"/>
      <c r="K784" s="146"/>
      <c r="L784" s="146"/>
    </row>
    <row r="785" spans="9:12" x14ac:dyDescent="0.25">
      <c r="I785" s="146"/>
      <c r="J785" s="146"/>
      <c r="K785" s="146"/>
      <c r="L785" s="146"/>
    </row>
    <row r="786" spans="9:12" x14ac:dyDescent="0.25">
      <c r="I786" s="146"/>
      <c r="J786" s="146"/>
      <c r="K786" s="146"/>
      <c r="L786" s="146"/>
    </row>
    <row r="787" spans="9:12" x14ac:dyDescent="0.25">
      <c r="I787" s="146"/>
      <c r="J787" s="146"/>
      <c r="K787" s="146"/>
      <c r="L787" s="146"/>
    </row>
    <row r="788" spans="9:12" x14ac:dyDescent="0.25">
      <c r="I788" s="146"/>
      <c r="J788" s="146"/>
      <c r="K788" s="146"/>
      <c r="L788" s="146"/>
    </row>
    <row r="789" spans="9:12" x14ac:dyDescent="0.25">
      <c r="I789" s="146"/>
      <c r="J789" s="146"/>
      <c r="K789" s="146"/>
      <c r="L789" s="146"/>
    </row>
    <row r="790" spans="9:12" x14ac:dyDescent="0.25">
      <c r="I790" s="146"/>
      <c r="J790" s="146"/>
      <c r="K790" s="146"/>
      <c r="L790" s="146"/>
    </row>
    <row r="791" spans="9:12" x14ac:dyDescent="0.25">
      <c r="I791" s="146"/>
      <c r="J791" s="146"/>
      <c r="K791" s="146"/>
      <c r="L791" s="146"/>
    </row>
    <row r="792" spans="9:12" x14ac:dyDescent="0.25">
      <c r="I792" s="146"/>
      <c r="J792" s="146"/>
      <c r="K792" s="146"/>
      <c r="L792" s="146"/>
    </row>
    <row r="793" spans="9:12" x14ac:dyDescent="0.25">
      <c r="I793" s="146"/>
      <c r="J793" s="146"/>
      <c r="K793" s="146"/>
      <c r="L793" s="146"/>
    </row>
    <row r="794" spans="9:12" x14ac:dyDescent="0.25">
      <c r="I794" s="146"/>
      <c r="J794" s="146"/>
      <c r="K794" s="146"/>
      <c r="L794" s="146"/>
    </row>
    <row r="795" spans="9:12" x14ac:dyDescent="0.25">
      <c r="I795" s="146"/>
      <c r="J795" s="146"/>
      <c r="K795" s="146"/>
      <c r="L795" s="146"/>
    </row>
    <row r="796" spans="9:12" x14ac:dyDescent="0.25">
      <c r="I796" s="146"/>
      <c r="J796" s="146"/>
      <c r="K796" s="146"/>
      <c r="L796" s="146"/>
    </row>
    <row r="797" spans="9:12" x14ac:dyDescent="0.25">
      <c r="I797" s="146"/>
      <c r="J797" s="146"/>
      <c r="K797" s="146"/>
      <c r="L797" s="146"/>
    </row>
    <row r="798" spans="9:12" x14ac:dyDescent="0.25">
      <c r="I798" s="146"/>
      <c r="J798" s="146"/>
      <c r="K798" s="146"/>
      <c r="L798" s="146"/>
    </row>
    <row r="799" spans="9:12" x14ac:dyDescent="0.25">
      <c r="I799" s="146"/>
      <c r="J799" s="146"/>
      <c r="K799" s="146"/>
      <c r="L799" s="146"/>
    </row>
    <row r="800" spans="9:12" x14ac:dyDescent="0.25">
      <c r="I800" s="146"/>
      <c r="J800" s="146"/>
      <c r="K800" s="146"/>
      <c r="L800" s="146"/>
    </row>
    <row r="801" spans="9:12" x14ac:dyDescent="0.25">
      <c r="I801" s="146"/>
      <c r="J801" s="146"/>
      <c r="K801" s="146"/>
      <c r="L801" s="146"/>
    </row>
    <row r="802" spans="9:12" x14ac:dyDescent="0.25">
      <c r="I802" s="146"/>
      <c r="J802" s="146"/>
      <c r="K802" s="146"/>
      <c r="L802" s="146"/>
    </row>
    <row r="803" spans="9:12" x14ac:dyDescent="0.25">
      <c r="I803" s="146"/>
      <c r="J803" s="146"/>
      <c r="K803" s="146"/>
      <c r="L803" s="146"/>
    </row>
    <row r="804" spans="9:12" x14ac:dyDescent="0.25">
      <c r="I804" s="146"/>
      <c r="J804" s="146"/>
      <c r="K804" s="146"/>
      <c r="L804" s="146"/>
    </row>
    <row r="805" spans="9:12" x14ac:dyDescent="0.25">
      <c r="I805" s="146"/>
      <c r="J805" s="146"/>
      <c r="K805" s="146"/>
      <c r="L805" s="146"/>
    </row>
    <row r="806" spans="9:12" x14ac:dyDescent="0.25">
      <c r="I806" s="146"/>
      <c r="J806" s="146"/>
      <c r="K806" s="146"/>
      <c r="L806" s="146"/>
    </row>
    <row r="807" spans="9:12" x14ac:dyDescent="0.25">
      <c r="I807" s="146"/>
      <c r="J807" s="146"/>
      <c r="K807" s="146"/>
      <c r="L807" s="146"/>
    </row>
    <row r="808" spans="9:12" x14ac:dyDescent="0.25">
      <c r="I808" s="146"/>
      <c r="J808" s="146"/>
      <c r="K808" s="146"/>
      <c r="L808" s="146"/>
    </row>
    <row r="809" spans="9:12" x14ac:dyDescent="0.25">
      <c r="I809" s="146"/>
      <c r="J809" s="146"/>
      <c r="K809" s="146"/>
      <c r="L809" s="146"/>
    </row>
    <row r="810" spans="9:12" x14ac:dyDescent="0.25">
      <c r="I810" s="146"/>
      <c r="J810" s="146"/>
      <c r="K810" s="146"/>
      <c r="L810" s="146"/>
    </row>
    <row r="811" spans="9:12" x14ac:dyDescent="0.25">
      <c r="I811" s="146"/>
      <c r="J811" s="146"/>
      <c r="K811" s="146"/>
      <c r="L811" s="146"/>
    </row>
    <row r="812" spans="9:12" x14ac:dyDescent="0.25">
      <c r="I812" s="146"/>
      <c r="J812" s="146"/>
      <c r="K812" s="146"/>
      <c r="L812" s="146"/>
    </row>
    <row r="813" spans="9:12" x14ac:dyDescent="0.25">
      <c r="I813" s="146"/>
      <c r="J813" s="146"/>
      <c r="K813" s="146"/>
      <c r="L813" s="146"/>
    </row>
    <row r="814" spans="9:12" x14ac:dyDescent="0.25">
      <c r="I814" s="146"/>
      <c r="J814" s="146"/>
      <c r="K814" s="146"/>
      <c r="L814" s="146"/>
    </row>
    <row r="815" spans="9:12" x14ac:dyDescent="0.25">
      <c r="I815" s="146"/>
      <c r="J815" s="146"/>
      <c r="K815" s="146"/>
      <c r="L815" s="146"/>
    </row>
    <row r="816" spans="9:12" x14ac:dyDescent="0.25">
      <c r="I816" s="146"/>
      <c r="J816" s="146"/>
      <c r="K816" s="146"/>
      <c r="L816" s="146"/>
    </row>
    <row r="817" spans="9:12" x14ac:dyDescent="0.25">
      <c r="I817" s="146"/>
      <c r="J817" s="146"/>
      <c r="K817" s="146"/>
      <c r="L817" s="146"/>
    </row>
    <row r="818" spans="9:12" x14ac:dyDescent="0.25">
      <c r="I818" s="146"/>
      <c r="J818" s="146"/>
      <c r="K818" s="146"/>
      <c r="L818" s="146"/>
    </row>
    <row r="819" spans="9:12" x14ac:dyDescent="0.25">
      <c r="I819" s="146"/>
      <c r="J819" s="146"/>
      <c r="K819" s="146"/>
      <c r="L819" s="146"/>
    </row>
    <row r="820" spans="9:12" x14ac:dyDescent="0.25">
      <c r="I820" s="146"/>
      <c r="J820" s="146"/>
      <c r="K820" s="146"/>
      <c r="L820" s="146"/>
    </row>
    <row r="821" spans="9:12" x14ac:dyDescent="0.25">
      <c r="I821" s="146"/>
      <c r="J821" s="146"/>
      <c r="K821" s="146"/>
      <c r="L821" s="146"/>
    </row>
    <row r="822" spans="9:12" x14ac:dyDescent="0.25">
      <c r="I822" s="146"/>
      <c r="J822" s="146"/>
      <c r="K822" s="146"/>
      <c r="L822" s="146"/>
    </row>
    <row r="823" spans="9:12" x14ac:dyDescent="0.25">
      <c r="I823" s="146"/>
      <c r="J823" s="146"/>
      <c r="K823" s="146"/>
      <c r="L823" s="146"/>
    </row>
    <row r="824" spans="9:12" x14ac:dyDescent="0.25">
      <c r="I824" s="146"/>
      <c r="J824" s="146"/>
      <c r="K824" s="146"/>
      <c r="L824" s="146"/>
    </row>
    <row r="825" spans="9:12" x14ac:dyDescent="0.25">
      <c r="I825" s="146"/>
      <c r="J825" s="146"/>
      <c r="K825" s="146"/>
      <c r="L825" s="146"/>
    </row>
    <row r="826" spans="9:12" x14ac:dyDescent="0.25">
      <c r="I826" s="146"/>
      <c r="J826" s="146"/>
      <c r="K826" s="146"/>
      <c r="L826" s="146"/>
    </row>
    <row r="827" spans="9:12" x14ac:dyDescent="0.25">
      <c r="I827" s="146"/>
      <c r="J827" s="146"/>
      <c r="K827" s="146"/>
      <c r="L827" s="146"/>
    </row>
    <row r="828" spans="9:12" x14ac:dyDescent="0.25">
      <c r="I828" s="146"/>
      <c r="J828" s="146"/>
      <c r="K828" s="146"/>
      <c r="L828" s="146"/>
    </row>
    <row r="829" spans="9:12" x14ac:dyDescent="0.25">
      <c r="I829" s="146"/>
      <c r="J829" s="146"/>
      <c r="K829" s="146"/>
      <c r="L829" s="146"/>
    </row>
    <row r="830" spans="9:12" x14ac:dyDescent="0.25">
      <c r="I830" s="146"/>
      <c r="J830" s="146"/>
      <c r="K830" s="146"/>
      <c r="L830" s="146"/>
    </row>
    <row r="831" spans="9:12" x14ac:dyDescent="0.25">
      <c r="I831" s="146"/>
      <c r="J831" s="146"/>
      <c r="K831" s="146"/>
      <c r="L831" s="146"/>
    </row>
    <row r="832" spans="9:12" x14ac:dyDescent="0.25">
      <c r="I832" s="146"/>
      <c r="J832" s="146"/>
      <c r="K832" s="146"/>
      <c r="L832" s="146"/>
    </row>
    <row r="833" spans="9:12" x14ac:dyDescent="0.25">
      <c r="I833" s="146"/>
      <c r="J833" s="146"/>
      <c r="K833" s="146"/>
      <c r="L833" s="146"/>
    </row>
    <row r="834" spans="9:12" x14ac:dyDescent="0.25">
      <c r="I834" s="146"/>
      <c r="J834" s="146"/>
      <c r="K834" s="146"/>
      <c r="L834" s="146"/>
    </row>
    <row r="835" spans="9:12" x14ac:dyDescent="0.25">
      <c r="I835" s="146"/>
      <c r="J835" s="146"/>
      <c r="K835" s="146"/>
      <c r="L835" s="146"/>
    </row>
    <row r="836" spans="9:12" x14ac:dyDescent="0.25">
      <c r="I836" s="146"/>
      <c r="J836" s="146"/>
      <c r="K836" s="146"/>
      <c r="L836" s="146"/>
    </row>
    <row r="837" spans="9:12" x14ac:dyDescent="0.25">
      <c r="I837" s="146"/>
      <c r="J837" s="146"/>
      <c r="K837" s="146"/>
      <c r="L837" s="146"/>
    </row>
    <row r="838" spans="9:12" x14ac:dyDescent="0.25">
      <c r="I838" s="146"/>
      <c r="J838" s="146"/>
      <c r="K838" s="146"/>
      <c r="L838" s="146"/>
    </row>
    <row r="839" spans="9:12" x14ac:dyDescent="0.25">
      <c r="I839" s="146"/>
      <c r="J839" s="146"/>
      <c r="K839" s="146"/>
      <c r="L839" s="146"/>
    </row>
    <row r="840" spans="9:12" x14ac:dyDescent="0.25">
      <c r="I840" s="146"/>
      <c r="J840" s="146"/>
      <c r="K840" s="146"/>
      <c r="L840" s="146"/>
    </row>
    <row r="841" spans="9:12" x14ac:dyDescent="0.25">
      <c r="I841" s="146"/>
      <c r="J841" s="146"/>
      <c r="K841" s="146"/>
      <c r="L841" s="146"/>
    </row>
    <row r="842" spans="9:12" x14ac:dyDescent="0.25">
      <c r="I842" s="146"/>
      <c r="J842" s="146"/>
      <c r="K842" s="146"/>
      <c r="L842" s="146"/>
    </row>
    <row r="843" spans="9:12" x14ac:dyDescent="0.25">
      <c r="I843" s="146"/>
      <c r="J843" s="146"/>
      <c r="K843" s="146"/>
      <c r="L843" s="146"/>
    </row>
    <row r="844" spans="9:12" x14ac:dyDescent="0.25">
      <c r="I844" s="146"/>
      <c r="J844" s="146"/>
      <c r="K844" s="146"/>
      <c r="L844" s="146"/>
    </row>
    <row r="845" spans="9:12" x14ac:dyDescent="0.25">
      <c r="I845" s="146"/>
      <c r="J845" s="146"/>
      <c r="K845" s="146"/>
      <c r="L845" s="146"/>
    </row>
    <row r="846" spans="9:12" x14ac:dyDescent="0.25">
      <c r="I846" s="146"/>
      <c r="J846" s="146"/>
      <c r="K846" s="146"/>
      <c r="L846" s="146"/>
    </row>
    <row r="847" spans="9:12" x14ac:dyDescent="0.25">
      <c r="I847" s="146"/>
      <c r="J847" s="146"/>
      <c r="K847" s="146"/>
      <c r="L847" s="146"/>
    </row>
    <row r="848" spans="9:12" x14ac:dyDescent="0.25">
      <c r="I848" s="146"/>
      <c r="J848" s="146"/>
      <c r="K848" s="146"/>
      <c r="L848" s="146"/>
    </row>
    <row r="849" spans="9:12" x14ac:dyDescent="0.25">
      <c r="I849" s="146"/>
      <c r="J849" s="146"/>
      <c r="K849" s="146"/>
      <c r="L849" s="146"/>
    </row>
    <row r="850" spans="9:12" x14ac:dyDescent="0.25">
      <c r="I850" s="146"/>
      <c r="J850" s="146"/>
      <c r="K850" s="146"/>
      <c r="L850" s="146"/>
    </row>
    <row r="851" spans="9:12" x14ac:dyDescent="0.25">
      <c r="I851" s="146"/>
      <c r="J851" s="146"/>
      <c r="K851" s="146"/>
      <c r="L851" s="146"/>
    </row>
    <row r="852" spans="9:12" x14ac:dyDescent="0.25">
      <c r="I852" s="146"/>
      <c r="J852" s="146"/>
      <c r="K852" s="146"/>
      <c r="L852" s="146"/>
    </row>
    <row r="853" spans="9:12" x14ac:dyDescent="0.25">
      <c r="I853" s="146"/>
      <c r="J853" s="146"/>
      <c r="K853" s="146"/>
      <c r="L853" s="146"/>
    </row>
    <row r="854" spans="9:12" x14ac:dyDescent="0.25">
      <c r="I854" s="146"/>
      <c r="J854" s="146"/>
      <c r="K854" s="146"/>
      <c r="L854" s="146"/>
    </row>
    <row r="855" spans="9:12" x14ac:dyDescent="0.25">
      <c r="I855" s="146"/>
      <c r="J855" s="146"/>
      <c r="K855" s="146"/>
      <c r="L855" s="146"/>
    </row>
    <row r="856" spans="9:12" x14ac:dyDescent="0.25">
      <c r="I856" s="146"/>
      <c r="J856" s="146"/>
      <c r="K856" s="146"/>
      <c r="L856" s="146"/>
    </row>
    <row r="857" spans="9:12" x14ac:dyDescent="0.25">
      <c r="I857" s="146"/>
      <c r="J857" s="146"/>
      <c r="K857" s="146"/>
      <c r="L857" s="146"/>
    </row>
    <row r="858" spans="9:12" x14ac:dyDescent="0.25">
      <c r="I858" s="146"/>
      <c r="J858" s="146"/>
      <c r="K858" s="146"/>
      <c r="L858" s="146"/>
    </row>
    <row r="859" spans="9:12" x14ac:dyDescent="0.25">
      <c r="I859" s="146"/>
      <c r="J859" s="146"/>
      <c r="K859" s="146"/>
      <c r="L859" s="146"/>
    </row>
    <row r="860" spans="9:12" x14ac:dyDescent="0.25">
      <c r="I860" s="146"/>
      <c r="J860" s="146"/>
      <c r="K860" s="146"/>
      <c r="L860" s="146"/>
    </row>
    <row r="861" spans="9:12" x14ac:dyDescent="0.25">
      <c r="I861" s="146"/>
      <c r="J861" s="146"/>
      <c r="K861" s="146"/>
      <c r="L861" s="146"/>
    </row>
    <row r="862" spans="9:12" x14ac:dyDescent="0.25">
      <c r="I862" s="146"/>
      <c r="J862" s="146"/>
      <c r="K862" s="146"/>
      <c r="L862" s="146"/>
    </row>
    <row r="863" spans="9:12" x14ac:dyDescent="0.25">
      <c r="I863" s="146"/>
      <c r="J863" s="146"/>
      <c r="K863" s="146"/>
      <c r="L863" s="146"/>
    </row>
    <row r="864" spans="9:12" x14ac:dyDescent="0.25">
      <c r="I864" s="146"/>
      <c r="J864" s="146"/>
      <c r="K864" s="146"/>
      <c r="L864" s="146"/>
    </row>
    <row r="865" spans="9:12" x14ac:dyDescent="0.25">
      <c r="I865" s="146"/>
      <c r="J865" s="146"/>
      <c r="K865" s="146"/>
      <c r="L865" s="146"/>
    </row>
    <row r="866" spans="9:12" x14ac:dyDescent="0.25">
      <c r="I866" s="146"/>
      <c r="J866" s="146"/>
      <c r="K866" s="146"/>
      <c r="L866" s="146"/>
    </row>
    <row r="867" spans="9:12" x14ac:dyDescent="0.25">
      <c r="I867" s="146"/>
      <c r="J867" s="146"/>
      <c r="K867" s="146"/>
      <c r="L867" s="146"/>
    </row>
    <row r="868" spans="9:12" x14ac:dyDescent="0.25">
      <c r="I868" s="146"/>
      <c r="J868" s="146"/>
      <c r="K868" s="146"/>
      <c r="L868" s="146"/>
    </row>
    <row r="869" spans="9:12" x14ac:dyDescent="0.25">
      <c r="I869" s="146"/>
      <c r="J869" s="146"/>
      <c r="K869" s="146"/>
      <c r="L869" s="146"/>
    </row>
    <row r="870" spans="9:12" x14ac:dyDescent="0.25">
      <c r="I870" s="146"/>
      <c r="J870" s="146"/>
      <c r="K870" s="146"/>
      <c r="L870" s="146"/>
    </row>
    <row r="871" spans="9:12" x14ac:dyDescent="0.25">
      <c r="I871" s="146"/>
      <c r="J871" s="146"/>
      <c r="K871" s="146"/>
      <c r="L871" s="146"/>
    </row>
    <row r="872" spans="9:12" x14ac:dyDescent="0.25">
      <c r="I872" s="146"/>
      <c r="J872" s="146"/>
      <c r="K872" s="146"/>
      <c r="L872" s="146"/>
    </row>
    <row r="873" spans="9:12" x14ac:dyDescent="0.25">
      <c r="I873" s="146"/>
      <c r="J873" s="146"/>
      <c r="K873" s="146"/>
      <c r="L873" s="146"/>
    </row>
    <row r="874" spans="9:12" x14ac:dyDescent="0.25">
      <c r="I874" s="146"/>
      <c r="J874" s="146"/>
      <c r="K874" s="146"/>
      <c r="L874" s="146"/>
    </row>
    <row r="875" spans="9:12" x14ac:dyDescent="0.25">
      <c r="I875" s="146"/>
      <c r="J875" s="146"/>
      <c r="K875" s="146"/>
      <c r="L875" s="146"/>
    </row>
    <row r="876" spans="9:12" x14ac:dyDescent="0.25">
      <c r="I876" s="146"/>
      <c r="J876" s="146"/>
      <c r="K876" s="146"/>
      <c r="L876" s="146"/>
    </row>
    <row r="877" spans="9:12" x14ac:dyDescent="0.25">
      <c r="I877" s="146"/>
      <c r="J877" s="146"/>
      <c r="K877" s="146"/>
      <c r="L877" s="146"/>
    </row>
    <row r="878" spans="9:12" x14ac:dyDescent="0.25">
      <c r="I878" s="146"/>
      <c r="J878" s="146"/>
      <c r="K878" s="146"/>
      <c r="L878" s="146"/>
    </row>
    <row r="879" spans="9:12" x14ac:dyDescent="0.25">
      <c r="I879" s="146"/>
      <c r="J879" s="146"/>
      <c r="K879" s="146"/>
      <c r="L879" s="146"/>
    </row>
    <row r="880" spans="9:12" x14ac:dyDescent="0.25">
      <c r="I880" s="146"/>
      <c r="J880" s="146"/>
      <c r="K880" s="146"/>
      <c r="L880" s="146"/>
    </row>
    <row r="881" spans="9:12" x14ac:dyDescent="0.25">
      <c r="I881" s="146"/>
      <c r="J881" s="146"/>
      <c r="K881" s="146"/>
      <c r="L881" s="146"/>
    </row>
    <row r="882" spans="9:12" x14ac:dyDescent="0.25">
      <c r="I882" s="146"/>
      <c r="J882" s="146"/>
      <c r="K882" s="146"/>
      <c r="L882" s="146"/>
    </row>
    <row r="883" spans="9:12" x14ac:dyDescent="0.25">
      <c r="I883" s="146"/>
      <c r="J883" s="146"/>
      <c r="K883" s="146"/>
      <c r="L883" s="146"/>
    </row>
    <row r="884" spans="9:12" x14ac:dyDescent="0.25">
      <c r="I884" s="146"/>
      <c r="J884" s="146"/>
      <c r="K884" s="146"/>
      <c r="L884" s="146"/>
    </row>
    <row r="885" spans="9:12" x14ac:dyDescent="0.25">
      <c r="I885" s="146"/>
      <c r="J885" s="146"/>
      <c r="K885" s="146"/>
      <c r="L885" s="146"/>
    </row>
    <row r="886" spans="9:12" x14ac:dyDescent="0.25">
      <c r="I886" s="146"/>
      <c r="J886" s="146"/>
      <c r="K886" s="146"/>
      <c r="L886" s="146"/>
    </row>
    <row r="887" spans="9:12" x14ac:dyDescent="0.25">
      <c r="I887" s="146"/>
      <c r="J887" s="146"/>
      <c r="K887" s="146"/>
      <c r="L887" s="146"/>
    </row>
    <row r="888" spans="9:12" x14ac:dyDescent="0.25">
      <c r="I888" s="146"/>
      <c r="J888" s="146"/>
      <c r="K888" s="146"/>
      <c r="L888" s="146"/>
    </row>
    <row r="889" spans="9:12" x14ac:dyDescent="0.25">
      <c r="I889" s="146"/>
      <c r="J889" s="146"/>
      <c r="K889" s="146"/>
      <c r="L889" s="146"/>
    </row>
    <row r="890" spans="9:12" x14ac:dyDescent="0.25">
      <c r="I890" s="146"/>
      <c r="J890" s="146"/>
      <c r="K890" s="146"/>
      <c r="L890" s="146"/>
    </row>
    <row r="891" spans="9:12" x14ac:dyDescent="0.25">
      <c r="I891" s="146"/>
      <c r="J891" s="146"/>
      <c r="K891" s="146"/>
      <c r="L891" s="146"/>
    </row>
    <row r="892" spans="9:12" x14ac:dyDescent="0.25">
      <c r="I892" s="146"/>
      <c r="J892" s="146"/>
      <c r="K892" s="146"/>
      <c r="L892" s="146"/>
    </row>
    <row r="893" spans="9:12" x14ac:dyDescent="0.25">
      <c r="I893" s="146"/>
      <c r="J893" s="146"/>
      <c r="K893" s="146"/>
      <c r="L893" s="146"/>
    </row>
    <row r="894" spans="9:12" x14ac:dyDescent="0.25">
      <c r="I894" s="146"/>
      <c r="J894" s="146"/>
      <c r="K894" s="146"/>
      <c r="L894" s="146"/>
    </row>
    <row r="895" spans="9:12" x14ac:dyDescent="0.25">
      <c r="I895" s="146"/>
      <c r="J895" s="146"/>
      <c r="K895" s="146"/>
      <c r="L895" s="146"/>
    </row>
    <row r="896" spans="9:12" x14ac:dyDescent="0.25">
      <c r="I896" s="146"/>
      <c r="J896" s="146"/>
      <c r="K896" s="146"/>
      <c r="L896" s="146"/>
    </row>
    <row r="897" spans="9:12" x14ac:dyDescent="0.25">
      <c r="I897" s="146"/>
      <c r="J897" s="146"/>
      <c r="K897" s="146"/>
      <c r="L897" s="146"/>
    </row>
    <row r="898" spans="9:12" x14ac:dyDescent="0.25">
      <c r="I898" s="146"/>
      <c r="J898" s="146"/>
      <c r="K898" s="146"/>
      <c r="L898" s="146"/>
    </row>
    <row r="899" spans="9:12" x14ac:dyDescent="0.25">
      <c r="I899" s="146"/>
      <c r="J899" s="146"/>
      <c r="K899" s="146"/>
      <c r="L899" s="146"/>
    </row>
    <row r="900" spans="9:12" x14ac:dyDescent="0.25">
      <c r="I900" s="146"/>
      <c r="J900" s="146"/>
      <c r="K900" s="146"/>
      <c r="L900" s="146"/>
    </row>
    <row r="901" spans="9:12" x14ac:dyDescent="0.25">
      <c r="I901" s="146"/>
      <c r="J901" s="146"/>
      <c r="K901" s="146"/>
      <c r="L901" s="146"/>
    </row>
    <row r="902" spans="9:12" x14ac:dyDescent="0.25">
      <c r="I902" s="146"/>
      <c r="J902" s="146"/>
      <c r="K902" s="146"/>
      <c r="L902" s="146"/>
    </row>
    <row r="903" spans="9:12" x14ac:dyDescent="0.25">
      <c r="I903" s="146"/>
      <c r="J903" s="146"/>
      <c r="K903" s="146"/>
      <c r="L903" s="146"/>
    </row>
    <row r="904" spans="9:12" x14ac:dyDescent="0.25">
      <c r="I904" s="146"/>
      <c r="J904" s="146"/>
      <c r="K904" s="146"/>
      <c r="L904" s="146"/>
    </row>
    <row r="905" spans="9:12" x14ac:dyDescent="0.25">
      <c r="I905" s="146"/>
      <c r="J905" s="146"/>
      <c r="K905" s="146"/>
      <c r="L905" s="146"/>
    </row>
    <row r="906" spans="9:12" x14ac:dyDescent="0.25">
      <c r="I906" s="146"/>
      <c r="J906" s="146"/>
      <c r="K906" s="146"/>
      <c r="L906" s="146"/>
    </row>
    <row r="907" spans="9:12" x14ac:dyDescent="0.25">
      <c r="I907" s="146"/>
      <c r="J907" s="146"/>
      <c r="K907" s="146"/>
      <c r="L907" s="146"/>
    </row>
    <row r="908" spans="9:12" x14ac:dyDescent="0.25">
      <c r="I908" s="146"/>
      <c r="J908" s="146"/>
      <c r="K908" s="146"/>
      <c r="L908" s="146"/>
    </row>
    <row r="909" spans="9:12" x14ac:dyDescent="0.25">
      <c r="I909" s="146"/>
      <c r="J909" s="146"/>
      <c r="K909" s="146"/>
      <c r="L909" s="146"/>
    </row>
    <row r="910" spans="9:12" x14ac:dyDescent="0.25">
      <c r="I910" s="146"/>
      <c r="J910" s="146"/>
      <c r="K910" s="146"/>
      <c r="L910" s="146"/>
    </row>
    <row r="911" spans="9:12" x14ac:dyDescent="0.25">
      <c r="I911" s="146"/>
      <c r="J911" s="146"/>
      <c r="K911" s="146"/>
      <c r="L911" s="146"/>
    </row>
    <row r="912" spans="9:12" x14ac:dyDescent="0.25">
      <c r="I912" s="146"/>
      <c r="J912" s="146"/>
      <c r="K912" s="146"/>
      <c r="L912" s="146"/>
    </row>
    <row r="913" spans="9:12" x14ac:dyDescent="0.25">
      <c r="I913" s="146"/>
      <c r="J913" s="146"/>
      <c r="K913" s="146"/>
      <c r="L913" s="146"/>
    </row>
    <row r="914" spans="9:12" x14ac:dyDescent="0.25">
      <c r="I914" s="146"/>
      <c r="J914" s="146"/>
      <c r="K914" s="146"/>
      <c r="L914" s="146"/>
    </row>
    <row r="915" spans="9:12" x14ac:dyDescent="0.25">
      <c r="I915" s="146"/>
      <c r="J915" s="146"/>
      <c r="K915" s="146"/>
      <c r="L915" s="146"/>
    </row>
    <row r="916" spans="9:12" x14ac:dyDescent="0.25">
      <c r="I916" s="146"/>
      <c r="J916" s="146"/>
      <c r="K916" s="146"/>
      <c r="L916" s="146"/>
    </row>
    <row r="917" spans="9:12" x14ac:dyDescent="0.25">
      <c r="I917" s="146"/>
      <c r="J917" s="146"/>
      <c r="K917" s="146"/>
      <c r="L917" s="146"/>
    </row>
    <row r="918" spans="9:12" x14ac:dyDescent="0.25">
      <c r="I918" s="146"/>
      <c r="J918" s="146"/>
      <c r="K918" s="146"/>
      <c r="L918" s="146"/>
    </row>
    <row r="919" spans="9:12" x14ac:dyDescent="0.25">
      <c r="I919" s="146"/>
      <c r="J919" s="146"/>
      <c r="K919" s="146"/>
      <c r="L919" s="146"/>
    </row>
    <row r="920" spans="9:12" x14ac:dyDescent="0.25">
      <c r="I920" s="146"/>
      <c r="J920" s="146"/>
      <c r="K920" s="146"/>
      <c r="L920" s="146"/>
    </row>
    <row r="921" spans="9:12" x14ac:dyDescent="0.25">
      <c r="I921" s="146"/>
      <c r="J921" s="146"/>
      <c r="K921" s="146"/>
      <c r="L921" s="146"/>
    </row>
    <row r="922" spans="9:12" x14ac:dyDescent="0.25">
      <c r="I922" s="146"/>
      <c r="J922" s="146"/>
      <c r="K922" s="146"/>
      <c r="L922" s="146"/>
    </row>
    <row r="923" spans="9:12" x14ac:dyDescent="0.25">
      <c r="I923" s="146"/>
      <c r="J923" s="146"/>
      <c r="K923" s="146"/>
      <c r="L923" s="146"/>
    </row>
    <row r="924" spans="9:12" x14ac:dyDescent="0.25">
      <c r="I924" s="146"/>
      <c r="J924" s="146"/>
      <c r="K924" s="146"/>
      <c r="L924" s="146"/>
    </row>
    <row r="925" spans="9:12" x14ac:dyDescent="0.25">
      <c r="I925" s="146"/>
      <c r="J925" s="146"/>
      <c r="K925" s="146"/>
      <c r="L925" s="146"/>
    </row>
    <row r="926" spans="9:12" x14ac:dyDescent="0.25">
      <c r="I926" s="146"/>
      <c r="J926" s="146"/>
      <c r="K926" s="146"/>
      <c r="L926" s="146"/>
    </row>
    <row r="927" spans="9:12" x14ac:dyDescent="0.25">
      <c r="I927" s="146"/>
      <c r="J927" s="146"/>
      <c r="K927" s="146"/>
      <c r="L927" s="146"/>
    </row>
    <row r="928" spans="9:12" x14ac:dyDescent="0.25">
      <c r="I928" s="146"/>
      <c r="J928" s="146"/>
      <c r="K928" s="146"/>
      <c r="L928" s="146"/>
    </row>
    <row r="929" spans="9:12" x14ac:dyDescent="0.25">
      <c r="I929" s="146"/>
      <c r="J929" s="146"/>
      <c r="K929" s="146"/>
      <c r="L929" s="146"/>
    </row>
    <row r="930" spans="9:12" x14ac:dyDescent="0.25">
      <c r="I930" s="146"/>
      <c r="J930" s="146"/>
      <c r="K930" s="146"/>
      <c r="L930" s="146"/>
    </row>
    <row r="931" spans="9:12" x14ac:dyDescent="0.25">
      <c r="I931" s="146"/>
      <c r="J931" s="146"/>
      <c r="K931" s="146"/>
      <c r="L931" s="146"/>
    </row>
    <row r="932" spans="9:12" x14ac:dyDescent="0.25">
      <c r="I932" s="146"/>
      <c r="J932" s="146"/>
      <c r="K932" s="146"/>
      <c r="L932" s="146"/>
    </row>
    <row r="933" spans="9:12" x14ac:dyDescent="0.25">
      <c r="I933" s="146"/>
      <c r="J933" s="146"/>
      <c r="K933" s="146"/>
      <c r="L933" s="146"/>
    </row>
    <row r="934" spans="9:12" x14ac:dyDescent="0.25">
      <c r="I934" s="146"/>
      <c r="J934" s="146"/>
      <c r="K934" s="146"/>
      <c r="L934" s="146"/>
    </row>
    <row r="935" spans="9:12" x14ac:dyDescent="0.25">
      <c r="I935" s="146"/>
      <c r="J935" s="146"/>
      <c r="K935" s="146"/>
      <c r="L935" s="146"/>
    </row>
    <row r="936" spans="9:12" x14ac:dyDescent="0.25">
      <c r="I936" s="146"/>
      <c r="J936" s="146"/>
      <c r="K936" s="146"/>
      <c r="L936" s="146"/>
    </row>
    <row r="937" spans="9:12" x14ac:dyDescent="0.25">
      <c r="I937" s="146"/>
      <c r="J937" s="146"/>
      <c r="K937" s="146"/>
      <c r="L937" s="146"/>
    </row>
    <row r="938" spans="9:12" x14ac:dyDescent="0.25">
      <c r="I938" s="146"/>
      <c r="J938" s="146"/>
      <c r="K938" s="146"/>
      <c r="L938" s="146"/>
    </row>
    <row r="939" spans="9:12" x14ac:dyDescent="0.25">
      <c r="I939" s="146"/>
      <c r="J939" s="146"/>
      <c r="K939" s="146"/>
      <c r="L939" s="146"/>
    </row>
    <row r="940" spans="9:12" x14ac:dyDescent="0.25">
      <c r="I940" s="146"/>
      <c r="J940" s="146"/>
      <c r="K940" s="146"/>
      <c r="L940" s="146"/>
    </row>
    <row r="941" spans="9:12" x14ac:dyDescent="0.25">
      <c r="I941" s="146"/>
      <c r="J941" s="146"/>
      <c r="K941" s="146"/>
      <c r="L941" s="146"/>
    </row>
    <row r="942" spans="9:12" x14ac:dyDescent="0.25">
      <c r="I942" s="146"/>
      <c r="J942" s="146"/>
      <c r="K942" s="146"/>
      <c r="L942" s="146"/>
    </row>
    <row r="943" spans="9:12" x14ac:dyDescent="0.25">
      <c r="I943" s="146"/>
      <c r="J943" s="146"/>
      <c r="K943" s="146"/>
      <c r="L943" s="146"/>
    </row>
    <row r="944" spans="9:12" x14ac:dyDescent="0.25">
      <c r="I944" s="146"/>
      <c r="J944" s="146"/>
      <c r="K944" s="146"/>
      <c r="L944" s="146"/>
    </row>
    <row r="945" spans="9:12" x14ac:dyDescent="0.25">
      <c r="I945" s="146"/>
      <c r="J945" s="146"/>
      <c r="K945" s="146"/>
      <c r="L945" s="146"/>
    </row>
    <row r="946" spans="9:12" x14ac:dyDescent="0.25">
      <c r="I946" s="146"/>
      <c r="J946" s="146"/>
      <c r="K946" s="146"/>
      <c r="L946" s="146"/>
    </row>
    <row r="947" spans="9:12" x14ac:dyDescent="0.25">
      <c r="I947" s="146"/>
      <c r="J947" s="146"/>
      <c r="K947" s="146"/>
      <c r="L947" s="146"/>
    </row>
    <row r="948" spans="9:12" x14ac:dyDescent="0.25">
      <c r="I948" s="146"/>
      <c r="J948" s="146"/>
      <c r="K948" s="146"/>
      <c r="L948" s="146"/>
    </row>
    <row r="949" spans="9:12" x14ac:dyDescent="0.25">
      <c r="I949" s="146"/>
      <c r="J949" s="146"/>
      <c r="K949" s="146"/>
      <c r="L949" s="146"/>
    </row>
    <row r="950" spans="9:12" x14ac:dyDescent="0.25">
      <c r="I950" s="146"/>
      <c r="J950" s="146"/>
      <c r="K950" s="146"/>
      <c r="L950" s="146"/>
    </row>
    <row r="951" spans="9:12" x14ac:dyDescent="0.25">
      <c r="I951" s="146"/>
      <c r="J951" s="146"/>
      <c r="K951" s="146"/>
      <c r="L951" s="146"/>
    </row>
    <row r="952" spans="9:12" x14ac:dyDescent="0.25">
      <c r="I952" s="146"/>
      <c r="J952" s="146"/>
      <c r="K952" s="146"/>
      <c r="L952" s="146"/>
    </row>
    <row r="953" spans="9:12" x14ac:dyDescent="0.25">
      <c r="I953" s="146"/>
      <c r="J953" s="146"/>
      <c r="K953" s="146"/>
      <c r="L953" s="146"/>
    </row>
    <row r="954" spans="9:12" x14ac:dyDescent="0.25">
      <c r="I954" s="146"/>
      <c r="J954" s="146"/>
      <c r="K954" s="146"/>
      <c r="L954" s="146"/>
    </row>
    <row r="955" spans="9:12" x14ac:dyDescent="0.25">
      <c r="I955" s="146"/>
      <c r="J955" s="146"/>
      <c r="K955" s="146"/>
      <c r="L955" s="146"/>
    </row>
    <row r="956" spans="9:12" x14ac:dyDescent="0.25">
      <c r="I956" s="146"/>
      <c r="J956" s="146"/>
      <c r="K956" s="146"/>
      <c r="L956" s="146"/>
    </row>
    <row r="957" spans="9:12" x14ac:dyDescent="0.25">
      <c r="I957" s="146"/>
      <c r="J957" s="146"/>
      <c r="K957" s="146"/>
      <c r="L957" s="146"/>
    </row>
    <row r="958" spans="9:12" x14ac:dyDescent="0.25">
      <c r="I958" s="146"/>
      <c r="J958" s="146"/>
      <c r="K958" s="146"/>
      <c r="L958" s="146"/>
    </row>
    <row r="959" spans="9:12" x14ac:dyDescent="0.25">
      <c r="I959" s="146"/>
      <c r="J959" s="146"/>
      <c r="K959" s="146"/>
      <c r="L959" s="146"/>
    </row>
    <row r="960" spans="9:12" x14ac:dyDescent="0.25">
      <c r="I960" s="146"/>
      <c r="J960" s="146"/>
      <c r="K960" s="146"/>
      <c r="L960" s="146"/>
    </row>
    <row r="961" spans="9:12" x14ac:dyDescent="0.25">
      <c r="I961" s="146"/>
      <c r="J961" s="146"/>
      <c r="K961" s="146"/>
      <c r="L961" s="146"/>
    </row>
    <row r="962" spans="9:12" x14ac:dyDescent="0.25">
      <c r="I962" s="146"/>
      <c r="J962" s="146"/>
      <c r="K962" s="146"/>
      <c r="L962" s="146"/>
    </row>
    <row r="963" spans="9:12" x14ac:dyDescent="0.25">
      <c r="I963" s="146"/>
      <c r="J963" s="146"/>
      <c r="K963" s="146"/>
      <c r="L963" s="146"/>
    </row>
    <row r="964" spans="9:12" x14ac:dyDescent="0.25">
      <c r="I964" s="146"/>
      <c r="J964" s="146"/>
      <c r="K964" s="146"/>
      <c r="L964" s="146"/>
    </row>
    <row r="965" spans="9:12" x14ac:dyDescent="0.25">
      <c r="I965" s="146"/>
      <c r="J965" s="146"/>
      <c r="K965" s="146"/>
      <c r="L965" s="146"/>
    </row>
    <row r="966" spans="9:12" x14ac:dyDescent="0.25">
      <c r="I966" s="146"/>
      <c r="J966" s="146"/>
      <c r="K966" s="146"/>
      <c r="L966" s="146"/>
    </row>
    <row r="967" spans="9:12" x14ac:dyDescent="0.25">
      <c r="I967" s="146"/>
      <c r="J967" s="146"/>
      <c r="K967" s="146"/>
      <c r="L967" s="146"/>
    </row>
    <row r="968" spans="9:12" x14ac:dyDescent="0.25">
      <c r="I968" s="146"/>
      <c r="J968" s="146"/>
      <c r="K968" s="146"/>
      <c r="L968" s="146"/>
    </row>
    <row r="969" spans="9:12" x14ac:dyDescent="0.25">
      <c r="I969" s="146"/>
      <c r="J969" s="146"/>
      <c r="K969" s="146"/>
      <c r="L969" s="146"/>
    </row>
    <row r="970" spans="9:12" x14ac:dyDescent="0.25">
      <c r="I970" s="146"/>
      <c r="J970" s="146"/>
      <c r="K970" s="146"/>
      <c r="L970" s="146"/>
    </row>
    <row r="971" spans="9:12" x14ac:dyDescent="0.25">
      <c r="I971" s="146"/>
      <c r="J971" s="146"/>
      <c r="K971" s="146"/>
      <c r="L971" s="146"/>
    </row>
    <row r="972" spans="9:12" x14ac:dyDescent="0.25">
      <c r="I972" s="146"/>
      <c r="J972" s="146"/>
      <c r="K972" s="146"/>
      <c r="L972" s="146"/>
    </row>
    <row r="973" spans="9:12" x14ac:dyDescent="0.25">
      <c r="I973" s="146"/>
      <c r="J973" s="146"/>
      <c r="K973" s="146"/>
      <c r="L973" s="146"/>
    </row>
    <row r="974" spans="9:12" x14ac:dyDescent="0.25">
      <c r="I974" s="146"/>
      <c r="J974" s="146"/>
      <c r="K974" s="146"/>
      <c r="L974" s="146"/>
    </row>
    <row r="975" spans="9:12" x14ac:dyDescent="0.25">
      <c r="I975" s="146"/>
      <c r="J975" s="146"/>
      <c r="K975" s="146"/>
      <c r="L975" s="146"/>
    </row>
    <row r="976" spans="9:12" x14ac:dyDescent="0.25">
      <c r="I976" s="146"/>
      <c r="J976" s="146"/>
      <c r="K976" s="146"/>
      <c r="L976" s="146"/>
    </row>
    <row r="977" spans="9:12" x14ac:dyDescent="0.25">
      <c r="I977" s="146"/>
      <c r="J977" s="146"/>
      <c r="K977" s="146"/>
      <c r="L977" s="146"/>
    </row>
    <row r="978" spans="9:12" x14ac:dyDescent="0.25">
      <c r="I978" s="146"/>
      <c r="J978" s="146"/>
      <c r="K978" s="146"/>
      <c r="L978" s="146"/>
    </row>
    <row r="979" spans="9:12" x14ac:dyDescent="0.25">
      <c r="I979" s="146"/>
      <c r="J979" s="146"/>
      <c r="K979" s="146"/>
      <c r="L979" s="146"/>
    </row>
    <row r="980" spans="9:12" x14ac:dyDescent="0.25">
      <c r="I980" s="146"/>
      <c r="J980" s="146"/>
      <c r="K980" s="146"/>
      <c r="L980" s="146"/>
    </row>
    <row r="981" spans="9:12" x14ac:dyDescent="0.25">
      <c r="I981" s="146"/>
      <c r="J981" s="146"/>
      <c r="K981" s="146"/>
      <c r="L981" s="146"/>
    </row>
    <row r="982" spans="9:12" x14ac:dyDescent="0.25">
      <c r="I982" s="146"/>
      <c r="J982" s="146"/>
      <c r="K982" s="146"/>
      <c r="L982" s="146"/>
    </row>
    <row r="983" spans="9:12" x14ac:dyDescent="0.25">
      <c r="I983" s="146"/>
      <c r="J983" s="146"/>
      <c r="K983" s="146"/>
      <c r="L983" s="146"/>
    </row>
    <row r="984" spans="9:12" x14ac:dyDescent="0.25">
      <c r="I984" s="146"/>
      <c r="J984" s="146"/>
      <c r="K984" s="146"/>
      <c r="L984" s="146"/>
    </row>
    <row r="985" spans="9:12" x14ac:dyDescent="0.25">
      <c r="I985" s="146"/>
      <c r="J985" s="146"/>
      <c r="K985" s="146"/>
      <c r="L985" s="146"/>
    </row>
    <row r="986" spans="9:12" x14ac:dyDescent="0.25">
      <c r="I986" s="146"/>
      <c r="J986" s="146"/>
      <c r="K986" s="146"/>
      <c r="L986" s="146"/>
    </row>
    <row r="987" spans="9:12" x14ac:dyDescent="0.25">
      <c r="I987" s="146"/>
      <c r="J987" s="146"/>
      <c r="K987" s="146"/>
      <c r="L987" s="146"/>
    </row>
    <row r="988" spans="9:12" x14ac:dyDescent="0.25">
      <c r="I988" s="146"/>
      <c r="J988" s="146"/>
      <c r="K988" s="146"/>
      <c r="L988" s="146"/>
    </row>
    <row r="989" spans="9:12" x14ac:dyDescent="0.25">
      <c r="I989" s="146"/>
      <c r="J989" s="146"/>
      <c r="K989" s="146"/>
      <c r="L989" s="146"/>
    </row>
    <row r="990" spans="9:12" x14ac:dyDescent="0.25">
      <c r="I990" s="146"/>
      <c r="J990" s="146"/>
      <c r="K990" s="146"/>
      <c r="L990" s="146"/>
    </row>
    <row r="991" spans="9:12" x14ac:dyDescent="0.25">
      <c r="I991" s="146"/>
      <c r="J991" s="146"/>
      <c r="K991" s="146"/>
      <c r="L991" s="146"/>
    </row>
    <row r="992" spans="9:12" x14ac:dyDescent="0.25">
      <c r="I992" s="146"/>
      <c r="J992" s="146"/>
      <c r="K992" s="146"/>
      <c r="L992" s="146"/>
    </row>
    <row r="993" spans="9:12" x14ac:dyDescent="0.25">
      <c r="I993" s="146"/>
      <c r="J993" s="146"/>
      <c r="K993" s="146"/>
      <c r="L993" s="146"/>
    </row>
    <row r="994" spans="9:12" x14ac:dyDescent="0.25">
      <c r="I994" s="146"/>
      <c r="J994" s="146"/>
      <c r="K994" s="146"/>
      <c r="L994" s="146"/>
    </row>
    <row r="995" spans="9:12" x14ac:dyDescent="0.25">
      <c r="I995" s="146"/>
      <c r="J995" s="146"/>
      <c r="K995" s="146"/>
      <c r="L995" s="146"/>
    </row>
    <row r="996" spans="9:12" x14ac:dyDescent="0.25">
      <c r="I996" s="146"/>
      <c r="J996" s="146"/>
      <c r="K996" s="146"/>
      <c r="L996" s="146"/>
    </row>
    <row r="997" spans="9:12" x14ac:dyDescent="0.25">
      <c r="I997" s="146"/>
      <c r="J997" s="146"/>
      <c r="K997" s="146"/>
      <c r="L997" s="146"/>
    </row>
    <row r="998" spans="9:12" x14ac:dyDescent="0.25">
      <c r="I998" s="146"/>
      <c r="J998" s="146"/>
      <c r="K998" s="146"/>
      <c r="L998" s="146"/>
    </row>
    <row r="999" spans="9:12" x14ac:dyDescent="0.25">
      <c r="I999" s="146"/>
      <c r="J999" s="146"/>
      <c r="K999" s="146"/>
      <c r="L999" s="146"/>
    </row>
    <row r="1000" spans="9:12" x14ac:dyDescent="0.25">
      <c r="I1000" s="146"/>
      <c r="J1000" s="146"/>
      <c r="K1000" s="146"/>
      <c r="L1000" s="146"/>
    </row>
    <row r="1001" spans="9:12" x14ac:dyDescent="0.25">
      <c r="I1001" s="146"/>
      <c r="J1001" s="146"/>
      <c r="K1001" s="146"/>
      <c r="L1001" s="146"/>
    </row>
    <row r="1002" spans="9:12" x14ac:dyDescent="0.25">
      <c r="I1002" s="146"/>
      <c r="J1002" s="146"/>
      <c r="K1002" s="146"/>
      <c r="L1002" s="146"/>
    </row>
    <row r="1003" spans="9:12" x14ac:dyDescent="0.25">
      <c r="I1003" s="146"/>
      <c r="J1003" s="146"/>
      <c r="K1003" s="146"/>
      <c r="L1003" s="146"/>
    </row>
    <row r="1004" spans="9:12" x14ac:dyDescent="0.25">
      <c r="I1004" s="146"/>
      <c r="J1004" s="146"/>
      <c r="K1004" s="146"/>
      <c r="L1004" s="146"/>
    </row>
    <row r="1005" spans="9:12" x14ac:dyDescent="0.25">
      <c r="I1005" s="146"/>
      <c r="J1005" s="146"/>
      <c r="K1005" s="146"/>
      <c r="L1005" s="146"/>
    </row>
    <row r="1006" spans="9:12" x14ac:dyDescent="0.25">
      <c r="I1006" s="146"/>
      <c r="J1006" s="146"/>
      <c r="K1006" s="146"/>
      <c r="L1006" s="146"/>
    </row>
    <row r="1007" spans="9:12" x14ac:dyDescent="0.25">
      <c r="I1007" s="146"/>
      <c r="J1007" s="146"/>
      <c r="K1007" s="146"/>
      <c r="L1007" s="146"/>
    </row>
    <row r="1008" spans="9:12" x14ac:dyDescent="0.25">
      <c r="I1008" s="146"/>
      <c r="J1008" s="146"/>
      <c r="K1008" s="146"/>
      <c r="L1008" s="146"/>
    </row>
    <row r="1009" spans="9:12" x14ac:dyDescent="0.25">
      <c r="I1009" s="146"/>
      <c r="J1009" s="146"/>
      <c r="K1009" s="146"/>
      <c r="L1009" s="146"/>
    </row>
    <row r="1010" spans="9:12" x14ac:dyDescent="0.25">
      <c r="I1010" s="146"/>
      <c r="J1010" s="146"/>
      <c r="K1010" s="146"/>
      <c r="L1010" s="146"/>
    </row>
    <row r="1011" spans="9:12" x14ac:dyDescent="0.25">
      <c r="I1011" s="146"/>
      <c r="J1011" s="146"/>
      <c r="K1011" s="146"/>
      <c r="L1011" s="146"/>
    </row>
    <row r="1012" spans="9:12" x14ac:dyDescent="0.25">
      <c r="I1012" s="146"/>
      <c r="J1012" s="146"/>
      <c r="K1012" s="146"/>
      <c r="L1012" s="146"/>
    </row>
    <row r="1013" spans="9:12" x14ac:dyDescent="0.25">
      <c r="I1013" s="146"/>
      <c r="J1013" s="146"/>
      <c r="K1013" s="146"/>
      <c r="L1013" s="146"/>
    </row>
    <row r="1014" spans="9:12" x14ac:dyDescent="0.25">
      <c r="I1014" s="146"/>
      <c r="J1014" s="146"/>
      <c r="K1014" s="146"/>
      <c r="L1014" s="146"/>
    </row>
    <row r="1015" spans="9:12" x14ac:dyDescent="0.25">
      <c r="I1015" s="146"/>
      <c r="J1015" s="146"/>
      <c r="K1015" s="146"/>
      <c r="L1015" s="146"/>
    </row>
    <row r="1016" spans="9:12" x14ac:dyDescent="0.25">
      <c r="I1016" s="146"/>
      <c r="J1016" s="146"/>
      <c r="K1016" s="146"/>
      <c r="L1016" s="146"/>
    </row>
    <row r="1017" spans="9:12" x14ac:dyDescent="0.25">
      <c r="I1017" s="146"/>
      <c r="J1017" s="146"/>
      <c r="K1017" s="146"/>
      <c r="L1017" s="146"/>
    </row>
    <row r="1018" spans="9:12" x14ac:dyDescent="0.25">
      <c r="I1018" s="146"/>
      <c r="J1018" s="146"/>
      <c r="K1018" s="146"/>
      <c r="L1018" s="146"/>
    </row>
    <row r="1019" spans="9:12" x14ac:dyDescent="0.25">
      <c r="I1019" s="146"/>
      <c r="J1019" s="146"/>
      <c r="K1019" s="146"/>
      <c r="L1019" s="146"/>
    </row>
    <row r="1020" spans="9:12" x14ac:dyDescent="0.25">
      <c r="I1020" s="146"/>
      <c r="J1020" s="146"/>
      <c r="K1020" s="146"/>
      <c r="L1020" s="146"/>
    </row>
    <row r="1021" spans="9:12" x14ac:dyDescent="0.25">
      <c r="I1021" s="146"/>
      <c r="J1021" s="146"/>
      <c r="K1021" s="146"/>
      <c r="L1021" s="146"/>
    </row>
    <row r="1022" spans="9:12" x14ac:dyDescent="0.25">
      <c r="I1022" s="146"/>
      <c r="J1022" s="146"/>
      <c r="K1022" s="146"/>
      <c r="L1022" s="146"/>
    </row>
    <row r="1023" spans="9:12" x14ac:dyDescent="0.25">
      <c r="I1023" s="146"/>
      <c r="J1023" s="146"/>
      <c r="K1023" s="146"/>
      <c r="L1023" s="146"/>
    </row>
    <row r="1024" spans="9:12" x14ac:dyDescent="0.25">
      <c r="I1024" s="146"/>
      <c r="J1024" s="146"/>
      <c r="K1024" s="146"/>
      <c r="L1024" s="146"/>
    </row>
    <row r="1025" spans="9:12" x14ac:dyDescent="0.25">
      <c r="I1025" s="146"/>
      <c r="J1025" s="146"/>
      <c r="K1025" s="146"/>
      <c r="L1025" s="146"/>
    </row>
    <row r="1026" spans="9:12" x14ac:dyDescent="0.25">
      <c r="I1026" s="146"/>
      <c r="J1026" s="146"/>
      <c r="K1026" s="146"/>
      <c r="L1026" s="146"/>
    </row>
    <row r="1027" spans="9:12" x14ac:dyDescent="0.25">
      <c r="I1027" s="146"/>
      <c r="J1027" s="146"/>
      <c r="K1027" s="146"/>
      <c r="L1027" s="146"/>
    </row>
    <row r="1028" spans="9:12" x14ac:dyDescent="0.25">
      <c r="I1028" s="146"/>
      <c r="J1028" s="146"/>
      <c r="K1028" s="146"/>
      <c r="L1028" s="146"/>
    </row>
    <row r="1029" spans="9:12" x14ac:dyDescent="0.25">
      <c r="I1029" s="146"/>
      <c r="J1029" s="146"/>
      <c r="K1029" s="146"/>
      <c r="L1029" s="146"/>
    </row>
    <row r="1030" spans="9:12" x14ac:dyDescent="0.25">
      <c r="I1030" s="146"/>
      <c r="J1030" s="146"/>
      <c r="K1030" s="146"/>
      <c r="L1030" s="146"/>
    </row>
    <row r="1031" spans="9:12" x14ac:dyDescent="0.25">
      <c r="I1031" s="146"/>
      <c r="J1031" s="146"/>
      <c r="K1031" s="146"/>
      <c r="L1031" s="146"/>
    </row>
    <row r="1032" spans="9:12" x14ac:dyDescent="0.25">
      <c r="I1032" s="146"/>
      <c r="J1032" s="146"/>
      <c r="K1032" s="146"/>
      <c r="L1032" s="146"/>
    </row>
    <row r="1033" spans="9:12" x14ac:dyDescent="0.25">
      <c r="I1033" s="146"/>
      <c r="J1033" s="146"/>
      <c r="K1033" s="146"/>
      <c r="L1033" s="146"/>
    </row>
    <row r="1034" spans="9:12" x14ac:dyDescent="0.25">
      <c r="I1034" s="146"/>
      <c r="J1034" s="146"/>
      <c r="K1034" s="146"/>
      <c r="L1034" s="146"/>
    </row>
    <row r="1035" spans="9:12" x14ac:dyDescent="0.25">
      <c r="I1035" s="146"/>
      <c r="J1035" s="146"/>
      <c r="K1035" s="146"/>
      <c r="L1035" s="146"/>
    </row>
    <row r="1036" spans="9:12" x14ac:dyDescent="0.25">
      <c r="I1036" s="146"/>
      <c r="J1036" s="146"/>
      <c r="K1036" s="146"/>
      <c r="L1036" s="146"/>
    </row>
    <row r="1037" spans="9:12" x14ac:dyDescent="0.25">
      <c r="I1037" s="146"/>
      <c r="J1037" s="146"/>
      <c r="K1037" s="146"/>
      <c r="L1037" s="146"/>
    </row>
    <row r="1038" spans="9:12" x14ac:dyDescent="0.25">
      <c r="I1038" s="146"/>
      <c r="J1038" s="146"/>
      <c r="K1038" s="146"/>
      <c r="L1038" s="146"/>
    </row>
    <row r="1039" spans="9:12" x14ac:dyDescent="0.25">
      <c r="I1039" s="146"/>
      <c r="J1039" s="146"/>
      <c r="K1039" s="146"/>
      <c r="L1039" s="146"/>
    </row>
    <row r="1040" spans="9:12" x14ac:dyDescent="0.25">
      <c r="I1040" s="146"/>
      <c r="J1040" s="146"/>
      <c r="K1040" s="146"/>
      <c r="L1040" s="146"/>
    </row>
    <row r="1041" spans="9:12" x14ac:dyDescent="0.25">
      <c r="I1041" s="146"/>
      <c r="J1041" s="146"/>
      <c r="K1041" s="146"/>
      <c r="L1041" s="146"/>
    </row>
    <row r="1042" spans="9:12" x14ac:dyDescent="0.25">
      <c r="I1042" s="146"/>
      <c r="J1042" s="146"/>
      <c r="K1042" s="146"/>
      <c r="L1042" s="146"/>
    </row>
    <row r="1043" spans="9:12" x14ac:dyDescent="0.25">
      <c r="I1043" s="146"/>
      <c r="J1043" s="146"/>
      <c r="K1043" s="146"/>
      <c r="L1043" s="146"/>
    </row>
    <row r="1044" spans="9:12" x14ac:dyDescent="0.25">
      <c r="I1044" s="146"/>
      <c r="J1044" s="146"/>
      <c r="K1044" s="146"/>
      <c r="L1044" s="146"/>
    </row>
    <row r="1045" spans="9:12" x14ac:dyDescent="0.25">
      <c r="I1045" s="146"/>
      <c r="J1045" s="146"/>
      <c r="K1045" s="146"/>
      <c r="L1045" s="146"/>
    </row>
    <row r="1046" spans="9:12" x14ac:dyDescent="0.25">
      <c r="I1046" s="146"/>
      <c r="J1046" s="146"/>
      <c r="K1046" s="146"/>
      <c r="L1046" s="146"/>
    </row>
    <row r="1047" spans="9:12" x14ac:dyDescent="0.25">
      <c r="I1047" s="146"/>
      <c r="J1047" s="146"/>
      <c r="K1047" s="146"/>
      <c r="L1047" s="146"/>
    </row>
    <row r="1048" spans="9:12" x14ac:dyDescent="0.25">
      <c r="I1048" s="146"/>
      <c r="J1048" s="146"/>
      <c r="K1048" s="146"/>
      <c r="L1048" s="146"/>
    </row>
    <row r="1049" spans="9:12" x14ac:dyDescent="0.25">
      <c r="I1049" s="146"/>
      <c r="J1049" s="146"/>
      <c r="K1049" s="146"/>
      <c r="L1049" s="146"/>
    </row>
    <row r="1050" spans="9:12" x14ac:dyDescent="0.25">
      <c r="I1050" s="146"/>
      <c r="J1050" s="146"/>
      <c r="K1050" s="146"/>
      <c r="L1050" s="146"/>
    </row>
    <row r="1051" spans="9:12" x14ac:dyDescent="0.25">
      <c r="I1051" s="146"/>
      <c r="J1051" s="146"/>
      <c r="K1051" s="146"/>
      <c r="L1051" s="146"/>
    </row>
    <row r="1052" spans="9:12" x14ac:dyDescent="0.25">
      <c r="I1052" s="146"/>
      <c r="J1052" s="146"/>
      <c r="K1052" s="146"/>
      <c r="L1052" s="146"/>
    </row>
    <row r="1053" spans="9:12" x14ac:dyDescent="0.25">
      <c r="I1053" s="146"/>
      <c r="J1053" s="146"/>
      <c r="K1053" s="146"/>
      <c r="L1053" s="146"/>
    </row>
    <row r="1054" spans="9:12" x14ac:dyDescent="0.25">
      <c r="I1054" s="146"/>
      <c r="J1054" s="146"/>
      <c r="K1054" s="146"/>
      <c r="L1054" s="146"/>
    </row>
    <row r="1055" spans="9:12" x14ac:dyDescent="0.25">
      <c r="I1055" s="146"/>
      <c r="J1055" s="146"/>
      <c r="K1055" s="146"/>
      <c r="L1055" s="146"/>
    </row>
    <row r="1056" spans="9:12" x14ac:dyDescent="0.25">
      <c r="I1056" s="146"/>
      <c r="J1056" s="146"/>
      <c r="K1056" s="146"/>
      <c r="L1056" s="146"/>
    </row>
    <row r="1057" spans="9:12" x14ac:dyDescent="0.25">
      <c r="I1057" s="146"/>
      <c r="J1057" s="146"/>
      <c r="K1057" s="146"/>
      <c r="L1057" s="146"/>
    </row>
    <row r="1058" spans="9:12" x14ac:dyDescent="0.25">
      <c r="I1058" s="146"/>
      <c r="J1058" s="146"/>
      <c r="K1058" s="146"/>
      <c r="L1058" s="146"/>
    </row>
    <row r="1059" spans="9:12" x14ac:dyDescent="0.25">
      <c r="I1059" s="146"/>
      <c r="J1059" s="146"/>
      <c r="K1059" s="146"/>
      <c r="L1059" s="146"/>
    </row>
    <row r="1060" spans="9:12" x14ac:dyDescent="0.25">
      <c r="I1060" s="146"/>
      <c r="J1060" s="146"/>
      <c r="K1060" s="146"/>
      <c r="L1060" s="146"/>
    </row>
    <row r="1061" spans="9:12" x14ac:dyDescent="0.25">
      <c r="I1061" s="146"/>
      <c r="J1061" s="146"/>
      <c r="K1061" s="146"/>
      <c r="L1061" s="146"/>
    </row>
    <row r="1062" spans="9:12" x14ac:dyDescent="0.25">
      <c r="I1062" s="146"/>
      <c r="J1062" s="146"/>
      <c r="K1062" s="146"/>
      <c r="L1062" s="146"/>
    </row>
    <row r="1063" spans="9:12" x14ac:dyDescent="0.25">
      <c r="I1063" s="146"/>
      <c r="J1063" s="146"/>
      <c r="K1063" s="146"/>
      <c r="L1063" s="146"/>
    </row>
    <row r="1064" spans="9:12" x14ac:dyDescent="0.25">
      <c r="I1064" s="146"/>
      <c r="J1064" s="146"/>
      <c r="K1064" s="146"/>
      <c r="L1064" s="146"/>
    </row>
    <row r="1065" spans="9:12" x14ac:dyDescent="0.25">
      <c r="I1065" s="146"/>
      <c r="J1065" s="146"/>
      <c r="K1065" s="146"/>
      <c r="L1065" s="146"/>
    </row>
    <row r="1066" spans="9:12" x14ac:dyDescent="0.25">
      <c r="I1066" s="146"/>
      <c r="J1066" s="146"/>
      <c r="K1066" s="146"/>
      <c r="L1066" s="146"/>
    </row>
    <row r="1067" spans="9:12" x14ac:dyDescent="0.25">
      <c r="I1067" s="146"/>
      <c r="J1067" s="146"/>
      <c r="K1067" s="146"/>
      <c r="L1067" s="146"/>
    </row>
    <row r="1068" spans="9:12" x14ac:dyDescent="0.25">
      <c r="I1068" s="146"/>
      <c r="J1068" s="146"/>
      <c r="K1068" s="146"/>
      <c r="L1068" s="146"/>
    </row>
    <row r="1069" spans="9:12" x14ac:dyDescent="0.25">
      <c r="I1069" s="146"/>
      <c r="J1069" s="146"/>
      <c r="K1069" s="146"/>
      <c r="L1069" s="146"/>
    </row>
    <row r="1070" spans="9:12" x14ac:dyDescent="0.25">
      <c r="I1070" s="146"/>
      <c r="J1070" s="146"/>
      <c r="K1070" s="146"/>
      <c r="L1070" s="146"/>
    </row>
    <row r="1071" spans="9:12" x14ac:dyDescent="0.25">
      <c r="I1071" s="146"/>
      <c r="J1071" s="146"/>
      <c r="K1071" s="146"/>
      <c r="L1071" s="146"/>
    </row>
    <row r="1072" spans="9:12" x14ac:dyDescent="0.25">
      <c r="I1072" s="146"/>
      <c r="J1072" s="146"/>
      <c r="K1072" s="146"/>
      <c r="L1072" s="146"/>
    </row>
    <row r="1073" spans="9:12" x14ac:dyDescent="0.25">
      <c r="I1073" s="146"/>
      <c r="J1073" s="146"/>
      <c r="K1073" s="146"/>
      <c r="L1073" s="146"/>
    </row>
    <row r="1074" spans="9:12" x14ac:dyDescent="0.25">
      <c r="I1074" s="146"/>
      <c r="J1074" s="146"/>
      <c r="K1074" s="146"/>
      <c r="L1074" s="146"/>
    </row>
    <row r="1075" spans="9:12" x14ac:dyDescent="0.25">
      <c r="I1075" s="146"/>
      <c r="J1075" s="146"/>
      <c r="K1075" s="146"/>
      <c r="L1075" s="146"/>
    </row>
    <row r="1076" spans="9:12" x14ac:dyDescent="0.25">
      <c r="I1076" s="146"/>
      <c r="J1076" s="146"/>
      <c r="K1076" s="146"/>
      <c r="L1076" s="146"/>
    </row>
    <row r="1077" spans="9:12" x14ac:dyDescent="0.25">
      <c r="I1077" s="146"/>
      <c r="J1077" s="146"/>
      <c r="K1077" s="146"/>
      <c r="L1077" s="146"/>
    </row>
    <row r="1078" spans="9:12" x14ac:dyDescent="0.25">
      <c r="I1078" s="146"/>
      <c r="J1078" s="146"/>
      <c r="K1078" s="146"/>
      <c r="L1078" s="146"/>
    </row>
    <row r="1079" spans="9:12" x14ac:dyDescent="0.25">
      <c r="I1079" s="146"/>
      <c r="J1079" s="146"/>
      <c r="K1079" s="146"/>
      <c r="L1079" s="146"/>
    </row>
    <row r="1080" spans="9:12" x14ac:dyDescent="0.25">
      <c r="I1080" s="146"/>
      <c r="J1080" s="146"/>
      <c r="K1080" s="146"/>
      <c r="L1080" s="146"/>
    </row>
    <row r="1081" spans="9:12" x14ac:dyDescent="0.25">
      <c r="I1081" s="146"/>
      <c r="J1081" s="146"/>
      <c r="K1081" s="146"/>
      <c r="L1081" s="146"/>
    </row>
    <row r="1082" spans="9:12" x14ac:dyDescent="0.25">
      <c r="I1082" s="146"/>
      <c r="J1082" s="146"/>
      <c r="K1082" s="146"/>
      <c r="L1082" s="146"/>
    </row>
    <row r="1083" spans="9:12" x14ac:dyDescent="0.25">
      <c r="I1083" s="146"/>
      <c r="J1083" s="146"/>
      <c r="K1083" s="146"/>
      <c r="L1083" s="146"/>
    </row>
    <row r="1084" spans="9:12" x14ac:dyDescent="0.25">
      <c r="I1084" s="146"/>
      <c r="J1084" s="146"/>
      <c r="K1084" s="146"/>
      <c r="L1084" s="146"/>
    </row>
    <row r="1085" spans="9:12" x14ac:dyDescent="0.25">
      <c r="I1085" s="146"/>
      <c r="J1085" s="146"/>
      <c r="K1085" s="146"/>
      <c r="L1085" s="146"/>
    </row>
    <row r="1086" spans="9:12" x14ac:dyDescent="0.25">
      <c r="I1086" s="146"/>
      <c r="J1086" s="146"/>
      <c r="K1086" s="146"/>
      <c r="L1086" s="146"/>
    </row>
    <row r="1087" spans="9:12" x14ac:dyDescent="0.25">
      <c r="I1087" s="146"/>
      <c r="J1087" s="146"/>
      <c r="K1087" s="146"/>
      <c r="L1087" s="146"/>
    </row>
    <row r="1088" spans="9:12" x14ac:dyDescent="0.25">
      <c r="I1088" s="146"/>
      <c r="J1088" s="146"/>
      <c r="K1088" s="146"/>
      <c r="L1088" s="146"/>
    </row>
    <row r="1089" spans="9:12" x14ac:dyDescent="0.25">
      <c r="I1089" s="146"/>
      <c r="J1089" s="146"/>
      <c r="K1089" s="146"/>
      <c r="L1089" s="146"/>
    </row>
    <row r="1090" spans="9:12" x14ac:dyDescent="0.25">
      <c r="I1090" s="146"/>
      <c r="J1090" s="146"/>
      <c r="K1090" s="146"/>
      <c r="L1090" s="146"/>
    </row>
    <row r="1091" spans="9:12" x14ac:dyDescent="0.25">
      <c r="I1091" s="146"/>
      <c r="J1091" s="146"/>
      <c r="K1091" s="146"/>
      <c r="L1091" s="146"/>
    </row>
    <row r="1092" spans="9:12" x14ac:dyDescent="0.25">
      <c r="I1092" s="146"/>
      <c r="J1092" s="146"/>
      <c r="K1092" s="146"/>
      <c r="L1092" s="146"/>
    </row>
    <row r="1093" spans="9:12" x14ac:dyDescent="0.25">
      <c r="I1093" s="146"/>
      <c r="J1093" s="146"/>
      <c r="K1093" s="146"/>
      <c r="L1093" s="146"/>
    </row>
    <row r="1094" spans="9:12" x14ac:dyDescent="0.25">
      <c r="I1094" s="146"/>
      <c r="J1094" s="146"/>
      <c r="K1094" s="146"/>
      <c r="L1094" s="146"/>
    </row>
    <row r="1095" spans="9:12" x14ac:dyDescent="0.25">
      <c r="I1095" s="146"/>
      <c r="J1095" s="146"/>
      <c r="K1095" s="146"/>
      <c r="L1095" s="146"/>
    </row>
    <row r="1096" spans="9:12" x14ac:dyDescent="0.25">
      <c r="I1096" s="146"/>
      <c r="J1096" s="146"/>
      <c r="K1096" s="146"/>
      <c r="L1096" s="146"/>
    </row>
    <row r="1097" spans="9:12" x14ac:dyDescent="0.25">
      <c r="I1097" s="146"/>
      <c r="J1097" s="146"/>
      <c r="K1097" s="146"/>
      <c r="L1097" s="146"/>
    </row>
    <row r="1098" spans="9:12" x14ac:dyDescent="0.25">
      <c r="I1098" s="146"/>
      <c r="J1098" s="146"/>
      <c r="K1098" s="146"/>
      <c r="L1098" s="146"/>
    </row>
    <row r="1099" spans="9:12" x14ac:dyDescent="0.25">
      <c r="I1099" s="146"/>
      <c r="J1099" s="146"/>
      <c r="K1099" s="146"/>
      <c r="L1099" s="146"/>
    </row>
    <row r="1100" spans="9:12" x14ac:dyDescent="0.25">
      <c r="I1100" s="146"/>
      <c r="J1100" s="146"/>
      <c r="K1100" s="146"/>
      <c r="L1100" s="146"/>
    </row>
    <row r="1101" spans="9:12" x14ac:dyDescent="0.25">
      <c r="I1101" s="146"/>
      <c r="J1101" s="146"/>
      <c r="K1101" s="146"/>
      <c r="L1101" s="146"/>
    </row>
    <row r="1102" spans="9:12" x14ac:dyDescent="0.25">
      <c r="I1102" s="146"/>
      <c r="J1102" s="146"/>
      <c r="K1102" s="146"/>
      <c r="L1102" s="146"/>
    </row>
    <row r="1103" spans="9:12" x14ac:dyDescent="0.25">
      <c r="I1103" s="146"/>
      <c r="J1103" s="146"/>
      <c r="K1103" s="146"/>
      <c r="L1103" s="146"/>
    </row>
    <row r="1104" spans="9:12" x14ac:dyDescent="0.25">
      <c r="I1104" s="146"/>
      <c r="J1104" s="146"/>
      <c r="K1104" s="146"/>
      <c r="L1104" s="146"/>
    </row>
    <row r="1105" spans="9:12" x14ac:dyDescent="0.25">
      <c r="I1105" s="146"/>
      <c r="J1105" s="146"/>
      <c r="K1105" s="146"/>
      <c r="L1105" s="146"/>
    </row>
    <row r="1106" spans="9:12" x14ac:dyDescent="0.25">
      <c r="I1106" s="146"/>
      <c r="J1106" s="146"/>
      <c r="K1106" s="146"/>
      <c r="L1106" s="146"/>
    </row>
    <row r="1107" spans="9:12" x14ac:dyDescent="0.25">
      <c r="I1107" s="146"/>
      <c r="J1107" s="146"/>
      <c r="K1107" s="146"/>
      <c r="L1107" s="146"/>
    </row>
    <row r="1108" spans="9:12" x14ac:dyDescent="0.25">
      <c r="I1108" s="146"/>
      <c r="J1108" s="146"/>
      <c r="K1108" s="146"/>
      <c r="L1108" s="146"/>
    </row>
    <row r="1109" spans="9:12" x14ac:dyDescent="0.25">
      <c r="I1109" s="146"/>
      <c r="J1109" s="146"/>
      <c r="K1109" s="146"/>
      <c r="L1109" s="146"/>
    </row>
    <row r="1110" spans="9:12" x14ac:dyDescent="0.25">
      <c r="I1110" s="146"/>
      <c r="J1110" s="146"/>
      <c r="K1110" s="146"/>
      <c r="L1110" s="146"/>
    </row>
    <row r="1111" spans="9:12" x14ac:dyDescent="0.25">
      <c r="I1111" s="146"/>
      <c r="J1111" s="146"/>
      <c r="K1111" s="146"/>
      <c r="L1111" s="146"/>
    </row>
    <row r="1112" spans="9:12" x14ac:dyDescent="0.25">
      <c r="I1112" s="146"/>
      <c r="J1112" s="146"/>
      <c r="K1112" s="146"/>
      <c r="L1112" s="146"/>
    </row>
    <row r="1113" spans="9:12" x14ac:dyDescent="0.25">
      <c r="I1113" s="146"/>
      <c r="J1113" s="146"/>
      <c r="K1113" s="146"/>
      <c r="L1113" s="146"/>
    </row>
    <row r="1114" spans="9:12" x14ac:dyDescent="0.25">
      <c r="I1114" s="146"/>
      <c r="J1114" s="146"/>
      <c r="K1114" s="146"/>
      <c r="L1114" s="146"/>
    </row>
    <row r="1115" spans="9:12" x14ac:dyDescent="0.25">
      <c r="I1115" s="146"/>
      <c r="J1115" s="146"/>
      <c r="K1115" s="146"/>
      <c r="L1115" s="146"/>
    </row>
    <row r="1116" spans="9:12" x14ac:dyDescent="0.25">
      <c r="I1116" s="146"/>
      <c r="J1116" s="146"/>
      <c r="K1116" s="146"/>
      <c r="L1116" s="146"/>
    </row>
    <row r="1117" spans="9:12" x14ac:dyDescent="0.25">
      <c r="I1117" s="146"/>
      <c r="J1117" s="146"/>
      <c r="K1117" s="146"/>
      <c r="L1117" s="146"/>
    </row>
    <row r="1118" spans="9:12" x14ac:dyDescent="0.25">
      <c r="I1118" s="146"/>
      <c r="J1118" s="146"/>
      <c r="K1118" s="146"/>
      <c r="L1118" s="146"/>
    </row>
    <row r="1119" spans="9:12" x14ac:dyDescent="0.25">
      <c r="I1119" s="146"/>
      <c r="J1119" s="146"/>
      <c r="K1119" s="146"/>
      <c r="L1119" s="146"/>
    </row>
    <row r="1120" spans="9:12" x14ac:dyDescent="0.25">
      <c r="I1120" s="146"/>
      <c r="J1120" s="146"/>
      <c r="K1120" s="146"/>
      <c r="L1120" s="146"/>
    </row>
    <row r="1121" spans="9:12" x14ac:dyDescent="0.25">
      <c r="I1121" s="146"/>
      <c r="J1121" s="146"/>
      <c r="K1121" s="146"/>
      <c r="L1121" s="146"/>
    </row>
    <row r="1122" spans="9:12" x14ac:dyDescent="0.25">
      <c r="I1122" s="146"/>
      <c r="J1122" s="146"/>
      <c r="K1122" s="146"/>
      <c r="L1122" s="146"/>
    </row>
    <row r="1123" spans="9:12" x14ac:dyDescent="0.25">
      <c r="I1123" s="146"/>
      <c r="J1123" s="146"/>
      <c r="K1123" s="146"/>
      <c r="L1123" s="146"/>
    </row>
    <row r="1124" spans="9:12" x14ac:dyDescent="0.25">
      <c r="I1124" s="146"/>
      <c r="J1124" s="146"/>
      <c r="K1124" s="146"/>
      <c r="L1124" s="146"/>
    </row>
    <row r="1125" spans="9:12" x14ac:dyDescent="0.25">
      <c r="I1125" s="146"/>
      <c r="J1125" s="146"/>
      <c r="K1125" s="146"/>
      <c r="L1125" s="146"/>
    </row>
    <row r="1126" spans="9:12" x14ac:dyDescent="0.25">
      <c r="I1126" s="146"/>
      <c r="J1126" s="146"/>
      <c r="K1126" s="146"/>
      <c r="L1126" s="146"/>
    </row>
    <row r="1127" spans="9:12" x14ac:dyDescent="0.25">
      <c r="I1127" s="146"/>
      <c r="J1127" s="146"/>
      <c r="K1127" s="146"/>
      <c r="L1127" s="146"/>
    </row>
    <row r="1128" spans="9:12" x14ac:dyDescent="0.25">
      <c r="I1128" s="146"/>
      <c r="J1128" s="146"/>
      <c r="K1128" s="146"/>
      <c r="L1128" s="146"/>
    </row>
    <row r="1129" spans="9:12" x14ac:dyDescent="0.25">
      <c r="I1129" s="146"/>
      <c r="J1129" s="146"/>
      <c r="K1129" s="146"/>
      <c r="L1129" s="146"/>
    </row>
    <row r="1130" spans="9:12" x14ac:dyDescent="0.25">
      <c r="I1130" s="146"/>
      <c r="J1130" s="146"/>
      <c r="K1130" s="146"/>
      <c r="L1130" s="146"/>
    </row>
    <row r="1131" spans="9:12" x14ac:dyDescent="0.25">
      <c r="I1131" s="146"/>
      <c r="J1131" s="146"/>
      <c r="K1131" s="146"/>
      <c r="L1131" s="146"/>
    </row>
    <row r="1132" spans="9:12" x14ac:dyDescent="0.25">
      <c r="I1132" s="146"/>
      <c r="J1132" s="146"/>
      <c r="K1132" s="146"/>
      <c r="L1132" s="146"/>
    </row>
    <row r="1133" spans="9:12" x14ac:dyDescent="0.25">
      <c r="I1133" s="146"/>
      <c r="J1133" s="146"/>
      <c r="K1133" s="146"/>
      <c r="L1133" s="146"/>
    </row>
    <row r="1134" spans="9:12" x14ac:dyDescent="0.25">
      <c r="I1134" s="146"/>
      <c r="J1134" s="146"/>
      <c r="K1134" s="146"/>
      <c r="L1134" s="146"/>
    </row>
    <row r="1135" spans="9:12" x14ac:dyDescent="0.25">
      <c r="I1135" s="146"/>
      <c r="J1135" s="146"/>
      <c r="K1135" s="146"/>
      <c r="L1135" s="146"/>
    </row>
    <row r="1136" spans="9:12" x14ac:dyDescent="0.25">
      <c r="I1136" s="146"/>
      <c r="J1136" s="146"/>
      <c r="K1136" s="146"/>
      <c r="L1136" s="146"/>
    </row>
    <row r="1137" spans="9:12" x14ac:dyDescent="0.25">
      <c r="I1137" s="146"/>
      <c r="J1137" s="146"/>
      <c r="K1137" s="146"/>
      <c r="L1137" s="146"/>
    </row>
    <row r="1138" spans="9:12" x14ac:dyDescent="0.25">
      <c r="I1138" s="146"/>
      <c r="J1138" s="146"/>
      <c r="K1138" s="146"/>
      <c r="L1138" s="146"/>
    </row>
    <row r="1139" spans="9:12" x14ac:dyDescent="0.25">
      <c r="I1139" s="146"/>
      <c r="J1139" s="146"/>
      <c r="K1139" s="146"/>
      <c r="L1139" s="146"/>
    </row>
    <row r="1140" spans="9:12" x14ac:dyDescent="0.25">
      <c r="I1140" s="146"/>
      <c r="J1140" s="146"/>
      <c r="K1140" s="146"/>
      <c r="L1140" s="146"/>
    </row>
    <row r="1141" spans="9:12" x14ac:dyDescent="0.25">
      <c r="I1141" s="146"/>
      <c r="J1141" s="146"/>
      <c r="K1141" s="146"/>
      <c r="L1141" s="146"/>
    </row>
    <row r="1142" spans="9:12" x14ac:dyDescent="0.25">
      <c r="I1142" s="146"/>
      <c r="J1142" s="146"/>
      <c r="K1142" s="146"/>
      <c r="L1142" s="146"/>
    </row>
    <row r="1143" spans="9:12" x14ac:dyDescent="0.25">
      <c r="I1143" s="146"/>
      <c r="J1143" s="146"/>
      <c r="K1143" s="146"/>
      <c r="L1143" s="146"/>
    </row>
    <row r="1144" spans="9:12" x14ac:dyDescent="0.25">
      <c r="I1144" s="146"/>
      <c r="J1144" s="146"/>
      <c r="K1144" s="146"/>
      <c r="L1144" s="146"/>
    </row>
    <row r="1145" spans="9:12" x14ac:dyDescent="0.25">
      <c r="I1145" s="146"/>
      <c r="J1145" s="146"/>
      <c r="K1145" s="146"/>
      <c r="L1145" s="146"/>
    </row>
    <row r="1146" spans="9:12" x14ac:dyDescent="0.25">
      <c r="I1146" s="146"/>
      <c r="J1146" s="146"/>
      <c r="K1146" s="146"/>
      <c r="L1146" s="146"/>
    </row>
    <row r="1147" spans="9:12" x14ac:dyDescent="0.25">
      <c r="I1147" s="146"/>
      <c r="J1147" s="146"/>
      <c r="K1147" s="146"/>
      <c r="L1147" s="146"/>
    </row>
    <row r="1148" spans="9:12" x14ac:dyDescent="0.25">
      <c r="I1148" s="146"/>
      <c r="J1148" s="146"/>
      <c r="K1148" s="146"/>
      <c r="L1148" s="146"/>
    </row>
    <row r="1149" spans="9:12" x14ac:dyDescent="0.25">
      <c r="I1149" s="146"/>
      <c r="J1149" s="146"/>
      <c r="K1149" s="146"/>
      <c r="L1149" s="146"/>
    </row>
    <row r="1150" spans="9:12" x14ac:dyDescent="0.25">
      <c r="I1150" s="146"/>
      <c r="J1150" s="146"/>
      <c r="K1150" s="146"/>
      <c r="L1150" s="146"/>
    </row>
    <row r="1151" spans="9:12" x14ac:dyDescent="0.25">
      <c r="I1151" s="146"/>
      <c r="J1151" s="146"/>
      <c r="K1151" s="146"/>
      <c r="L1151" s="146"/>
    </row>
    <row r="1152" spans="9:12" x14ac:dyDescent="0.25">
      <c r="I1152" s="146"/>
      <c r="J1152" s="146"/>
      <c r="K1152" s="146"/>
      <c r="L1152" s="146"/>
    </row>
    <row r="1153" spans="9:12" x14ac:dyDescent="0.25">
      <c r="I1153" s="146"/>
      <c r="J1153" s="146"/>
      <c r="K1153" s="146"/>
      <c r="L1153" s="146"/>
    </row>
    <row r="1154" spans="9:12" x14ac:dyDescent="0.25">
      <c r="I1154" s="146"/>
      <c r="J1154" s="146"/>
      <c r="K1154" s="146"/>
      <c r="L1154" s="146"/>
    </row>
    <row r="1155" spans="9:12" x14ac:dyDescent="0.25">
      <c r="I1155" s="146"/>
      <c r="J1155" s="146"/>
      <c r="K1155" s="146"/>
      <c r="L1155" s="146"/>
    </row>
    <row r="1156" spans="9:12" x14ac:dyDescent="0.25">
      <c r="I1156" s="146"/>
      <c r="J1156" s="146"/>
      <c r="K1156" s="146"/>
      <c r="L1156" s="146"/>
    </row>
    <row r="1157" spans="9:12" x14ac:dyDescent="0.25">
      <c r="I1157" s="146"/>
      <c r="J1157" s="146"/>
      <c r="K1157" s="146"/>
      <c r="L1157" s="146"/>
    </row>
    <row r="1158" spans="9:12" x14ac:dyDescent="0.25">
      <c r="I1158" s="146"/>
      <c r="J1158" s="146"/>
      <c r="K1158" s="146"/>
      <c r="L1158" s="146"/>
    </row>
    <row r="1159" spans="9:12" x14ac:dyDescent="0.25">
      <c r="I1159" s="146"/>
      <c r="J1159" s="146"/>
      <c r="K1159" s="146"/>
      <c r="L1159" s="146"/>
    </row>
    <row r="1160" spans="9:12" x14ac:dyDescent="0.25">
      <c r="I1160" s="146"/>
      <c r="J1160" s="146"/>
      <c r="K1160" s="146"/>
      <c r="L1160" s="146"/>
    </row>
    <row r="1161" spans="9:12" x14ac:dyDescent="0.25">
      <c r="I1161" s="146"/>
      <c r="J1161" s="146"/>
      <c r="K1161" s="146"/>
      <c r="L1161" s="146"/>
    </row>
    <row r="1162" spans="9:12" x14ac:dyDescent="0.25">
      <c r="I1162" s="146"/>
      <c r="J1162" s="146"/>
      <c r="K1162" s="146"/>
      <c r="L1162" s="146"/>
    </row>
    <row r="1163" spans="9:12" x14ac:dyDescent="0.25">
      <c r="I1163" s="146"/>
      <c r="J1163" s="146"/>
      <c r="K1163" s="146"/>
      <c r="L1163" s="146"/>
    </row>
    <row r="1164" spans="9:12" x14ac:dyDescent="0.25">
      <c r="I1164" s="146"/>
      <c r="J1164" s="146"/>
      <c r="K1164" s="146"/>
      <c r="L1164" s="146"/>
    </row>
    <row r="1165" spans="9:12" x14ac:dyDescent="0.25">
      <c r="I1165" s="146"/>
      <c r="J1165" s="146"/>
      <c r="K1165" s="146"/>
      <c r="L1165" s="146"/>
    </row>
    <row r="1166" spans="9:12" x14ac:dyDescent="0.25">
      <c r="I1166" s="146"/>
      <c r="J1166" s="146"/>
      <c r="K1166" s="146"/>
      <c r="L1166" s="146"/>
    </row>
    <row r="1167" spans="9:12" x14ac:dyDescent="0.25">
      <c r="I1167" s="146"/>
      <c r="J1167" s="146"/>
      <c r="K1167" s="146"/>
      <c r="L1167" s="146"/>
    </row>
    <row r="1168" spans="9:12" x14ac:dyDescent="0.25">
      <c r="I1168" s="146"/>
      <c r="J1168" s="146"/>
      <c r="K1168" s="146"/>
      <c r="L1168" s="146"/>
    </row>
    <row r="1169" spans="9:12" x14ac:dyDescent="0.25">
      <c r="I1169" s="146"/>
      <c r="J1169" s="146"/>
      <c r="K1169" s="146"/>
      <c r="L1169" s="146"/>
    </row>
    <row r="1170" spans="9:12" x14ac:dyDescent="0.25">
      <c r="I1170" s="146"/>
      <c r="J1170" s="146"/>
      <c r="K1170" s="146"/>
      <c r="L1170" s="146"/>
    </row>
    <row r="1171" spans="9:12" x14ac:dyDescent="0.25">
      <c r="I1171" s="146"/>
      <c r="J1171" s="146"/>
      <c r="K1171" s="146"/>
      <c r="L1171" s="146"/>
    </row>
    <row r="1172" spans="9:12" x14ac:dyDescent="0.25">
      <c r="I1172" s="146"/>
      <c r="J1172" s="146"/>
      <c r="K1172" s="146"/>
      <c r="L1172" s="146"/>
    </row>
    <row r="1173" spans="9:12" x14ac:dyDescent="0.25">
      <c r="I1173" s="146"/>
      <c r="J1173" s="146"/>
      <c r="K1173" s="146"/>
      <c r="L1173" s="146"/>
    </row>
    <row r="1174" spans="9:12" x14ac:dyDescent="0.25">
      <c r="I1174" s="146"/>
      <c r="J1174" s="146"/>
      <c r="K1174" s="146"/>
      <c r="L1174" s="146"/>
    </row>
    <row r="1175" spans="9:12" x14ac:dyDescent="0.25">
      <c r="I1175" s="146"/>
      <c r="J1175" s="146"/>
      <c r="K1175" s="146"/>
      <c r="L1175" s="146"/>
    </row>
    <row r="1176" spans="9:12" x14ac:dyDescent="0.25">
      <c r="I1176" s="146"/>
      <c r="J1176" s="146"/>
      <c r="K1176" s="146"/>
      <c r="L1176" s="146"/>
    </row>
    <row r="1177" spans="9:12" x14ac:dyDescent="0.25">
      <c r="I1177" s="146"/>
      <c r="J1177" s="146"/>
      <c r="K1177" s="146"/>
      <c r="L1177" s="146"/>
    </row>
    <row r="1178" spans="9:12" x14ac:dyDescent="0.25">
      <c r="I1178" s="146"/>
      <c r="J1178" s="146"/>
      <c r="K1178" s="146"/>
      <c r="L1178" s="146"/>
    </row>
    <row r="1179" spans="9:12" x14ac:dyDescent="0.25">
      <c r="I1179" s="146"/>
      <c r="J1179" s="146"/>
      <c r="K1179" s="146"/>
      <c r="L1179" s="146"/>
    </row>
    <row r="1180" spans="9:12" x14ac:dyDescent="0.25">
      <c r="I1180" s="146"/>
      <c r="J1180" s="146"/>
      <c r="K1180" s="146"/>
      <c r="L1180" s="146"/>
    </row>
    <row r="1181" spans="9:12" x14ac:dyDescent="0.25">
      <c r="I1181" s="146"/>
      <c r="J1181" s="146"/>
      <c r="K1181" s="146"/>
      <c r="L1181" s="146"/>
    </row>
    <row r="1182" spans="9:12" x14ac:dyDescent="0.25">
      <c r="I1182" s="146"/>
      <c r="J1182" s="146"/>
      <c r="K1182" s="146"/>
      <c r="L1182" s="146"/>
    </row>
    <row r="1183" spans="9:12" x14ac:dyDescent="0.25">
      <c r="I1183" s="146"/>
      <c r="J1183" s="146"/>
      <c r="K1183" s="146"/>
      <c r="L1183" s="146"/>
    </row>
    <row r="1184" spans="9:12" x14ac:dyDescent="0.25">
      <c r="I1184" s="146"/>
      <c r="J1184" s="146"/>
      <c r="K1184" s="146"/>
      <c r="L1184" s="146"/>
    </row>
    <row r="1185" spans="9:12" x14ac:dyDescent="0.25">
      <c r="I1185" s="146"/>
      <c r="J1185" s="146"/>
      <c r="K1185" s="146"/>
      <c r="L1185" s="146"/>
    </row>
    <row r="1186" spans="9:12" x14ac:dyDescent="0.25">
      <c r="I1186" s="146"/>
      <c r="J1186" s="146"/>
      <c r="K1186" s="146"/>
      <c r="L1186" s="146"/>
    </row>
    <row r="1187" spans="9:12" x14ac:dyDescent="0.25">
      <c r="I1187" s="146"/>
      <c r="J1187" s="146"/>
      <c r="K1187" s="146"/>
      <c r="L1187" s="146"/>
    </row>
    <row r="1188" spans="9:12" x14ac:dyDescent="0.25">
      <c r="I1188" s="146"/>
      <c r="J1188" s="146"/>
      <c r="K1188" s="146"/>
      <c r="L1188" s="146"/>
    </row>
    <row r="1189" spans="9:12" x14ac:dyDescent="0.25">
      <c r="I1189" s="146"/>
      <c r="J1189" s="146"/>
      <c r="K1189" s="146"/>
      <c r="L1189" s="146"/>
    </row>
    <row r="1190" spans="9:12" x14ac:dyDescent="0.25">
      <c r="I1190" s="146"/>
      <c r="J1190" s="146"/>
      <c r="K1190" s="146"/>
      <c r="L1190" s="146"/>
    </row>
    <row r="1191" spans="9:12" x14ac:dyDescent="0.25">
      <c r="I1191" s="146"/>
      <c r="J1191" s="146"/>
      <c r="K1191" s="146"/>
      <c r="L1191" s="146"/>
    </row>
    <row r="1192" spans="9:12" x14ac:dyDescent="0.25">
      <c r="I1192" s="146"/>
      <c r="J1192" s="146"/>
      <c r="K1192" s="146"/>
      <c r="L1192" s="146"/>
    </row>
    <row r="1193" spans="9:12" x14ac:dyDescent="0.25">
      <c r="I1193" s="146"/>
      <c r="J1193" s="146"/>
      <c r="K1193" s="146"/>
      <c r="L1193" s="146"/>
    </row>
    <row r="1194" spans="9:12" x14ac:dyDescent="0.25">
      <c r="I1194" s="146"/>
      <c r="J1194" s="146"/>
      <c r="K1194" s="146"/>
      <c r="L1194" s="146"/>
    </row>
    <row r="1195" spans="9:12" x14ac:dyDescent="0.25">
      <c r="I1195" s="146"/>
      <c r="J1195" s="146"/>
      <c r="K1195" s="146"/>
      <c r="L1195" s="146"/>
    </row>
    <row r="1196" spans="9:12" x14ac:dyDescent="0.25">
      <c r="I1196" s="146"/>
      <c r="J1196" s="146"/>
      <c r="K1196" s="146"/>
      <c r="L1196" s="146"/>
    </row>
    <row r="1197" spans="9:12" x14ac:dyDescent="0.25">
      <c r="I1197" s="146"/>
      <c r="J1197" s="146"/>
      <c r="K1197" s="146"/>
      <c r="L1197" s="146"/>
    </row>
    <row r="1198" spans="9:12" x14ac:dyDescent="0.25">
      <c r="I1198" s="146"/>
      <c r="J1198" s="146"/>
      <c r="K1198" s="146"/>
      <c r="L1198" s="146"/>
    </row>
    <row r="1199" spans="9:12" x14ac:dyDescent="0.25">
      <c r="I1199" s="146"/>
      <c r="J1199" s="146"/>
      <c r="K1199" s="146"/>
      <c r="L1199" s="146"/>
    </row>
    <row r="1200" spans="9:12" x14ac:dyDescent="0.25">
      <c r="I1200" s="146"/>
      <c r="J1200" s="146"/>
      <c r="K1200" s="146"/>
      <c r="L1200" s="146"/>
    </row>
    <row r="1201" spans="9:12" x14ac:dyDescent="0.25">
      <c r="I1201" s="146"/>
      <c r="J1201" s="146"/>
      <c r="K1201" s="146"/>
      <c r="L1201" s="146"/>
    </row>
    <row r="1202" spans="9:12" x14ac:dyDescent="0.25">
      <c r="I1202" s="146"/>
      <c r="J1202" s="146"/>
      <c r="K1202" s="146"/>
      <c r="L1202" s="146"/>
    </row>
    <row r="1203" spans="9:12" x14ac:dyDescent="0.25">
      <c r="I1203" s="146"/>
      <c r="J1203" s="146"/>
      <c r="K1203" s="146"/>
      <c r="L1203" s="146"/>
    </row>
    <row r="1204" spans="9:12" x14ac:dyDescent="0.25">
      <c r="I1204" s="146"/>
      <c r="J1204" s="146"/>
      <c r="K1204" s="146"/>
      <c r="L1204" s="146"/>
    </row>
    <row r="1205" spans="9:12" x14ac:dyDescent="0.25">
      <c r="I1205" s="146"/>
      <c r="J1205" s="146"/>
      <c r="K1205" s="146"/>
      <c r="L1205" s="146"/>
    </row>
    <row r="1206" spans="9:12" x14ac:dyDescent="0.25">
      <c r="I1206" s="146"/>
      <c r="J1206" s="146"/>
      <c r="K1206" s="146"/>
      <c r="L1206" s="146"/>
    </row>
    <row r="1207" spans="9:12" x14ac:dyDescent="0.25">
      <c r="I1207" s="146"/>
      <c r="J1207" s="146"/>
      <c r="K1207" s="146"/>
      <c r="L1207" s="146"/>
    </row>
    <row r="1208" spans="9:12" x14ac:dyDescent="0.25">
      <c r="I1208" s="146"/>
      <c r="J1208" s="146"/>
      <c r="K1208" s="146"/>
      <c r="L1208" s="146"/>
    </row>
    <row r="1209" spans="9:12" x14ac:dyDescent="0.25">
      <c r="I1209" s="146"/>
      <c r="J1209" s="146"/>
      <c r="K1209" s="146"/>
      <c r="L1209" s="146"/>
    </row>
    <row r="1210" spans="9:12" x14ac:dyDescent="0.25">
      <c r="I1210" s="146"/>
      <c r="J1210" s="146"/>
      <c r="K1210" s="146"/>
      <c r="L1210" s="146"/>
    </row>
    <row r="1211" spans="9:12" x14ac:dyDescent="0.25">
      <c r="I1211" s="146"/>
      <c r="J1211" s="146"/>
      <c r="K1211" s="146"/>
      <c r="L1211" s="146"/>
    </row>
    <row r="1212" spans="9:12" x14ac:dyDescent="0.25">
      <c r="I1212" s="146"/>
      <c r="J1212" s="146"/>
      <c r="K1212" s="146"/>
      <c r="L1212" s="146"/>
    </row>
    <row r="1213" spans="9:12" x14ac:dyDescent="0.25">
      <c r="I1213" s="146"/>
      <c r="J1213" s="146"/>
      <c r="K1213" s="146"/>
      <c r="L1213" s="146"/>
    </row>
    <row r="1214" spans="9:12" x14ac:dyDescent="0.25">
      <c r="I1214" s="146"/>
      <c r="J1214" s="146"/>
      <c r="K1214" s="146"/>
      <c r="L1214" s="146"/>
    </row>
    <row r="1215" spans="9:12" x14ac:dyDescent="0.25">
      <c r="I1215" s="146"/>
      <c r="J1215" s="146"/>
      <c r="K1215" s="146"/>
      <c r="L1215" s="146"/>
    </row>
    <row r="1216" spans="9:12" x14ac:dyDescent="0.25">
      <c r="I1216" s="146"/>
      <c r="J1216" s="146"/>
      <c r="K1216" s="146"/>
      <c r="L1216" s="146"/>
    </row>
    <row r="1217" spans="9:12" x14ac:dyDescent="0.25">
      <c r="I1217" s="146"/>
      <c r="J1217" s="146"/>
      <c r="K1217" s="146"/>
      <c r="L1217" s="146"/>
    </row>
    <row r="1218" spans="9:12" x14ac:dyDescent="0.25">
      <c r="I1218" s="146"/>
      <c r="J1218" s="146"/>
      <c r="K1218" s="146"/>
      <c r="L1218" s="146"/>
    </row>
    <row r="1219" spans="9:12" x14ac:dyDescent="0.25">
      <c r="I1219" s="146"/>
      <c r="J1219" s="146"/>
      <c r="K1219" s="146"/>
      <c r="L1219" s="146"/>
    </row>
    <row r="1220" spans="9:12" x14ac:dyDescent="0.25">
      <c r="I1220" s="146"/>
      <c r="J1220" s="146"/>
      <c r="K1220" s="146"/>
      <c r="L1220" s="146"/>
    </row>
    <row r="1221" spans="9:12" x14ac:dyDescent="0.25">
      <c r="I1221" s="146"/>
      <c r="J1221" s="146"/>
      <c r="K1221" s="146"/>
      <c r="L1221" s="146"/>
    </row>
    <row r="1222" spans="9:12" x14ac:dyDescent="0.25">
      <c r="I1222" s="146"/>
      <c r="J1222" s="146"/>
      <c r="K1222" s="146"/>
      <c r="L1222" s="146"/>
    </row>
    <row r="1223" spans="9:12" x14ac:dyDescent="0.25">
      <c r="I1223" s="146"/>
      <c r="J1223" s="146"/>
      <c r="K1223" s="146"/>
      <c r="L1223" s="146"/>
    </row>
    <row r="1224" spans="9:12" x14ac:dyDescent="0.25">
      <c r="I1224" s="146"/>
      <c r="J1224" s="146"/>
      <c r="K1224" s="146"/>
      <c r="L1224" s="146"/>
    </row>
    <row r="1225" spans="9:12" x14ac:dyDescent="0.25">
      <c r="I1225" s="146"/>
      <c r="J1225" s="146"/>
      <c r="K1225" s="146"/>
      <c r="L1225" s="146"/>
    </row>
    <row r="1226" spans="9:12" x14ac:dyDescent="0.25">
      <c r="I1226" s="146"/>
      <c r="J1226" s="146"/>
      <c r="K1226" s="146"/>
      <c r="L1226" s="146"/>
    </row>
    <row r="1227" spans="9:12" x14ac:dyDescent="0.25">
      <c r="I1227" s="146"/>
      <c r="J1227" s="146"/>
      <c r="K1227" s="146"/>
      <c r="L1227" s="146"/>
    </row>
    <row r="1228" spans="9:12" x14ac:dyDescent="0.25">
      <c r="I1228" s="146"/>
      <c r="J1228" s="146"/>
      <c r="K1228" s="146"/>
      <c r="L1228" s="146"/>
    </row>
    <row r="1229" spans="9:12" x14ac:dyDescent="0.25">
      <c r="I1229" s="146"/>
      <c r="J1229" s="146"/>
      <c r="K1229" s="146"/>
      <c r="L1229" s="146"/>
    </row>
    <row r="1230" spans="9:12" x14ac:dyDescent="0.25">
      <c r="I1230" s="146"/>
      <c r="J1230" s="146"/>
      <c r="K1230" s="146"/>
      <c r="L1230" s="146"/>
    </row>
    <row r="1231" spans="9:12" x14ac:dyDescent="0.25">
      <c r="I1231" s="146"/>
      <c r="J1231" s="146"/>
      <c r="K1231" s="146"/>
      <c r="L1231" s="146"/>
    </row>
    <row r="1232" spans="9:12" x14ac:dyDescent="0.25">
      <c r="I1232" s="146"/>
      <c r="J1232" s="146"/>
      <c r="K1232" s="146"/>
      <c r="L1232" s="146"/>
    </row>
    <row r="1233" spans="9:12" x14ac:dyDescent="0.25">
      <c r="I1233" s="146"/>
      <c r="J1233" s="146"/>
      <c r="K1233" s="146"/>
      <c r="L1233" s="146"/>
    </row>
    <row r="1234" spans="9:12" x14ac:dyDescent="0.25">
      <c r="I1234" s="146"/>
      <c r="J1234" s="146"/>
      <c r="K1234" s="146"/>
      <c r="L1234" s="146"/>
    </row>
    <row r="1235" spans="9:12" x14ac:dyDescent="0.25">
      <c r="I1235" s="146"/>
      <c r="J1235" s="146"/>
      <c r="K1235" s="146"/>
      <c r="L1235" s="146"/>
    </row>
    <row r="1236" spans="9:12" x14ac:dyDescent="0.25">
      <c r="I1236" s="146"/>
      <c r="J1236" s="146"/>
      <c r="K1236" s="146"/>
      <c r="L1236" s="146"/>
    </row>
    <row r="1237" spans="9:12" x14ac:dyDescent="0.25">
      <c r="I1237" s="146"/>
      <c r="J1237" s="146"/>
      <c r="K1237" s="146"/>
      <c r="L1237" s="146"/>
    </row>
    <row r="1238" spans="9:12" x14ac:dyDescent="0.25">
      <c r="I1238" s="146"/>
      <c r="J1238" s="146"/>
      <c r="K1238" s="146"/>
      <c r="L1238" s="146"/>
    </row>
    <row r="1239" spans="9:12" x14ac:dyDescent="0.25">
      <c r="I1239" s="146"/>
      <c r="J1239" s="146"/>
      <c r="K1239" s="146"/>
      <c r="L1239" s="146"/>
    </row>
    <row r="1240" spans="9:12" x14ac:dyDescent="0.25">
      <c r="I1240" s="146"/>
      <c r="J1240" s="146"/>
      <c r="K1240" s="146"/>
      <c r="L1240" s="146"/>
    </row>
    <row r="1241" spans="9:12" x14ac:dyDescent="0.25">
      <c r="I1241" s="146"/>
      <c r="J1241" s="146"/>
      <c r="K1241" s="146"/>
      <c r="L1241" s="146"/>
    </row>
    <row r="1242" spans="9:12" x14ac:dyDescent="0.25">
      <c r="I1242" s="146"/>
      <c r="J1242" s="146"/>
      <c r="K1242" s="146"/>
      <c r="L1242" s="146"/>
    </row>
    <row r="1243" spans="9:12" x14ac:dyDescent="0.25">
      <c r="I1243" s="146"/>
      <c r="J1243" s="146"/>
      <c r="K1243" s="146"/>
      <c r="L1243" s="146"/>
    </row>
    <row r="1244" spans="9:12" x14ac:dyDescent="0.25">
      <c r="I1244" s="146"/>
      <c r="J1244" s="146"/>
      <c r="K1244" s="146"/>
      <c r="L1244" s="146"/>
    </row>
    <row r="1245" spans="9:12" x14ac:dyDescent="0.25">
      <c r="I1245" s="146"/>
      <c r="J1245" s="146"/>
      <c r="K1245" s="146"/>
      <c r="L1245" s="146"/>
    </row>
    <row r="1246" spans="9:12" x14ac:dyDescent="0.25">
      <c r="I1246" s="146"/>
      <c r="J1246" s="146"/>
      <c r="K1246" s="146"/>
      <c r="L1246" s="146"/>
    </row>
    <row r="1247" spans="9:12" x14ac:dyDescent="0.25">
      <c r="I1247" s="146"/>
      <c r="J1247" s="146"/>
      <c r="K1247" s="146"/>
      <c r="L1247" s="146"/>
    </row>
    <row r="1248" spans="9:12" x14ac:dyDescent="0.25">
      <c r="I1248" s="146"/>
      <c r="J1248" s="146"/>
      <c r="K1248" s="146"/>
      <c r="L1248" s="146"/>
    </row>
    <row r="1249" spans="9:12" x14ac:dyDescent="0.25">
      <c r="I1249" s="146"/>
      <c r="J1249" s="146"/>
      <c r="K1249" s="146"/>
      <c r="L1249" s="146"/>
    </row>
    <row r="1250" spans="9:12" x14ac:dyDescent="0.25">
      <c r="I1250" s="146"/>
      <c r="J1250" s="146"/>
      <c r="K1250" s="146"/>
      <c r="L1250" s="146"/>
    </row>
    <row r="1251" spans="9:12" x14ac:dyDescent="0.25">
      <c r="I1251" s="146"/>
      <c r="J1251" s="146"/>
      <c r="K1251" s="146"/>
      <c r="L1251" s="146"/>
    </row>
    <row r="1252" spans="9:12" x14ac:dyDescent="0.25">
      <c r="I1252" s="146"/>
      <c r="J1252" s="146"/>
      <c r="K1252" s="146"/>
      <c r="L1252" s="146"/>
    </row>
    <row r="1253" spans="9:12" x14ac:dyDescent="0.25">
      <c r="I1253" s="146"/>
      <c r="J1253" s="146"/>
      <c r="K1253" s="146"/>
      <c r="L1253" s="146"/>
    </row>
    <row r="1254" spans="9:12" x14ac:dyDescent="0.25">
      <c r="I1254" s="146"/>
      <c r="J1254" s="146"/>
      <c r="K1254" s="146"/>
      <c r="L1254" s="146"/>
    </row>
    <row r="1255" spans="9:12" x14ac:dyDescent="0.25">
      <c r="I1255" s="146"/>
      <c r="J1255" s="146"/>
      <c r="K1255" s="146"/>
      <c r="L1255" s="146"/>
    </row>
    <row r="1256" spans="9:12" x14ac:dyDescent="0.25">
      <c r="I1256" s="146"/>
      <c r="J1256" s="146"/>
      <c r="K1256" s="146"/>
      <c r="L1256" s="146"/>
    </row>
    <row r="1257" spans="9:12" x14ac:dyDescent="0.25">
      <c r="I1257" s="146"/>
      <c r="J1257" s="146"/>
      <c r="K1257" s="146"/>
      <c r="L1257" s="146"/>
    </row>
    <row r="1258" spans="9:12" x14ac:dyDescent="0.25">
      <c r="I1258" s="146"/>
      <c r="J1258" s="146"/>
      <c r="K1258" s="146"/>
      <c r="L1258" s="146"/>
    </row>
    <row r="1259" spans="9:12" x14ac:dyDescent="0.25">
      <c r="I1259" s="146"/>
      <c r="J1259" s="146"/>
      <c r="K1259" s="146"/>
      <c r="L1259" s="146"/>
    </row>
    <row r="1260" spans="9:12" x14ac:dyDescent="0.25">
      <c r="I1260" s="146"/>
      <c r="J1260" s="146"/>
      <c r="K1260" s="146"/>
      <c r="L1260" s="146"/>
    </row>
    <row r="1261" spans="9:12" x14ac:dyDescent="0.25">
      <c r="I1261" s="146"/>
      <c r="J1261" s="146"/>
      <c r="K1261" s="146"/>
      <c r="L1261" s="146"/>
    </row>
    <row r="1262" spans="9:12" x14ac:dyDescent="0.25">
      <c r="I1262" s="146"/>
      <c r="J1262" s="146"/>
      <c r="K1262" s="146"/>
      <c r="L1262" s="146"/>
    </row>
    <row r="1263" spans="9:12" x14ac:dyDescent="0.25">
      <c r="I1263" s="146"/>
      <c r="J1263" s="146"/>
      <c r="K1263" s="146"/>
      <c r="L1263" s="146"/>
    </row>
    <row r="1264" spans="9:12" x14ac:dyDescent="0.25">
      <c r="I1264" s="146"/>
      <c r="J1264" s="146"/>
      <c r="K1264" s="146"/>
      <c r="L1264" s="146"/>
    </row>
    <row r="1265" spans="9:12" x14ac:dyDescent="0.25">
      <c r="I1265" s="146"/>
      <c r="J1265" s="146"/>
      <c r="K1265" s="146"/>
      <c r="L1265" s="146"/>
    </row>
    <row r="1266" spans="9:12" x14ac:dyDescent="0.25">
      <c r="I1266" s="146"/>
      <c r="J1266" s="146"/>
      <c r="K1266" s="146"/>
      <c r="L1266" s="146"/>
    </row>
    <row r="1267" spans="9:12" x14ac:dyDescent="0.25">
      <c r="I1267" s="146"/>
      <c r="J1267" s="146"/>
      <c r="K1267" s="146"/>
      <c r="L1267" s="146"/>
    </row>
    <row r="1268" spans="9:12" x14ac:dyDescent="0.25">
      <c r="I1268" s="146"/>
      <c r="J1268" s="146"/>
      <c r="K1268" s="146"/>
      <c r="L1268" s="146"/>
    </row>
    <row r="1269" spans="9:12" x14ac:dyDescent="0.25">
      <c r="I1269" s="146"/>
      <c r="J1269" s="146"/>
      <c r="K1269" s="146"/>
      <c r="L1269" s="146"/>
    </row>
    <row r="1270" spans="9:12" x14ac:dyDescent="0.25">
      <c r="I1270" s="146"/>
      <c r="J1270" s="146"/>
      <c r="K1270" s="146"/>
      <c r="L1270" s="146"/>
    </row>
    <row r="1271" spans="9:12" x14ac:dyDescent="0.25">
      <c r="I1271" s="146"/>
      <c r="J1271" s="146"/>
      <c r="K1271" s="146"/>
      <c r="L1271" s="146"/>
    </row>
    <row r="1272" spans="9:12" x14ac:dyDescent="0.25">
      <c r="I1272" s="146"/>
      <c r="J1272" s="146"/>
      <c r="K1272" s="146"/>
      <c r="L1272" s="146"/>
    </row>
    <row r="1273" spans="9:12" x14ac:dyDescent="0.25">
      <c r="I1273" s="146"/>
      <c r="J1273" s="146"/>
      <c r="K1273" s="146"/>
      <c r="L1273" s="146"/>
    </row>
    <row r="1274" spans="9:12" x14ac:dyDescent="0.25">
      <c r="I1274" s="146"/>
      <c r="J1274" s="146"/>
      <c r="K1274" s="146"/>
      <c r="L1274" s="146"/>
    </row>
    <row r="1275" spans="9:12" x14ac:dyDescent="0.25">
      <c r="I1275" s="146"/>
      <c r="J1275" s="146"/>
      <c r="K1275" s="146"/>
      <c r="L1275" s="146"/>
    </row>
    <row r="1276" spans="9:12" x14ac:dyDescent="0.25">
      <c r="I1276" s="146"/>
      <c r="J1276" s="146"/>
      <c r="K1276" s="146"/>
      <c r="L1276" s="146"/>
    </row>
    <row r="1277" spans="9:12" x14ac:dyDescent="0.25">
      <c r="I1277" s="146"/>
      <c r="J1277" s="146"/>
      <c r="K1277" s="146"/>
      <c r="L1277" s="146"/>
    </row>
    <row r="1278" spans="9:12" x14ac:dyDescent="0.25">
      <c r="I1278" s="146"/>
      <c r="J1278" s="146"/>
      <c r="K1278" s="146"/>
      <c r="L1278" s="146"/>
    </row>
    <row r="1279" spans="9:12" x14ac:dyDescent="0.25">
      <c r="I1279" s="146"/>
      <c r="J1279" s="146"/>
      <c r="K1279" s="146"/>
      <c r="L1279" s="146"/>
    </row>
    <row r="1280" spans="9:12" x14ac:dyDescent="0.25">
      <c r="I1280" s="146"/>
      <c r="J1280" s="146"/>
      <c r="K1280" s="146"/>
      <c r="L1280" s="146"/>
    </row>
    <row r="1281" spans="9:12" x14ac:dyDescent="0.25">
      <c r="I1281" s="146"/>
      <c r="J1281" s="146"/>
      <c r="K1281" s="146"/>
      <c r="L1281" s="146"/>
    </row>
    <row r="1282" spans="9:12" x14ac:dyDescent="0.25">
      <c r="I1282" s="146"/>
      <c r="J1282" s="146"/>
      <c r="K1282" s="146"/>
      <c r="L1282" s="146"/>
    </row>
    <row r="1283" spans="9:12" x14ac:dyDescent="0.25">
      <c r="I1283" s="146"/>
      <c r="J1283" s="146"/>
      <c r="K1283" s="146"/>
      <c r="L1283" s="146"/>
    </row>
    <row r="1284" spans="9:12" x14ac:dyDescent="0.25">
      <c r="I1284" s="146"/>
      <c r="J1284" s="146"/>
      <c r="K1284" s="146"/>
      <c r="L1284" s="146"/>
    </row>
    <row r="1285" spans="9:12" x14ac:dyDescent="0.25">
      <c r="I1285" s="146"/>
      <c r="J1285" s="146"/>
      <c r="K1285" s="146"/>
      <c r="L1285" s="146"/>
    </row>
    <row r="1286" spans="9:12" x14ac:dyDescent="0.25">
      <c r="I1286" s="146"/>
      <c r="J1286" s="146"/>
      <c r="K1286" s="146"/>
      <c r="L1286" s="146"/>
    </row>
    <row r="1287" spans="9:12" x14ac:dyDescent="0.25">
      <c r="I1287" s="146"/>
      <c r="J1287" s="146"/>
      <c r="K1287" s="146"/>
      <c r="L1287" s="146"/>
    </row>
    <row r="1288" spans="9:12" x14ac:dyDescent="0.25">
      <c r="I1288" s="146"/>
      <c r="J1288" s="146"/>
      <c r="K1288" s="146"/>
      <c r="L1288" s="146"/>
    </row>
    <row r="1289" spans="9:12" x14ac:dyDescent="0.25">
      <c r="I1289" s="146"/>
      <c r="J1289" s="146"/>
      <c r="K1289" s="146"/>
      <c r="L1289" s="146"/>
    </row>
    <row r="1290" spans="9:12" x14ac:dyDescent="0.25">
      <c r="I1290" s="146"/>
      <c r="J1290" s="146"/>
      <c r="K1290" s="146"/>
      <c r="L1290" s="146"/>
    </row>
    <row r="1291" spans="9:12" x14ac:dyDescent="0.25">
      <c r="I1291" s="146"/>
      <c r="J1291" s="146"/>
      <c r="K1291" s="146"/>
      <c r="L1291" s="146"/>
    </row>
    <row r="1292" spans="9:12" x14ac:dyDescent="0.25">
      <c r="I1292" s="146"/>
      <c r="J1292" s="146"/>
      <c r="K1292" s="146"/>
      <c r="L1292" s="146"/>
    </row>
    <row r="1293" spans="9:12" x14ac:dyDescent="0.25">
      <c r="I1293" s="146"/>
      <c r="J1293" s="146"/>
      <c r="K1293" s="146"/>
      <c r="L1293" s="146"/>
    </row>
    <row r="1294" spans="9:12" x14ac:dyDescent="0.25">
      <c r="I1294" s="146"/>
      <c r="J1294" s="146"/>
      <c r="K1294" s="146"/>
      <c r="L1294" s="146"/>
    </row>
    <row r="1295" spans="9:12" x14ac:dyDescent="0.25">
      <c r="I1295" s="146"/>
      <c r="J1295" s="146"/>
      <c r="K1295" s="146"/>
      <c r="L1295" s="146"/>
    </row>
    <row r="1296" spans="9:12" x14ac:dyDescent="0.25">
      <c r="I1296" s="146"/>
      <c r="J1296" s="146"/>
      <c r="K1296" s="146"/>
      <c r="L1296" s="146"/>
    </row>
    <row r="1297" spans="9:12" x14ac:dyDescent="0.25">
      <c r="I1297" s="146"/>
      <c r="J1297" s="146"/>
      <c r="K1297" s="146"/>
      <c r="L1297" s="146"/>
    </row>
    <row r="1298" spans="9:12" x14ac:dyDescent="0.25">
      <c r="I1298" s="146"/>
      <c r="J1298" s="146"/>
      <c r="K1298" s="146"/>
      <c r="L1298" s="146"/>
    </row>
    <row r="1299" spans="9:12" x14ac:dyDescent="0.25">
      <c r="I1299" s="146"/>
      <c r="J1299" s="146"/>
      <c r="K1299" s="146"/>
      <c r="L1299" s="146"/>
    </row>
    <row r="1300" spans="9:12" x14ac:dyDescent="0.25">
      <c r="I1300" s="146"/>
      <c r="J1300" s="146"/>
      <c r="K1300" s="146"/>
      <c r="L1300" s="146"/>
    </row>
    <row r="1301" spans="9:12" x14ac:dyDescent="0.25">
      <c r="I1301" s="146"/>
      <c r="J1301" s="146"/>
      <c r="K1301" s="146"/>
      <c r="L1301" s="146"/>
    </row>
    <row r="1302" spans="9:12" x14ac:dyDescent="0.25">
      <c r="I1302" s="146"/>
      <c r="J1302" s="146"/>
      <c r="K1302" s="146"/>
      <c r="L1302" s="146"/>
    </row>
    <row r="1303" spans="9:12" x14ac:dyDescent="0.25">
      <c r="I1303" s="146"/>
      <c r="J1303" s="146"/>
      <c r="K1303" s="146"/>
      <c r="L1303" s="146"/>
    </row>
    <row r="1304" spans="9:12" x14ac:dyDescent="0.25">
      <c r="I1304" s="146"/>
      <c r="J1304" s="146"/>
      <c r="K1304" s="146"/>
      <c r="L1304" s="146"/>
    </row>
    <row r="1305" spans="9:12" x14ac:dyDescent="0.25">
      <c r="I1305" s="146"/>
      <c r="J1305" s="146"/>
      <c r="K1305" s="146"/>
      <c r="L1305" s="146"/>
    </row>
    <row r="1306" spans="9:12" x14ac:dyDescent="0.25">
      <c r="I1306" s="146"/>
      <c r="J1306" s="146"/>
      <c r="K1306" s="146"/>
      <c r="L1306" s="146"/>
    </row>
    <row r="1307" spans="9:12" x14ac:dyDescent="0.25">
      <c r="I1307" s="146"/>
      <c r="J1307" s="146"/>
      <c r="K1307" s="146"/>
      <c r="L1307" s="146"/>
    </row>
    <row r="1308" spans="9:12" x14ac:dyDescent="0.25">
      <c r="I1308" s="146"/>
      <c r="J1308" s="146"/>
      <c r="K1308" s="146"/>
      <c r="L1308" s="146"/>
    </row>
    <row r="1309" spans="9:12" x14ac:dyDescent="0.25">
      <c r="I1309" s="146"/>
      <c r="J1309" s="146"/>
      <c r="K1309" s="146"/>
      <c r="L1309" s="146"/>
    </row>
    <row r="1310" spans="9:12" x14ac:dyDescent="0.25">
      <c r="I1310" s="146"/>
      <c r="J1310" s="146"/>
      <c r="K1310" s="146"/>
      <c r="L1310" s="146"/>
    </row>
    <row r="1311" spans="9:12" x14ac:dyDescent="0.25">
      <c r="I1311" s="146"/>
      <c r="J1311" s="146"/>
      <c r="K1311" s="146"/>
      <c r="L1311" s="146"/>
    </row>
    <row r="1312" spans="9:12" x14ac:dyDescent="0.25">
      <c r="I1312" s="146"/>
      <c r="J1312" s="146"/>
      <c r="K1312" s="146"/>
      <c r="L1312" s="146"/>
    </row>
    <row r="1313" spans="9:12" x14ac:dyDescent="0.25">
      <c r="I1313" s="146"/>
      <c r="J1313" s="146"/>
      <c r="K1313" s="146"/>
      <c r="L1313" s="146"/>
    </row>
    <row r="1314" spans="9:12" x14ac:dyDescent="0.25">
      <c r="I1314" s="146"/>
      <c r="J1314" s="146"/>
      <c r="K1314" s="146"/>
      <c r="L1314" s="146"/>
    </row>
    <row r="1315" spans="9:12" x14ac:dyDescent="0.25">
      <c r="I1315" s="146"/>
      <c r="J1315" s="146"/>
      <c r="K1315" s="146"/>
      <c r="L1315" s="146"/>
    </row>
    <row r="1316" spans="9:12" x14ac:dyDescent="0.25">
      <c r="I1316" s="146"/>
      <c r="J1316" s="146"/>
      <c r="K1316" s="146"/>
      <c r="L1316" s="146"/>
    </row>
    <row r="1317" spans="9:12" x14ac:dyDescent="0.25">
      <c r="I1317" s="146"/>
      <c r="J1317" s="146"/>
      <c r="K1317" s="146"/>
      <c r="L1317" s="146"/>
    </row>
    <row r="1318" spans="9:12" x14ac:dyDescent="0.25">
      <c r="I1318" s="146"/>
      <c r="J1318" s="146"/>
      <c r="K1318" s="146"/>
      <c r="L1318" s="146"/>
    </row>
    <row r="1319" spans="9:12" x14ac:dyDescent="0.25">
      <c r="I1319" s="146"/>
      <c r="J1319" s="146"/>
      <c r="K1319" s="146"/>
      <c r="L1319" s="146"/>
    </row>
    <row r="1320" spans="9:12" x14ac:dyDescent="0.25">
      <c r="I1320" s="146"/>
      <c r="J1320" s="146"/>
      <c r="K1320" s="146"/>
      <c r="L1320" s="146"/>
    </row>
    <row r="1321" spans="9:12" x14ac:dyDescent="0.25">
      <c r="I1321" s="146"/>
      <c r="J1321" s="146"/>
      <c r="K1321" s="146"/>
      <c r="L1321" s="146"/>
    </row>
    <row r="1322" spans="9:12" x14ac:dyDescent="0.25">
      <c r="I1322" s="146"/>
      <c r="J1322" s="146"/>
      <c r="K1322" s="146"/>
      <c r="L1322" s="146"/>
    </row>
    <row r="1323" spans="9:12" x14ac:dyDescent="0.25">
      <c r="I1323" s="146"/>
      <c r="J1323" s="146"/>
      <c r="K1323" s="146"/>
      <c r="L1323" s="146"/>
    </row>
    <row r="1324" spans="9:12" x14ac:dyDescent="0.25">
      <c r="I1324" s="146"/>
      <c r="J1324" s="146"/>
      <c r="K1324" s="146"/>
      <c r="L1324" s="146"/>
    </row>
    <row r="1325" spans="9:12" x14ac:dyDescent="0.25">
      <c r="I1325" s="146"/>
      <c r="J1325" s="146"/>
      <c r="K1325" s="146"/>
      <c r="L1325" s="146"/>
    </row>
    <row r="1326" spans="9:12" x14ac:dyDescent="0.25">
      <c r="I1326" s="146"/>
      <c r="J1326" s="146"/>
      <c r="K1326" s="146"/>
      <c r="L1326" s="146"/>
    </row>
    <row r="1327" spans="9:12" x14ac:dyDescent="0.25">
      <c r="I1327" s="146"/>
      <c r="J1327" s="146"/>
      <c r="K1327" s="146"/>
      <c r="L1327" s="146"/>
    </row>
    <row r="1328" spans="9:12" x14ac:dyDescent="0.25">
      <c r="I1328" s="146"/>
      <c r="J1328" s="146"/>
      <c r="K1328" s="146"/>
      <c r="L1328" s="146"/>
    </row>
    <row r="1329" spans="9:12" x14ac:dyDescent="0.25">
      <c r="I1329" s="146"/>
      <c r="J1329" s="146"/>
      <c r="K1329" s="146"/>
      <c r="L1329" s="146"/>
    </row>
    <row r="1330" spans="9:12" x14ac:dyDescent="0.25">
      <c r="I1330" s="146"/>
      <c r="J1330" s="146"/>
      <c r="K1330" s="146"/>
      <c r="L1330" s="146"/>
    </row>
    <row r="1331" spans="9:12" x14ac:dyDescent="0.25">
      <c r="I1331" s="146"/>
      <c r="J1331" s="146"/>
      <c r="K1331" s="146"/>
      <c r="L1331" s="146"/>
    </row>
    <row r="1332" spans="9:12" x14ac:dyDescent="0.25">
      <c r="I1332" s="146"/>
      <c r="J1332" s="146"/>
      <c r="K1332" s="146"/>
      <c r="L1332" s="146"/>
    </row>
    <row r="1333" spans="9:12" x14ac:dyDescent="0.25">
      <c r="I1333" s="146"/>
      <c r="J1333" s="146"/>
      <c r="K1333" s="146"/>
      <c r="L1333" s="146"/>
    </row>
    <row r="1334" spans="9:12" x14ac:dyDescent="0.25">
      <c r="I1334" s="146"/>
      <c r="J1334" s="146"/>
      <c r="K1334" s="146"/>
      <c r="L1334" s="146"/>
    </row>
    <row r="1335" spans="9:12" x14ac:dyDescent="0.25">
      <c r="I1335" s="146"/>
      <c r="J1335" s="146"/>
      <c r="K1335" s="146"/>
      <c r="L1335" s="146"/>
    </row>
    <row r="1336" spans="9:12" x14ac:dyDescent="0.25">
      <c r="I1336" s="146"/>
      <c r="J1336" s="146"/>
      <c r="K1336" s="146"/>
      <c r="L1336" s="146"/>
    </row>
    <row r="1337" spans="9:12" x14ac:dyDescent="0.25">
      <c r="I1337" s="146"/>
      <c r="J1337" s="146"/>
      <c r="K1337" s="146"/>
      <c r="L1337" s="146"/>
    </row>
    <row r="1338" spans="9:12" x14ac:dyDescent="0.25">
      <c r="I1338" s="146"/>
      <c r="J1338" s="146"/>
      <c r="K1338" s="146"/>
      <c r="L1338" s="146"/>
    </row>
    <row r="1339" spans="9:12" x14ac:dyDescent="0.25">
      <c r="I1339" s="146"/>
      <c r="J1339" s="146"/>
      <c r="K1339" s="146"/>
      <c r="L1339" s="146"/>
    </row>
    <row r="1340" spans="9:12" x14ac:dyDescent="0.25">
      <c r="I1340" s="146"/>
      <c r="J1340" s="146"/>
      <c r="K1340" s="146"/>
      <c r="L1340" s="146"/>
    </row>
    <row r="1341" spans="9:12" x14ac:dyDescent="0.25">
      <c r="I1341" s="146"/>
      <c r="J1341" s="146"/>
      <c r="K1341" s="146"/>
      <c r="L1341" s="146"/>
    </row>
    <row r="1342" spans="9:12" x14ac:dyDescent="0.25">
      <c r="I1342" s="146"/>
      <c r="J1342" s="146"/>
      <c r="K1342" s="146"/>
      <c r="L1342" s="146"/>
    </row>
    <row r="1343" spans="9:12" x14ac:dyDescent="0.25">
      <c r="I1343" s="146"/>
      <c r="J1343" s="146"/>
      <c r="K1343" s="146"/>
      <c r="L1343" s="146"/>
    </row>
    <row r="1344" spans="9:12" x14ac:dyDescent="0.25">
      <c r="I1344" s="146"/>
      <c r="J1344" s="146"/>
      <c r="K1344" s="146"/>
      <c r="L1344" s="146"/>
    </row>
    <row r="1345" spans="9:12" x14ac:dyDescent="0.25">
      <c r="I1345" s="146"/>
      <c r="J1345" s="146"/>
      <c r="K1345" s="146"/>
      <c r="L1345" s="146"/>
    </row>
    <row r="1346" spans="9:12" x14ac:dyDescent="0.25">
      <c r="I1346" s="146"/>
      <c r="J1346" s="146"/>
      <c r="K1346" s="146"/>
      <c r="L1346" s="146"/>
    </row>
    <row r="1347" spans="9:12" x14ac:dyDescent="0.25">
      <c r="I1347" s="146"/>
      <c r="J1347" s="146"/>
      <c r="K1347" s="146"/>
      <c r="L1347" s="146"/>
    </row>
    <row r="1348" spans="9:12" x14ac:dyDescent="0.25">
      <c r="I1348" s="146"/>
      <c r="J1348" s="146"/>
      <c r="K1348" s="146"/>
      <c r="L1348" s="146"/>
    </row>
    <row r="1349" spans="9:12" x14ac:dyDescent="0.25">
      <c r="I1349" s="146"/>
      <c r="J1349" s="146"/>
      <c r="K1349" s="146"/>
      <c r="L1349" s="146"/>
    </row>
    <row r="1350" spans="9:12" x14ac:dyDescent="0.25">
      <c r="I1350" s="146"/>
      <c r="J1350" s="146"/>
      <c r="K1350" s="146"/>
      <c r="L1350" s="146"/>
    </row>
    <row r="1351" spans="9:12" x14ac:dyDescent="0.25">
      <c r="I1351" s="146"/>
      <c r="J1351" s="146"/>
      <c r="K1351" s="146"/>
      <c r="L1351" s="146"/>
    </row>
    <row r="1352" spans="9:12" x14ac:dyDescent="0.25">
      <c r="I1352" s="146"/>
      <c r="J1352" s="146"/>
      <c r="K1352" s="146"/>
      <c r="L1352" s="146"/>
    </row>
    <row r="1353" spans="9:12" x14ac:dyDescent="0.25">
      <c r="I1353" s="146"/>
      <c r="J1353" s="146"/>
      <c r="K1353" s="146"/>
      <c r="L1353" s="146"/>
    </row>
    <row r="1354" spans="9:12" x14ac:dyDescent="0.25">
      <c r="I1354" s="146"/>
      <c r="J1354" s="146"/>
      <c r="K1354" s="146"/>
      <c r="L1354" s="146"/>
    </row>
    <row r="1355" spans="9:12" x14ac:dyDescent="0.25">
      <c r="I1355" s="146"/>
      <c r="J1355" s="146"/>
      <c r="K1355" s="146"/>
      <c r="L1355" s="146"/>
    </row>
    <row r="1356" spans="9:12" x14ac:dyDescent="0.25">
      <c r="I1356" s="146"/>
      <c r="J1356" s="146"/>
      <c r="K1356" s="146"/>
      <c r="L1356" s="146"/>
    </row>
    <row r="1357" spans="9:12" x14ac:dyDescent="0.25">
      <c r="I1357" s="146"/>
      <c r="J1357" s="146"/>
      <c r="K1357" s="146"/>
      <c r="L1357" s="146"/>
    </row>
    <row r="1358" spans="9:12" x14ac:dyDescent="0.25">
      <c r="I1358" s="146"/>
      <c r="J1358" s="146"/>
      <c r="K1358" s="146"/>
      <c r="L1358" s="146"/>
    </row>
    <row r="1359" spans="9:12" x14ac:dyDescent="0.25">
      <c r="I1359" s="146"/>
      <c r="J1359" s="146"/>
      <c r="K1359" s="146"/>
      <c r="L1359" s="146"/>
    </row>
    <row r="1360" spans="9:12" x14ac:dyDescent="0.25">
      <c r="I1360" s="146"/>
      <c r="J1360" s="146"/>
      <c r="K1360" s="146"/>
      <c r="L1360" s="146"/>
    </row>
    <row r="1361" spans="9:12" x14ac:dyDescent="0.25">
      <c r="I1361" s="146"/>
      <c r="J1361" s="146"/>
      <c r="K1361" s="146"/>
      <c r="L1361" s="146"/>
    </row>
    <row r="1362" spans="9:12" x14ac:dyDescent="0.25">
      <c r="I1362" s="146"/>
      <c r="J1362" s="146"/>
      <c r="K1362" s="146"/>
      <c r="L1362" s="146"/>
    </row>
    <row r="1363" spans="9:12" x14ac:dyDescent="0.25">
      <c r="I1363" s="146"/>
      <c r="J1363" s="146"/>
      <c r="K1363" s="146"/>
      <c r="L1363" s="146"/>
    </row>
    <row r="1364" spans="9:12" x14ac:dyDescent="0.25">
      <c r="I1364" s="146"/>
      <c r="J1364" s="146"/>
      <c r="K1364" s="146"/>
      <c r="L1364" s="146"/>
    </row>
    <row r="1365" spans="9:12" x14ac:dyDescent="0.25">
      <c r="I1365" s="146"/>
      <c r="J1365" s="146"/>
      <c r="K1365" s="146"/>
      <c r="L1365" s="146"/>
    </row>
    <row r="1366" spans="9:12" x14ac:dyDescent="0.25">
      <c r="I1366" s="146"/>
      <c r="J1366" s="146"/>
      <c r="K1366" s="146"/>
      <c r="L1366" s="146"/>
    </row>
    <row r="1367" spans="9:12" x14ac:dyDescent="0.25">
      <c r="I1367" s="146"/>
      <c r="J1367" s="146"/>
      <c r="K1367" s="146"/>
      <c r="L1367" s="146"/>
    </row>
    <row r="1368" spans="9:12" x14ac:dyDescent="0.25">
      <c r="I1368" s="146"/>
      <c r="J1368" s="146"/>
      <c r="K1368" s="146"/>
      <c r="L1368" s="146"/>
    </row>
    <row r="1369" spans="9:12" x14ac:dyDescent="0.25">
      <c r="I1369" s="146"/>
      <c r="J1369" s="146"/>
      <c r="K1369" s="146"/>
      <c r="L1369" s="146"/>
    </row>
    <row r="1370" spans="9:12" x14ac:dyDescent="0.25">
      <c r="I1370" s="146"/>
      <c r="J1370" s="146"/>
      <c r="K1370" s="146"/>
      <c r="L1370" s="146"/>
    </row>
    <row r="1371" spans="9:12" x14ac:dyDescent="0.25">
      <c r="I1371" s="146"/>
      <c r="J1371" s="146"/>
      <c r="K1371" s="146"/>
      <c r="L1371" s="146"/>
    </row>
    <row r="1372" spans="9:12" x14ac:dyDescent="0.25">
      <c r="I1372" s="146"/>
      <c r="J1372" s="146"/>
      <c r="K1372" s="146"/>
      <c r="L1372" s="146"/>
    </row>
    <row r="1373" spans="9:12" x14ac:dyDescent="0.25">
      <c r="I1373" s="146"/>
      <c r="J1373" s="146"/>
      <c r="K1373" s="146"/>
      <c r="L1373" s="146"/>
    </row>
    <row r="1374" spans="9:12" x14ac:dyDescent="0.25">
      <c r="I1374" s="146"/>
      <c r="J1374" s="146"/>
      <c r="K1374" s="146"/>
      <c r="L1374" s="146"/>
    </row>
    <row r="1375" spans="9:12" x14ac:dyDescent="0.25">
      <c r="I1375" s="146"/>
      <c r="J1375" s="146"/>
      <c r="K1375" s="146"/>
      <c r="L1375" s="146"/>
    </row>
    <row r="1376" spans="9:12" x14ac:dyDescent="0.25">
      <c r="I1376" s="146"/>
      <c r="J1376" s="146"/>
      <c r="K1376" s="146"/>
      <c r="L1376" s="146"/>
    </row>
    <row r="1377" spans="9:12" x14ac:dyDescent="0.25">
      <c r="I1377" s="146"/>
      <c r="J1377" s="146"/>
      <c r="K1377" s="146"/>
      <c r="L1377" s="146"/>
    </row>
    <row r="1378" spans="9:12" x14ac:dyDescent="0.25">
      <c r="I1378" s="146"/>
      <c r="J1378" s="146"/>
      <c r="K1378" s="146"/>
      <c r="L1378" s="146"/>
    </row>
    <row r="1379" spans="9:12" x14ac:dyDescent="0.25">
      <c r="I1379" s="146"/>
      <c r="J1379" s="146"/>
      <c r="K1379" s="146"/>
      <c r="L1379" s="146"/>
    </row>
    <row r="1380" spans="9:12" x14ac:dyDescent="0.25">
      <c r="I1380" s="146"/>
      <c r="J1380" s="146"/>
      <c r="K1380" s="146"/>
      <c r="L1380" s="146"/>
    </row>
    <row r="1381" spans="9:12" x14ac:dyDescent="0.25">
      <c r="I1381" s="146"/>
      <c r="J1381" s="146"/>
      <c r="K1381" s="146"/>
      <c r="L1381" s="146"/>
    </row>
    <row r="1382" spans="9:12" x14ac:dyDescent="0.25">
      <c r="I1382" s="146"/>
      <c r="J1382" s="146"/>
      <c r="K1382" s="146"/>
      <c r="L1382" s="146"/>
    </row>
    <row r="1383" spans="9:12" x14ac:dyDescent="0.25">
      <c r="I1383" s="146"/>
      <c r="J1383" s="146"/>
      <c r="K1383" s="146"/>
      <c r="L1383" s="146"/>
    </row>
    <row r="1384" spans="9:12" x14ac:dyDescent="0.25">
      <c r="I1384" s="146"/>
      <c r="J1384" s="146"/>
      <c r="K1384" s="146"/>
      <c r="L1384" s="146"/>
    </row>
    <row r="1385" spans="9:12" x14ac:dyDescent="0.25">
      <c r="I1385" s="146"/>
      <c r="J1385" s="146"/>
      <c r="K1385" s="146"/>
      <c r="L1385" s="146"/>
    </row>
    <row r="1386" spans="9:12" x14ac:dyDescent="0.25">
      <c r="I1386" s="146"/>
      <c r="J1386" s="146"/>
      <c r="K1386" s="146"/>
      <c r="L1386" s="146"/>
    </row>
    <row r="1387" spans="9:12" x14ac:dyDescent="0.25">
      <c r="I1387" s="146"/>
      <c r="J1387" s="146"/>
      <c r="K1387" s="146"/>
      <c r="L1387" s="146"/>
    </row>
    <row r="1388" spans="9:12" x14ac:dyDescent="0.25">
      <c r="I1388" s="146"/>
      <c r="J1388" s="146"/>
      <c r="K1388" s="146"/>
      <c r="L1388" s="146"/>
    </row>
    <row r="1389" spans="9:12" x14ac:dyDescent="0.25">
      <c r="I1389" s="146"/>
      <c r="J1389" s="146"/>
      <c r="K1389" s="146"/>
      <c r="L1389" s="146"/>
    </row>
    <row r="1390" spans="9:12" x14ac:dyDescent="0.25">
      <c r="I1390" s="146"/>
      <c r="J1390" s="146"/>
      <c r="K1390" s="146"/>
      <c r="L1390" s="146"/>
    </row>
    <row r="1391" spans="9:12" x14ac:dyDescent="0.25">
      <c r="I1391" s="146"/>
      <c r="J1391" s="146"/>
      <c r="K1391" s="146"/>
      <c r="L1391" s="146"/>
    </row>
    <row r="1392" spans="9:12" x14ac:dyDescent="0.25">
      <c r="I1392" s="146"/>
      <c r="J1392" s="146"/>
      <c r="K1392" s="146"/>
      <c r="L1392" s="146"/>
    </row>
    <row r="1393" spans="9:12" x14ac:dyDescent="0.25">
      <c r="I1393" s="146"/>
      <c r="J1393" s="146"/>
      <c r="K1393" s="146"/>
      <c r="L1393" s="146"/>
    </row>
    <row r="1394" spans="9:12" x14ac:dyDescent="0.25">
      <c r="I1394" s="146"/>
      <c r="J1394" s="146"/>
      <c r="K1394" s="146"/>
      <c r="L1394" s="146"/>
    </row>
    <row r="1395" spans="9:12" x14ac:dyDescent="0.25">
      <c r="I1395" s="146"/>
      <c r="J1395" s="146"/>
      <c r="K1395" s="146"/>
      <c r="L1395" s="146"/>
    </row>
    <row r="1396" spans="9:12" x14ac:dyDescent="0.25">
      <c r="I1396" s="146"/>
      <c r="J1396" s="146"/>
      <c r="K1396" s="146"/>
      <c r="L1396" s="146"/>
    </row>
    <row r="1397" spans="9:12" x14ac:dyDescent="0.25">
      <c r="I1397" s="146"/>
      <c r="J1397" s="146"/>
      <c r="K1397" s="146"/>
      <c r="L1397" s="146"/>
    </row>
    <row r="1398" spans="9:12" x14ac:dyDescent="0.25">
      <c r="I1398" s="146"/>
      <c r="J1398" s="146"/>
      <c r="K1398" s="146"/>
      <c r="L1398" s="146"/>
    </row>
    <row r="1399" spans="9:12" x14ac:dyDescent="0.25">
      <c r="I1399" s="146"/>
      <c r="J1399" s="146"/>
      <c r="K1399" s="146"/>
      <c r="L1399" s="146"/>
    </row>
    <row r="1400" spans="9:12" x14ac:dyDescent="0.25">
      <c r="I1400" s="146"/>
      <c r="J1400" s="146"/>
      <c r="K1400" s="146"/>
      <c r="L1400" s="146"/>
    </row>
    <row r="1401" spans="9:12" x14ac:dyDescent="0.25">
      <c r="I1401" s="146"/>
      <c r="J1401" s="146"/>
      <c r="K1401" s="146"/>
      <c r="L1401" s="146"/>
    </row>
    <row r="1402" spans="9:12" x14ac:dyDescent="0.25">
      <c r="I1402" s="146"/>
      <c r="J1402" s="146"/>
      <c r="K1402" s="146"/>
      <c r="L1402" s="146"/>
    </row>
    <row r="1403" spans="9:12" x14ac:dyDescent="0.25">
      <c r="I1403" s="146"/>
      <c r="J1403" s="146"/>
      <c r="K1403" s="146"/>
      <c r="L1403" s="146"/>
    </row>
    <row r="1404" spans="9:12" x14ac:dyDescent="0.25">
      <c r="I1404" s="146"/>
      <c r="J1404" s="146"/>
      <c r="K1404" s="146"/>
      <c r="L1404" s="146"/>
    </row>
    <row r="1405" spans="9:12" x14ac:dyDescent="0.25">
      <c r="I1405" s="146"/>
      <c r="J1405" s="146"/>
      <c r="K1405" s="146"/>
      <c r="L1405" s="146"/>
    </row>
    <row r="1406" spans="9:12" x14ac:dyDescent="0.25">
      <c r="I1406" s="146"/>
      <c r="J1406" s="146"/>
      <c r="K1406" s="146"/>
      <c r="L1406" s="146"/>
    </row>
    <row r="1407" spans="9:12" x14ac:dyDescent="0.25">
      <c r="I1407" s="146"/>
      <c r="J1407" s="146"/>
      <c r="K1407" s="146"/>
      <c r="L1407" s="146"/>
    </row>
    <row r="1408" spans="9:12" x14ac:dyDescent="0.25">
      <c r="I1408" s="146"/>
      <c r="J1408" s="146"/>
      <c r="K1408" s="146"/>
      <c r="L1408" s="146"/>
    </row>
    <row r="1409" spans="9:12" x14ac:dyDescent="0.25">
      <c r="I1409" s="146"/>
      <c r="J1409" s="146"/>
      <c r="K1409" s="146"/>
      <c r="L1409" s="146"/>
    </row>
    <row r="1410" spans="9:12" x14ac:dyDescent="0.25">
      <c r="I1410" s="146"/>
      <c r="J1410" s="146"/>
      <c r="K1410" s="146"/>
      <c r="L1410" s="146"/>
    </row>
    <row r="1411" spans="9:12" x14ac:dyDescent="0.25">
      <c r="I1411" s="146"/>
      <c r="J1411" s="146"/>
      <c r="K1411" s="146"/>
      <c r="L1411" s="146"/>
    </row>
    <row r="1412" spans="9:12" x14ac:dyDescent="0.25">
      <c r="I1412" s="146"/>
      <c r="J1412" s="146"/>
      <c r="K1412" s="146"/>
      <c r="L1412" s="146"/>
    </row>
    <row r="1413" spans="9:12" x14ac:dyDescent="0.25">
      <c r="I1413" s="146"/>
      <c r="J1413" s="146"/>
      <c r="K1413" s="146"/>
      <c r="L1413" s="146"/>
    </row>
    <row r="1414" spans="9:12" x14ac:dyDescent="0.25">
      <c r="I1414" s="146"/>
      <c r="J1414" s="146"/>
      <c r="K1414" s="146"/>
      <c r="L1414" s="146"/>
    </row>
    <row r="1415" spans="9:12" x14ac:dyDescent="0.25">
      <c r="I1415" s="146"/>
      <c r="J1415" s="146"/>
      <c r="K1415" s="146"/>
      <c r="L1415" s="146"/>
    </row>
    <row r="1416" spans="9:12" x14ac:dyDescent="0.25">
      <c r="I1416" s="146"/>
      <c r="J1416" s="146"/>
      <c r="K1416" s="146"/>
      <c r="L1416" s="146"/>
    </row>
    <row r="1417" spans="9:12" x14ac:dyDescent="0.25">
      <c r="I1417" s="146"/>
      <c r="J1417" s="146"/>
      <c r="K1417" s="146"/>
      <c r="L1417" s="146"/>
    </row>
    <row r="1418" spans="9:12" x14ac:dyDescent="0.25">
      <c r="I1418" s="146"/>
      <c r="J1418" s="146"/>
      <c r="K1418" s="146"/>
      <c r="L1418" s="146"/>
    </row>
    <row r="1419" spans="9:12" x14ac:dyDescent="0.25">
      <c r="I1419" s="146"/>
      <c r="J1419" s="146"/>
      <c r="K1419" s="146"/>
      <c r="L1419" s="146"/>
    </row>
    <row r="1420" spans="9:12" x14ac:dyDescent="0.25">
      <c r="I1420" s="146"/>
      <c r="J1420" s="146"/>
      <c r="K1420" s="146"/>
      <c r="L1420" s="146"/>
    </row>
    <row r="1421" spans="9:12" x14ac:dyDescent="0.25">
      <c r="I1421" s="146"/>
      <c r="J1421" s="146"/>
      <c r="K1421" s="146"/>
      <c r="L1421" s="146"/>
    </row>
    <row r="1422" spans="9:12" x14ac:dyDescent="0.25">
      <c r="I1422" s="146"/>
      <c r="J1422" s="146"/>
      <c r="K1422" s="146"/>
      <c r="L1422" s="146"/>
    </row>
    <row r="1423" spans="9:12" x14ac:dyDescent="0.25">
      <c r="I1423" s="146"/>
      <c r="J1423" s="146"/>
      <c r="K1423" s="146"/>
      <c r="L1423" s="146"/>
    </row>
    <row r="1424" spans="9:12" x14ac:dyDescent="0.25">
      <c r="I1424" s="146"/>
      <c r="J1424" s="146"/>
      <c r="K1424" s="146"/>
      <c r="L1424" s="146"/>
    </row>
    <row r="1425" spans="9:12" x14ac:dyDescent="0.25">
      <c r="I1425" s="146"/>
      <c r="J1425" s="146"/>
      <c r="K1425" s="146"/>
      <c r="L1425" s="146"/>
    </row>
    <row r="1426" spans="9:12" x14ac:dyDescent="0.25">
      <c r="I1426" s="146"/>
      <c r="J1426" s="146"/>
      <c r="K1426" s="146"/>
      <c r="L1426" s="146"/>
    </row>
    <row r="1427" spans="9:12" x14ac:dyDescent="0.25">
      <c r="I1427" s="146"/>
      <c r="J1427" s="146"/>
      <c r="K1427" s="146"/>
      <c r="L1427" s="146"/>
    </row>
    <row r="1428" spans="9:12" x14ac:dyDescent="0.25">
      <c r="I1428" s="146"/>
      <c r="J1428" s="146"/>
      <c r="K1428" s="146"/>
      <c r="L1428" s="146"/>
    </row>
    <row r="1429" spans="9:12" x14ac:dyDescent="0.25">
      <c r="I1429" s="146"/>
      <c r="J1429" s="146"/>
      <c r="K1429" s="146"/>
      <c r="L1429" s="146"/>
    </row>
    <row r="1430" spans="9:12" x14ac:dyDescent="0.25">
      <c r="I1430" s="146"/>
      <c r="J1430" s="146"/>
      <c r="K1430" s="146"/>
      <c r="L1430" s="146"/>
    </row>
    <row r="1431" spans="9:12" x14ac:dyDescent="0.25">
      <c r="I1431" s="146"/>
      <c r="J1431" s="146"/>
      <c r="K1431" s="146"/>
      <c r="L1431" s="146"/>
    </row>
    <row r="1432" spans="9:12" x14ac:dyDescent="0.25">
      <c r="I1432" s="146"/>
      <c r="J1432" s="146"/>
      <c r="K1432" s="146"/>
      <c r="L1432" s="146"/>
    </row>
    <row r="1433" spans="9:12" x14ac:dyDescent="0.25">
      <c r="I1433" s="146"/>
      <c r="J1433" s="146"/>
      <c r="K1433" s="146"/>
      <c r="L1433" s="146"/>
    </row>
    <row r="1434" spans="9:12" x14ac:dyDescent="0.25">
      <c r="I1434" s="146"/>
      <c r="J1434" s="146"/>
      <c r="K1434" s="146"/>
      <c r="L1434" s="146"/>
    </row>
    <row r="1435" spans="9:12" x14ac:dyDescent="0.25">
      <c r="I1435" s="146"/>
      <c r="J1435" s="146"/>
      <c r="K1435" s="146"/>
      <c r="L1435" s="146"/>
    </row>
    <row r="1436" spans="9:12" x14ac:dyDescent="0.25">
      <c r="I1436" s="146"/>
      <c r="J1436" s="146"/>
      <c r="K1436" s="146"/>
      <c r="L1436" s="146"/>
    </row>
    <row r="1437" spans="9:12" x14ac:dyDescent="0.25">
      <c r="I1437" s="146"/>
      <c r="J1437" s="146"/>
      <c r="K1437" s="146"/>
      <c r="L1437" s="146"/>
    </row>
    <row r="1438" spans="9:12" x14ac:dyDescent="0.25">
      <c r="I1438" s="146"/>
      <c r="J1438" s="146"/>
      <c r="K1438" s="146"/>
      <c r="L1438" s="146"/>
    </row>
    <row r="1439" spans="9:12" x14ac:dyDescent="0.25">
      <c r="I1439" s="146"/>
      <c r="J1439" s="146"/>
      <c r="K1439" s="146"/>
      <c r="L1439" s="146"/>
    </row>
    <row r="1440" spans="9:12" x14ac:dyDescent="0.25">
      <c r="I1440" s="146"/>
      <c r="J1440" s="146"/>
      <c r="K1440" s="146"/>
      <c r="L1440" s="146"/>
    </row>
    <row r="1441" spans="9:12" x14ac:dyDescent="0.25">
      <c r="I1441" s="146"/>
      <c r="J1441" s="146"/>
      <c r="K1441" s="146"/>
      <c r="L1441" s="146"/>
    </row>
    <row r="1442" spans="9:12" x14ac:dyDescent="0.25">
      <c r="I1442" s="146"/>
      <c r="J1442" s="146"/>
      <c r="K1442" s="146"/>
      <c r="L1442" s="146"/>
    </row>
    <row r="1443" spans="9:12" x14ac:dyDescent="0.25">
      <c r="I1443" s="146"/>
      <c r="J1443" s="146"/>
      <c r="K1443" s="146"/>
      <c r="L1443" s="146"/>
    </row>
    <row r="1444" spans="9:12" x14ac:dyDescent="0.25">
      <c r="I1444" s="146"/>
      <c r="J1444" s="146"/>
      <c r="K1444" s="146"/>
      <c r="L1444" s="146"/>
    </row>
    <row r="1445" spans="9:12" x14ac:dyDescent="0.25">
      <c r="I1445" s="146"/>
      <c r="J1445" s="146"/>
      <c r="K1445" s="146"/>
      <c r="L1445" s="146"/>
    </row>
    <row r="1446" spans="9:12" x14ac:dyDescent="0.25">
      <c r="I1446" s="146"/>
      <c r="J1446" s="146"/>
      <c r="K1446" s="146"/>
      <c r="L1446" s="146"/>
    </row>
    <row r="1447" spans="9:12" x14ac:dyDescent="0.25">
      <c r="I1447" s="146"/>
      <c r="J1447" s="146"/>
      <c r="K1447" s="146"/>
      <c r="L1447" s="146"/>
    </row>
    <row r="1448" spans="9:12" x14ac:dyDescent="0.25">
      <c r="I1448" s="146"/>
      <c r="J1448" s="146"/>
      <c r="K1448" s="146"/>
      <c r="L1448" s="146"/>
    </row>
    <row r="1449" spans="9:12" x14ac:dyDescent="0.25">
      <c r="I1449" s="146"/>
      <c r="J1449" s="146"/>
      <c r="K1449" s="146"/>
      <c r="L1449" s="146"/>
    </row>
    <row r="1450" spans="9:12" x14ac:dyDescent="0.25">
      <c r="I1450" s="146"/>
      <c r="J1450" s="146"/>
      <c r="K1450" s="146"/>
      <c r="L1450" s="146"/>
    </row>
    <row r="1451" spans="9:12" x14ac:dyDescent="0.25">
      <c r="I1451" s="146"/>
      <c r="J1451" s="146"/>
      <c r="K1451" s="146"/>
      <c r="L1451" s="146"/>
    </row>
    <row r="1452" spans="9:12" x14ac:dyDescent="0.25">
      <c r="I1452" s="146"/>
      <c r="J1452" s="146"/>
      <c r="K1452" s="146"/>
      <c r="L1452" s="146"/>
    </row>
    <row r="1453" spans="9:12" x14ac:dyDescent="0.25">
      <c r="I1453" s="146"/>
      <c r="J1453" s="146"/>
      <c r="K1453" s="146"/>
      <c r="L1453" s="146"/>
    </row>
    <row r="1454" spans="9:12" x14ac:dyDescent="0.25">
      <c r="I1454" s="146"/>
      <c r="J1454" s="146"/>
      <c r="K1454" s="146"/>
      <c r="L1454" s="146"/>
    </row>
    <row r="1455" spans="9:12" x14ac:dyDescent="0.25">
      <c r="I1455" s="146"/>
      <c r="J1455" s="146"/>
      <c r="K1455" s="146"/>
      <c r="L1455" s="146"/>
    </row>
    <row r="1456" spans="9:12" x14ac:dyDescent="0.25">
      <c r="I1456" s="146"/>
      <c r="J1456" s="146"/>
      <c r="K1456" s="146"/>
      <c r="L1456" s="146"/>
    </row>
    <row r="1457" spans="9:12" x14ac:dyDescent="0.25">
      <c r="I1457" s="146"/>
      <c r="J1457" s="146"/>
      <c r="K1457" s="146"/>
      <c r="L1457" s="146"/>
    </row>
    <row r="1458" spans="9:12" x14ac:dyDescent="0.25">
      <c r="I1458" s="146"/>
      <c r="J1458" s="146"/>
      <c r="K1458" s="146"/>
      <c r="L1458" s="146"/>
    </row>
    <row r="1459" spans="9:12" x14ac:dyDescent="0.25">
      <c r="I1459" s="146"/>
      <c r="J1459" s="146"/>
      <c r="K1459" s="146"/>
      <c r="L1459" s="146"/>
    </row>
    <row r="1460" spans="9:12" x14ac:dyDescent="0.25">
      <c r="I1460" s="146"/>
      <c r="J1460" s="146"/>
      <c r="K1460" s="146"/>
      <c r="L1460" s="146"/>
    </row>
    <row r="1461" spans="9:12" x14ac:dyDescent="0.25">
      <c r="I1461" s="146"/>
      <c r="J1461" s="146"/>
      <c r="K1461" s="146"/>
      <c r="L1461" s="146"/>
    </row>
    <row r="1462" spans="9:12" x14ac:dyDescent="0.25">
      <c r="I1462" s="146"/>
      <c r="J1462" s="146"/>
      <c r="K1462" s="146"/>
      <c r="L1462" s="146"/>
    </row>
    <row r="1463" spans="9:12" x14ac:dyDescent="0.25">
      <c r="I1463" s="146"/>
      <c r="J1463" s="146"/>
      <c r="K1463" s="146"/>
      <c r="L1463" s="146"/>
    </row>
    <row r="1464" spans="9:12" x14ac:dyDescent="0.25">
      <c r="I1464" s="146"/>
      <c r="J1464" s="146"/>
      <c r="K1464" s="146"/>
      <c r="L1464" s="146"/>
    </row>
    <row r="1465" spans="9:12" x14ac:dyDescent="0.25">
      <c r="I1465" s="146"/>
      <c r="J1465" s="146"/>
      <c r="K1465" s="146"/>
      <c r="L1465" s="146"/>
    </row>
    <row r="1466" spans="9:12" x14ac:dyDescent="0.25">
      <c r="I1466" s="146"/>
      <c r="J1466" s="146"/>
      <c r="K1466" s="146"/>
      <c r="L1466" s="146"/>
    </row>
    <row r="1467" spans="9:12" x14ac:dyDescent="0.25">
      <c r="I1467" s="146"/>
      <c r="J1467" s="146"/>
      <c r="K1467" s="146"/>
      <c r="L1467" s="146"/>
    </row>
    <row r="1468" spans="9:12" x14ac:dyDescent="0.25">
      <c r="I1468" s="146"/>
      <c r="J1468" s="146"/>
      <c r="K1468" s="146"/>
      <c r="L1468" s="146"/>
    </row>
    <row r="1469" spans="9:12" x14ac:dyDescent="0.25">
      <c r="I1469" s="146"/>
      <c r="J1469" s="146"/>
      <c r="K1469" s="146"/>
      <c r="L1469" s="146"/>
    </row>
    <row r="1470" spans="9:12" x14ac:dyDescent="0.25">
      <c r="I1470" s="146"/>
      <c r="J1470" s="146"/>
      <c r="K1470" s="146"/>
      <c r="L1470" s="146"/>
    </row>
    <row r="1471" spans="9:12" x14ac:dyDescent="0.25">
      <c r="I1471" s="146"/>
      <c r="J1471" s="146"/>
      <c r="K1471" s="146"/>
      <c r="L1471" s="146"/>
    </row>
    <row r="1472" spans="9:12" x14ac:dyDescent="0.25">
      <c r="I1472" s="146"/>
      <c r="J1472" s="146"/>
      <c r="K1472" s="146"/>
      <c r="L1472" s="146"/>
    </row>
    <row r="1473" spans="9:12" x14ac:dyDescent="0.25">
      <c r="I1473" s="146"/>
      <c r="J1473" s="146"/>
      <c r="K1473" s="146"/>
      <c r="L1473" s="146"/>
    </row>
    <row r="1474" spans="9:12" x14ac:dyDescent="0.25">
      <c r="I1474" s="146"/>
      <c r="J1474" s="146"/>
      <c r="K1474" s="146"/>
      <c r="L1474" s="146"/>
    </row>
    <row r="1475" spans="9:12" x14ac:dyDescent="0.25">
      <c r="I1475" s="146"/>
      <c r="J1475" s="146"/>
      <c r="K1475" s="146"/>
      <c r="L1475" s="146"/>
    </row>
    <row r="1476" spans="9:12" x14ac:dyDescent="0.25">
      <c r="I1476" s="146"/>
      <c r="J1476" s="146"/>
      <c r="K1476" s="146"/>
      <c r="L1476" s="146"/>
    </row>
    <row r="1477" spans="9:12" x14ac:dyDescent="0.25">
      <c r="I1477" s="146"/>
      <c r="J1477" s="146"/>
      <c r="K1477" s="146"/>
      <c r="L1477" s="146"/>
    </row>
    <row r="1478" spans="9:12" x14ac:dyDescent="0.25">
      <c r="I1478" s="146"/>
      <c r="J1478" s="146"/>
      <c r="K1478" s="146"/>
      <c r="L1478" s="146"/>
    </row>
    <row r="1479" spans="9:12" x14ac:dyDescent="0.25">
      <c r="I1479" s="146"/>
      <c r="J1479" s="146"/>
      <c r="K1479" s="146"/>
      <c r="L1479" s="146"/>
    </row>
    <row r="1480" spans="9:12" x14ac:dyDescent="0.25">
      <c r="I1480" s="146"/>
      <c r="J1480" s="146"/>
      <c r="K1480" s="146"/>
      <c r="L1480" s="146"/>
    </row>
    <row r="1481" spans="9:12" x14ac:dyDescent="0.25">
      <c r="I1481" s="146"/>
      <c r="J1481" s="146"/>
      <c r="K1481" s="146"/>
      <c r="L1481" s="146"/>
    </row>
    <row r="1482" spans="9:12" x14ac:dyDescent="0.25">
      <c r="I1482" s="146"/>
      <c r="J1482" s="146"/>
      <c r="K1482" s="146"/>
      <c r="L1482" s="146"/>
    </row>
    <row r="1483" spans="9:12" x14ac:dyDescent="0.25">
      <c r="I1483" s="146"/>
      <c r="J1483" s="146"/>
      <c r="K1483" s="146"/>
      <c r="L1483" s="146"/>
    </row>
    <row r="1484" spans="9:12" x14ac:dyDescent="0.25">
      <c r="I1484" s="146"/>
      <c r="J1484" s="146"/>
      <c r="K1484" s="146"/>
      <c r="L1484" s="146"/>
    </row>
    <row r="1485" spans="9:12" x14ac:dyDescent="0.25">
      <c r="I1485" s="146"/>
      <c r="J1485" s="146"/>
      <c r="K1485" s="146"/>
      <c r="L1485" s="146"/>
    </row>
    <row r="1486" spans="9:12" x14ac:dyDescent="0.25">
      <c r="I1486" s="146"/>
      <c r="J1486" s="146"/>
      <c r="K1486" s="146"/>
      <c r="L1486" s="146"/>
    </row>
    <row r="1487" spans="9:12" x14ac:dyDescent="0.25">
      <c r="I1487" s="146"/>
      <c r="J1487" s="146"/>
      <c r="K1487" s="146"/>
      <c r="L1487" s="146"/>
    </row>
    <row r="1488" spans="9:12" x14ac:dyDescent="0.25">
      <c r="I1488" s="146"/>
      <c r="J1488" s="146"/>
      <c r="K1488" s="146"/>
      <c r="L1488" s="146"/>
    </row>
    <row r="1489" spans="9:12" x14ac:dyDescent="0.25">
      <c r="I1489" s="146"/>
      <c r="J1489" s="146"/>
      <c r="K1489" s="146"/>
      <c r="L1489" s="146"/>
    </row>
    <row r="1490" spans="9:12" x14ac:dyDescent="0.25">
      <c r="I1490" s="146"/>
      <c r="J1490" s="146"/>
      <c r="K1490" s="146"/>
      <c r="L1490" s="146"/>
    </row>
    <row r="1491" spans="9:12" x14ac:dyDescent="0.25">
      <c r="I1491" s="146"/>
      <c r="J1491" s="146"/>
      <c r="K1491" s="146"/>
      <c r="L1491" s="146"/>
    </row>
    <row r="1492" spans="9:12" x14ac:dyDescent="0.25">
      <c r="I1492" s="146"/>
      <c r="J1492" s="146"/>
      <c r="K1492" s="146"/>
      <c r="L1492" s="146"/>
    </row>
    <row r="1493" spans="9:12" x14ac:dyDescent="0.25">
      <c r="I1493" s="146"/>
      <c r="J1493" s="146"/>
      <c r="K1493" s="146"/>
      <c r="L1493" s="146"/>
    </row>
    <row r="1494" spans="9:12" x14ac:dyDescent="0.25">
      <c r="I1494" s="146"/>
      <c r="J1494" s="146"/>
      <c r="K1494" s="146"/>
      <c r="L1494" s="146"/>
    </row>
    <row r="1495" spans="9:12" x14ac:dyDescent="0.25">
      <c r="I1495" s="146"/>
      <c r="J1495" s="146"/>
      <c r="K1495" s="146"/>
      <c r="L1495" s="146"/>
    </row>
    <row r="1496" spans="9:12" x14ac:dyDescent="0.25">
      <c r="I1496" s="146"/>
      <c r="J1496" s="146"/>
      <c r="K1496" s="146"/>
      <c r="L1496" s="146"/>
    </row>
    <row r="1497" spans="9:12" x14ac:dyDescent="0.25">
      <c r="I1497" s="146"/>
      <c r="J1497" s="146"/>
      <c r="K1497" s="146"/>
      <c r="L1497" s="146"/>
    </row>
    <row r="1498" spans="9:12" x14ac:dyDescent="0.25">
      <c r="I1498" s="146"/>
      <c r="J1498" s="146"/>
      <c r="K1498" s="146"/>
      <c r="L1498" s="146"/>
    </row>
    <row r="1499" spans="9:12" x14ac:dyDescent="0.25">
      <c r="I1499" s="146"/>
      <c r="J1499" s="146"/>
      <c r="K1499" s="146"/>
      <c r="L1499" s="146"/>
    </row>
    <row r="1500" spans="9:12" x14ac:dyDescent="0.25">
      <c r="I1500" s="146"/>
      <c r="J1500" s="146"/>
      <c r="K1500" s="146"/>
      <c r="L1500" s="146"/>
    </row>
    <row r="1501" spans="9:12" x14ac:dyDescent="0.25">
      <c r="I1501" s="146"/>
      <c r="J1501" s="146"/>
      <c r="K1501" s="146"/>
      <c r="L1501" s="146"/>
    </row>
    <row r="1502" spans="9:12" x14ac:dyDescent="0.25">
      <c r="I1502" s="146"/>
      <c r="J1502" s="146"/>
      <c r="K1502" s="146"/>
      <c r="L1502" s="146"/>
    </row>
    <row r="1503" spans="9:12" x14ac:dyDescent="0.25">
      <c r="I1503" s="146"/>
      <c r="J1503" s="146"/>
      <c r="K1503" s="146"/>
      <c r="L1503" s="146"/>
    </row>
    <row r="1504" spans="9:12" x14ac:dyDescent="0.25">
      <c r="I1504" s="146"/>
      <c r="J1504" s="146"/>
      <c r="K1504" s="146"/>
      <c r="L1504" s="146"/>
    </row>
    <row r="1505" spans="9:12" x14ac:dyDescent="0.25">
      <c r="I1505" s="146"/>
      <c r="J1505" s="146"/>
      <c r="K1505" s="146"/>
      <c r="L1505" s="146"/>
    </row>
    <row r="1506" spans="9:12" x14ac:dyDescent="0.25">
      <c r="I1506" s="146"/>
      <c r="J1506" s="146"/>
      <c r="K1506" s="146"/>
      <c r="L1506" s="146"/>
    </row>
    <row r="1507" spans="9:12" x14ac:dyDescent="0.25">
      <c r="I1507" s="146"/>
      <c r="J1507" s="146"/>
      <c r="K1507" s="146"/>
      <c r="L1507" s="146"/>
    </row>
    <row r="1508" spans="9:12" x14ac:dyDescent="0.25">
      <c r="I1508" s="146"/>
      <c r="J1508" s="146"/>
      <c r="K1508" s="146"/>
      <c r="L1508" s="146"/>
    </row>
    <row r="1509" spans="9:12" x14ac:dyDescent="0.25">
      <c r="I1509" s="146"/>
      <c r="J1509" s="146"/>
      <c r="K1509" s="146"/>
      <c r="L1509" s="146"/>
    </row>
    <row r="1510" spans="9:12" x14ac:dyDescent="0.25">
      <c r="I1510" s="146"/>
      <c r="J1510" s="146"/>
      <c r="K1510" s="146"/>
      <c r="L1510" s="146"/>
    </row>
    <row r="1511" spans="9:12" x14ac:dyDescent="0.25">
      <c r="I1511" s="146"/>
      <c r="J1511" s="146"/>
      <c r="K1511" s="146"/>
      <c r="L1511" s="146"/>
    </row>
    <row r="1512" spans="9:12" x14ac:dyDescent="0.25">
      <c r="I1512" s="146"/>
      <c r="J1512" s="146"/>
      <c r="K1512" s="146"/>
      <c r="L1512" s="146"/>
    </row>
    <row r="1513" spans="9:12" x14ac:dyDescent="0.25">
      <c r="I1513" s="146"/>
      <c r="J1513" s="146"/>
      <c r="K1513" s="146"/>
      <c r="L1513" s="146"/>
    </row>
    <row r="1514" spans="9:12" x14ac:dyDescent="0.25">
      <c r="I1514" s="146"/>
      <c r="J1514" s="146"/>
      <c r="K1514" s="146"/>
      <c r="L1514" s="146"/>
    </row>
    <row r="1515" spans="9:12" x14ac:dyDescent="0.25">
      <c r="I1515" s="146"/>
      <c r="J1515" s="146"/>
      <c r="K1515" s="146"/>
      <c r="L1515" s="146"/>
    </row>
    <row r="1516" spans="9:12" x14ac:dyDescent="0.25">
      <c r="I1516" s="146"/>
      <c r="J1516" s="146"/>
      <c r="K1516" s="146"/>
      <c r="L1516" s="146"/>
    </row>
    <row r="1517" spans="9:12" x14ac:dyDescent="0.25">
      <c r="I1517" s="146"/>
      <c r="J1517" s="146"/>
      <c r="K1517" s="146"/>
      <c r="L1517" s="146"/>
    </row>
    <row r="1518" spans="9:12" x14ac:dyDescent="0.25">
      <c r="I1518" s="146"/>
      <c r="J1518" s="146"/>
      <c r="K1518" s="146"/>
      <c r="L1518" s="146"/>
    </row>
    <row r="1519" spans="9:12" x14ac:dyDescent="0.25">
      <c r="I1519" s="146"/>
      <c r="J1519" s="146"/>
      <c r="K1519" s="146"/>
      <c r="L1519" s="146"/>
    </row>
    <row r="1520" spans="9:12" x14ac:dyDescent="0.25">
      <c r="I1520" s="146"/>
      <c r="J1520" s="146"/>
      <c r="K1520" s="146"/>
      <c r="L1520" s="146"/>
    </row>
    <row r="1521" spans="9:12" x14ac:dyDescent="0.25">
      <c r="I1521" s="146"/>
      <c r="J1521" s="146"/>
      <c r="K1521" s="146"/>
      <c r="L1521" s="146"/>
    </row>
    <row r="1522" spans="9:12" x14ac:dyDescent="0.25">
      <c r="I1522" s="146"/>
      <c r="J1522" s="146"/>
      <c r="K1522" s="146"/>
      <c r="L1522" s="146"/>
    </row>
    <row r="1523" spans="9:12" x14ac:dyDescent="0.25">
      <c r="I1523" s="146"/>
      <c r="J1523" s="146"/>
      <c r="K1523" s="146"/>
      <c r="L1523" s="146"/>
    </row>
    <row r="1524" spans="9:12" x14ac:dyDescent="0.25">
      <c r="I1524" s="146"/>
      <c r="J1524" s="146"/>
      <c r="K1524" s="146"/>
      <c r="L1524" s="146"/>
    </row>
    <row r="1525" spans="9:12" x14ac:dyDescent="0.25">
      <c r="I1525" s="146"/>
      <c r="J1525" s="146"/>
      <c r="K1525" s="146"/>
      <c r="L1525" s="146"/>
    </row>
    <row r="1526" spans="9:12" x14ac:dyDescent="0.25">
      <c r="I1526" s="146"/>
      <c r="J1526" s="146"/>
      <c r="K1526" s="146"/>
      <c r="L1526" s="146"/>
    </row>
    <row r="1527" spans="9:12" x14ac:dyDescent="0.25">
      <c r="I1527" s="146"/>
      <c r="J1527" s="146"/>
      <c r="K1527" s="146"/>
      <c r="L1527" s="146"/>
    </row>
    <row r="1528" spans="9:12" x14ac:dyDescent="0.25">
      <c r="I1528" s="146"/>
      <c r="J1528" s="146"/>
      <c r="K1528" s="146"/>
      <c r="L1528" s="146"/>
    </row>
    <row r="1529" spans="9:12" x14ac:dyDescent="0.25">
      <c r="I1529" s="146"/>
      <c r="J1529" s="146"/>
      <c r="K1529" s="146"/>
      <c r="L1529" s="146"/>
    </row>
    <row r="1530" spans="9:12" x14ac:dyDescent="0.25">
      <c r="I1530" s="146"/>
      <c r="J1530" s="146"/>
      <c r="K1530" s="146"/>
      <c r="L1530" s="146"/>
    </row>
    <row r="1531" spans="9:12" x14ac:dyDescent="0.25">
      <c r="I1531" s="146"/>
      <c r="J1531" s="146"/>
      <c r="K1531" s="146"/>
      <c r="L1531" s="146"/>
    </row>
    <row r="1532" spans="9:12" x14ac:dyDescent="0.25">
      <c r="I1532" s="146"/>
      <c r="J1532" s="146"/>
      <c r="K1532" s="146"/>
      <c r="L1532" s="146"/>
    </row>
    <row r="1533" spans="9:12" x14ac:dyDescent="0.25">
      <c r="I1533" s="146"/>
      <c r="J1533" s="146"/>
      <c r="K1533" s="146"/>
      <c r="L1533" s="146"/>
    </row>
    <row r="1534" spans="9:12" x14ac:dyDescent="0.25">
      <c r="I1534" s="146"/>
      <c r="J1534" s="146"/>
      <c r="K1534" s="146"/>
      <c r="L1534" s="146"/>
    </row>
    <row r="1535" spans="9:12" x14ac:dyDescent="0.25">
      <c r="I1535" s="146"/>
      <c r="J1535" s="146"/>
      <c r="K1535" s="146"/>
      <c r="L1535" s="146"/>
    </row>
    <row r="1536" spans="9:12" x14ac:dyDescent="0.25">
      <c r="I1536" s="146"/>
      <c r="J1536" s="146"/>
      <c r="K1536" s="146"/>
      <c r="L1536" s="146"/>
    </row>
    <row r="1537" spans="9:12" x14ac:dyDescent="0.25">
      <c r="I1537" s="146"/>
      <c r="J1537" s="146"/>
      <c r="K1537" s="146"/>
      <c r="L1537" s="146"/>
    </row>
    <row r="1538" spans="9:12" x14ac:dyDescent="0.25">
      <c r="I1538" s="146"/>
      <c r="J1538" s="146"/>
      <c r="K1538" s="146"/>
      <c r="L1538" s="146"/>
    </row>
    <row r="1539" spans="9:12" x14ac:dyDescent="0.25">
      <c r="I1539" s="146"/>
      <c r="J1539" s="146"/>
      <c r="K1539" s="146"/>
      <c r="L1539" s="146"/>
    </row>
    <row r="1540" spans="9:12" x14ac:dyDescent="0.25">
      <c r="I1540" s="146"/>
      <c r="J1540" s="146"/>
      <c r="K1540" s="146"/>
      <c r="L1540" s="146"/>
    </row>
    <row r="1541" spans="9:12" x14ac:dyDescent="0.25">
      <c r="I1541" s="146"/>
      <c r="J1541" s="146"/>
      <c r="K1541" s="146"/>
      <c r="L1541" s="146"/>
    </row>
    <row r="1542" spans="9:12" x14ac:dyDescent="0.25">
      <c r="I1542" s="146"/>
      <c r="J1542" s="146"/>
      <c r="K1542" s="146"/>
      <c r="L1542" s="146"/>
    </row>
    <row r="1543" spans="9:12" x14ac:dyDescent="0.25">
      <c r="I1543" s="146"/>
      <c r="J1543" s="146"/>
      <c r="K1543" s="146"/>
      <c r="L1543" s="146"/>
    </row>
    <row r="1544" spans="9:12" x14ac:dyDescent="0.25">
      <c r="I1544" s="146"/>
      <c r="J1544" s="146"/>
      <c r="K1544" s="146"/>
      <c r="L1544" s="146"/>
    </row>
    <row r="1545" spans="9:12" x14ac:dyDescent="0.25">
      <c r="I1545" s="146"/>
      <c r="J1545" s="146"/>
      <c r="K1545" s="146"/>
      <c r="L1545" s="146"/>
    </row>
    <row r="1546" spans="9:12" x14ac:dyDescent="0.25">
      <c r="I1546" s="146"/>
      <c r="J1546" s="146"/>
      <c r="K1546" s="146"/>
      <c r="L1546" s="146"/>
    </row>
    <row r="1547" spans="9:12" x14ac:dyDescent="0.25">
      <c r="I1547" s="146"/>
      <c r="J1547" s="146"/>
      <c r="K1547" s="146"/>
      <c r="L1547" s="146"/>
    </row>
    <row r="1548" spans="9:12" x14ac:dyDescent="0.25">
      <c r="I1548" s="146"/>
      <c r="J1548" s="146"/>
      <c r="K1548" s="146"/>
      <c r="L1548" s="146"/>
    </row>
    <row r="1549" spans="9:12" x14ac:dyDescent="0.25">
      <c r="I1549" s="146"/>
      <c r="J1549" s="146"/>
      <c r="K1549" s="146"/>
      <c r="L1549" s="146"/>
    </row>
    <row r="1550" spans="9:12" x14ac:dyDescent="0.25">
      <c r="I1550" s="146"/>
      <c r="J1550" s="146"/>
      <c r="K1550" s="146"/>
      <c r="L1550" s="146"/>
    </row>
    <row r="1551" spans="9:12" x14ac:dyDescent="0.25">
      <c r="I1551" s="146"/>
      <c r="J1551" s="146"/>
      <c r="K1551" s="146"/>
      <c r="L1551" s="146"/>
    </row>
    <row r="1552" spans="9:12" x14ac:dyDescent="0.25">
      <c r="I1552" s="146"/>
      <c r="J1552" s="146"/>
      <c r="K1552" s="146"/>
      <c r="L1552" s="146"/>
    </row>
    <row r="1553" spans="9:12" x14ac:dyDescent="0.25">
      <c r="I1553" s="146"/>
      <c r="J1553" s="146"/>
      <c r="K1553" s="146"/>
      <c r="L1553" s="146"/>
    </row>
    <row r="1554" spans="9:12" x14ac:dyDescent="0.25">
      <c r="I1554" s="146"/>
      <c r="J1554" s="146"/>
      <c r="K1554" s="146"/>
      <c r="L1554" s="146"/>
    </row>
    <row r="1555" spans="9:12" x14ac:dyDescent="0.25">
      <c r="I1555" s="146"/>
      <c r="J1555" s="146"/>
      <c r="K1555" s="146"/>
      <c r="L1555" s="146"/>
    </row>
    <row r="1556" spans="9:12" x14ac:dyDescent="0.25">
      <c r="I1556" s="146"/>
      <c r="J1556" s="146"/>
      <c r="K1556" s="146"/>
      <c r="L1556" s="146"/>
    </row>
    <row r="1557" spans="9:12" x14ac:dyDescent="0.25">
      <c r="I1557" s="146"/>
      <c r="J1557" s="146"/>
      <c r="K1557" s="146"/>
      <c r="L1557" s="146"/>
    </row>
    <row r="1558" spans="9:12" x14ac:dyDescent="0.25">
      <c r="I1558" s="146"/>
      <c r="J1558" s="146"/>
      <c r="K1558" s="146"/>
      <c r="L1558" s="146"/>
    </row>
    <row r="1559" spans="9:12" x14ac:dyDescent="0.25">
      <c r="I1559" s="146"/>
      <c r="J1559" s="146"/>
      <c r="K1559" s="146"/>
      <c r="L1559" s="146"/>
    </row>
    <row r="1560" spans="9:12" x14ac:dyDescent="0.25">
      <c r="I1560" s="146"/>
      <c r="J1560" s="146"/>
      <c r="K1560" s="146"/>
      <c r="L1560" s="146"/>
    </row>
    <row r="1561" spans="9:12" x14ac:dyDescent="0.25">
      <c r="I1561" s="146"/>
      <c r="J1561" s="146"/>
      <c r="K1561" s="146"/>
      <c r="L1561" s="146"/>
    </row>
    <row r="1562" spans="9:12" x14ac:dyDescent="0.25">
      <c r="I1562" s="146"/>
      <c r="J1562" s="146"/>
      <c r="K1562" s="146"/>
      <c r="L1562" s="146"/>
    </row>
    <row r="1563" spans="9:12" x14ac:dyDescent="0.25">
      <c r="I1563" s="146"/>
      <c r="J1563" s="146"/>
      <c r="K1563" s="146"/>
      <c r="L1563" s="146"/>
    </row>
    <row r="1564" spans="9:12" x14ac:dyDescent="0.25">
      <c r="I1564" s="146"/>
      <c r="J1564" s="146"/>
      <c r="K1564" s="146"/>
      <c r="L1564" s="146"/>
    </row>
    <row r="1565" spans="9:12" x14ac:dyDescent="0.25">
      <c r="I1565" s="146"/>
      <c r="J1565" s="146"/>
      <c r="K1565" s="146"/>
      <c r="L1565" s="146"/>
    </row>
    <row r="1566" spans="9:12" x14ac:dyDescent="0.25">
      <c r="I1566" s="146"/>
      <c r="J1566" s="146"/>
      <c r="K1566" s="146"/>
      <c r="L1566" s="146"/>
    </row>
    <row r="1567" spans="9:12" x14ac:dyDescent="0.25">
      <c r="I1567" s="146"/>
      <c r="J1567" s="146"/>
      <c r="K1567" s="146"/>
      <c r="L1567" s="146"/>
    </row>
    <row r="1568" spans="9:12" x14ac:dyDescent="0.25">
      <c r="I1568" s="146"/>
      <c r="J1568" s="146"/>
      <c r="K1568" s="146"/>
      <c r="L1568" s="146"/>
    </row>
    <row r="1569" spans="9:12" x14ac:dyDescent="0.25">
      <c r="I1569" s="146"/>
      <c r="J1569" s="146"/>
      <c r="K1569" s="146"/>
      <c r="L1569" s="146"/>
    </row>
    <row r="1570" spans="9:12" x14ac:dyDescent="0.25">
      <c r="I1570" s="146"/>
      <c r="J1570" s="146"/>
      <c r="K1570" s="146"/>
      <c r="L1570" s="146"/>
    </row>
    <row r="1571" spans="9:12" x14ac:dyDescent="0.25">
      <c r="I1571" s="146"/>
      <c r="J1571" s="146"/>
      <c r="K1571" s="146"/>
      <c r="L1571" s="146"/>
    </row>
    <row r="1572" spans="9:12" x14ac:dyDescent="0.25">
      <c r="I1572" s="146"/>
      <c r="J1572" s="146"/>
      <c r="K1572" s="146"/>
      <c r="L1572" s="146"/>
    </row>
    <row r="1573" spans="9:12" x14ac:dyDescent="0.25">
      <c r="I1573" s="146"/>
      <c r="J1573" s="146"/>
      <c r="K1573" s="146"/>
      <c r="L1573" s="146"/>
    </row>
    <row r="1574" spans="9:12" x14ac:dyDescent="0.25">
      <c r="I1574" s="146"/>
      <c r="J1574" s="146"/>
      <c r="K1574" s="146"/>
      <c r="L1574" s="146"/>
    </row>
    <row r="1575" spans="9:12" x14ac:dyDescent="0.25">
      <c r="I1575" s="146"/>
      <c r="J1575" s="146"/>
      <c r="K1575" s="146"/>
      <c r="L1575" s="146"/>
    </row>
    <row r="1576" spans="9:12" x14ac:dyDescent="0.25">
      <c r="I1576" s="146"/>
      <c r="J1576" s="146"/>
      <c r="K1576" s="146"/>
      <c r="L1576" s="146"/>
    </row>
    <row r="1577" spans="9:12" x14ac:dyDescent="0.25">
      <c r="I1577" s="146"/>
      <c r="J1577" s="146"/>
      <c r="K1577" s="146"/>
      <c r="L1577" s="146"/>
    </row>
    <row r="1578" spans="9:12" x14ac:dyDescent="0.25">
      <c r="I1578" s="146"/>
      <c r="J1578" s="146"/>
      <c r="K1578" s="146"/>
      <c r="L1578" s="146"/>
    </row>
    <row r="1579" spans="9:12" x14ac:dyDescent="0.25">
      <c r="I1579" s="146"/>
      <c r="J1579" s="146"/>
      <c r="K1579" s="146"/>
      <c r="L1579" s="146"/>
    </row>
    <row r="1580" spans="9:12" x14ac:dyDescent="0.25">
      <c r="I1580" s="146"/>
      <c r="J1580" s="146"/>
      <c r="K1580" s="146"/>
      <c r="L1580" s="146"/>
    </row>
    <row r="1581" spans="9:12" x14ac:dyDescent="0.25">
      <c r="I1581" s="146"/>
      <c r="J1581" s="146"/>
      <c r="K1581" s="146"/>
      <c r="L1581" s="146"/>
    </row>
    <row r="1582" spans="9:12" x14ac:dyDescent="0.25">
      <c r="I1582" s="146"/>
      <c r="J1582" s="146"/>
      <c r="K1582" s="146"/>
      <c r="L1582" s="146"/>
    </row>
    <row r="1583" spans="9:12" x14ac:dyDescent="0.25">
      <c r="I1583" s="146"/>
      <c r="J1583" s="146"/>
      <c r="K1583" s="146"/>
      <c r="L1583" s="146"/>
    </row>
    <row r="1584" spans="9:12" x14ac:dyDescent="0.25">
      <c r="I1584" s="146"/>
      <c r="J1584" s="146"/>
      <c r="K1584" s="146"/>
      <c r="L1584" s="146"/>
    </row>
    <row r="1585" spans="9:12" x14ac:dyDescent="0.25">
      <c r="I1585" s="146"/>
      <c r="J1585" s="146"/>
      <c r="K1585" s="146"/>
      <c r="L1585" s="146"/>
    </row>
    <row r="1586" spans="9:12" x14ac:dyDescent="0.25">
      <c r="I1586" s="146"/>
      <c r="J1586" s="146"/>
      <c r="K1586" s="146"/>
      <c r="L1586" s="146"/>
    </row>
    <row r="1587" spans="9:12" x14ac:dyDescent="0.25">
      <c r="I1587" s="146"/>
      <c r="J1587" s="146"/>
      <c r="K1587" s="146"/>
      <c r="L1587" s="146"/>
    </row>
    <row r="1588" spans="9:12" x14ac:dyDescent="0.25">
      <c r="I1588" s="146"/>
      <c r="J1588" s="146"/>
      <c r="K1588" s="146"/>
      <c r="L1588" s="146"/>
    </row>
    <row r="1589" spans="9:12" x14ac:dyDescent="0.25">
      <c r="I1589" s="146"/>
      <c r="J1589" s="146"/>
      <c r="K1589" s="146"/>
      <c r="L1589" s="146"/>
    </row>
    <row r="1590" spans="9:12" x14ac:dyDescent="0.25">
      <c r="I1590" s="146"/>
      <c r="J1590" s="146"/>
      <c r="K1590" s="146"/>
      <c r="L1590" s="146"/>
    </row>
    <row r="1591" spans="9:12" x14ac:dyDescent="0.25">
      <c r="I1591" s="146"/>
      <c r="J1591" s="146"/>
      <c r="K1591" s="146"/>
      <c r="L1591" s="146"/>
    </row>
    <row r="1592" spans="9:12" x14ac:dyDescent="0.25">
      <c r="I1592" s="146"/>
      <c r="J1592" s="146"/>
      <c r="K1592" s="146"/>
      <c r="L1592" s="146"/>
    </row>
    <row r="1593" spans="9:12" x14ac:dyDescent="0.25">
      <c r="I1593" s="146"/>
      <c r="J1593" s="146"/>
      <c r="K1593" s="146"/>
      <c r="L1593" s="146"/>
    </row>
    <row r="1594" spans="9:12" x14ac:dyDescent="0.25">
      <c r="I1594" s="146"/>
      <c r="J1594" s="146"/>
      <c r="K1594" s="146"/>
      <c r="L1594" s="146"/>
    </row>
    <row r="1595" spans="9:12" x14ac:dyDescent="0.25">
      <c r="I1595" s="146"/>
      <c r="J1595" s="146"/>
      <c r="K1595" s="146"/>
      <c r="L1595" s="146"/>
    </row>
    <row r="1596" spans="9:12" x14ac:dyDescent="0.25">
      <c r="I1596" s="146"/>
      <c r="J1596" s="146"/>
      <c r="K1596" s="146"/>
      <c r="L1596" s="146"/>
    </row>
    <row r="1597" spans="9:12" x14ac:dyDescent="0.25">
      <c r="I1597" s="146"/>
      <c r="J1597" s="146"/>
      <c r="K1597" s="146"/>
      <c r="L1597" s="146"/>
    </row>
    <row r="1598" spans="9:12" x14ac:dyDescent="0.25">
      <c r="I1598" s="146"/>
      <c r="J1598" s="146"/>
      <c r="K1598" s="146"/>
      <c r="L1598" s="146"/>
    </row>
    <row r="1599" spans="9:12" x14ac:dyDescent="0.25">
      <c r="I1599" s="146"/>
      <c r="J1599" s="146"/>
      <c r="K1599" s="146"/>
      <c r="L1599" s="146"/>
    </row>
    <row r="1600" spans="9:12" x14ac:dyDescent="0.25">
      <c r="I1600" s="146"/>
      <c r="J1600" s="146"/>
      <c r="K1600" s="146"/>
      <c r="L1600" s="146"/>
    </row>
    <row r="1601" spans="9:12" x14ac:dyDescent="0.25">
      <c r="I1601" s="146"/>
      <c r="J1601" s="146"/>
      <c r="K1601" s="146"/>
      <c r="L1601" s="146"/>
    </row>
    <row r="1602" spans="9:12" x14ac:dyDescent="0.25">
      <c r="I1602" s="146"/>
      <c r="J1602" s="146"/>
      <c r="K1602" s="146"/>
      <c r="L1602" s="146"/>
    </row>
    <row r="1603" spans="9:12" x14ac:dyDescent="0.25">
      <c r="I1603" s="146"/>
      <c r="J1603" s="146"/>
      <c r="K1603" s="146"/>
      <c r="L1603" s="146"/>
    </row>
    <row r="1604" spans="9:12" x14ac:dyDescent="0.25">
      <c r="I1604" s="146"/>
      <c r="J1604" s="146"/>
      <c r="K1604" s="146"/>
      <c r="L1604" s="146"/>
    </row>
    <row r="1605" spans="9:12" x14ac:dyDescent="0.25">
      <c r="I1605" s="146"/>
      <c r="J1605" s="146"/>
      <c r="K1605" s="146"/>
      <c r="L1605" s="146"/>
    </row>
    <row r="1606" spans="9:12" x14ac:dyDescent="0.25">
      <c r="I1606" s="146"/>
      <c r="J1606" s="146"/>
      <c r="K1606" s="146"/>
      <c r="L1606" s="146"/>
    </row>
    <row r="1607" spans="9:12" x14ac:dyDescent="0.25">
      <c r="I1607" s="146"/>
      <c r="J1607" s="146"/>
      <c r="K1607" s="146"/>
      <c r="L1607" s="146"/>
    </row>
    <row r="1608" spans="9:12" x14ac:dyDescent="0.25">
      <c r="I1608" s="146"/>
      <c r="J1608" s="146"/>
      <c r="K1608" s="146"/>
      <c r="L1608" s="146"/>
    </row>
    <row r="1609" spans="9:12" x14ac:dyDescent="0.25">
      <c r="I1609" s="146"/>
      <c r="J1609" s="146"/>
      <c r="K1609" s="146"/>
      <c r="L1609" s="146"/>
    </row>
    <row r="1610" spans="9:12" x14ac:dyDescent="0.25">
      <c r="I1610" s="146"/>
      <c r="J1610" s="146"/>
      <c r="K1610" s="146"/>
      <c r="L1610" s="146"/>
    </row>
    <row r="1611" spans="9:12" x14ac:dyDescent="0.25">
      <c r="I1611" s="146"/>
      <c r="J1611" s="146"/>
      <c r="K1611" s="146"/>
      <c r="L1611" s="146"/>
    </row>
    <row r="1612" spans="9:12" x14ac:dyDescent="0.25">
      <c r="I1612" s="146"/>
      <c r="J1612" s="146"/>
      <c r="K1612" s="146"/>
      <c r="L1612" s="146"/>
    </row>
    <row r="1613" spans="9:12" x14ac:dyDescent="0.25">
      <c r="I1613" s="146"/>
      <c r="J1613" s="146"/>
      <c r="K1613" s="146"/>
      <c r="L1613" s="146"/>
    </row>
    <row r="1614" spans="9:12" x14ac:dyDescent="0.25">
      <c r="I1614" s="146"/>
      <c r="J1614" s="146"/>
      <c r="K1614" s="146"/>
      <c r="L1614" s="146"/>
    </row>
    <row r="1615" spans="9:12" x14ac:dyDescent="0.25">
      <c r="I1615" s="146"/>
      <c r="J1615" s="146"/>
      <c r="K1615" s="146"/>
      <c r="L1615" s="146"/>
    </row>
    <row r="1616" spans="9:12" x14ac:dyDescent="0.25">
      <c r="I1616" s="146"/>
      <c r="J1616" s="146"/>
      <c r="K1616" s="146"/>
      <c r="L1616" s="146"/>
    </row>
    <row r="1617" spans="9:12" x14ac:dyDescent="0.25">
      <c r="I1617" s="146"/>
      <c r="J1617" s="146"/>
      <c r="K1617" s="146"/>
      <c r="L1617" s="146"/>
    </row>
    <row r="1618" spans="9:12" x14ac:dyDescent="0.25">
      <c r="I1618" s="146"/>
      <c r="J1618" s="146"/>
      <c r="K1618" s="146"/>
      <c r="L1618" s="146"/>
    </row>
    <row r="1619" spans="9:12" x14ac:dyDescent="0.25">
      <c r="I1619" s="146"/>
      <c r="J1619" s="146"/>
      <c r="K1619" s="146"/>
      <c r="L1619" s="146"/>
    </row>
    <row r="1620" spans="9:12" x14ac:dyDescent="0.25">
      <c r="I1620" s="146"/>
      <c r="J1620" s="146"/>
      <c r="K1620" s="146"/>
      <c r="L1620" s="146"/>
    </row>
    <row r="1621" spans="9:12" x14ac:dyDescent="0.25">
      <c r="I1621" s="146"/>
      <c r="J1621" s="146"/>
      <c r="K1621" s="146"/>
      <c r="L1621" s="146"/>
    </row>
    <row r="1622" spans="9:12" x14ac:dyDescent="0.25">
      <c r="I1622" s="146"/>
      <c r="J1622" s="146"/>
      <c r="K1622" s="146"/>
      <c r="L1622" s="146"/>
    </row>
    <row r="1623" spans="9:12" x14ac:dyDescent="0.25">
      <c r="I1623" s="146"/>
      <c r="J1623" s="146"/>
      <c r="K1623" s="146"/>
      <c r="L1623" s="146"/>
    </row>
    <row r="1624" spans="9:12" x14ac:dyDescent="0.25">
      <c r="I1624" s="146"/>
      <c r="J1624" s="146"/>
      <c r="K1624" s="146"/>
      <c r="L1624" s="146"/>
    </row>
    <row r="1625" spans="9:12" x14ac:dyDescent="0.25">
      <c r="I1625" s="146"/>
      <c r="J1625" s="146"/>
      <c r="K1625" s="146"/>
      <c r="L1625" s="146"/>
    </row>
    <row r="1626" spans="9:12" x14ac:dyDescent="0.25">
      <c r="I1626" s="146"/>
      <c r="J1626" s="146"/>
      <c r="K1626" s="146"/>
      <c r="L1626" s="146"/>
    </row>
    <row r="1627" spans="9:12" x14ac:dyDescent="0.25">
      <c r="I1627" s="146"/>
      <c r="J1627" s="146"/>
      <c r="K1627" s="146"/>
      <c r="L1627" s="146"/>
    </row>
    <row r="1628" spans="9:12" x14ac:dyDescent="0.25">
      <c r="I1628" s="146"/>
      <c r="J1628" s="146"/>
      <c r="K1628" s="146"/>
      <c r="L1628" s="146"/>
    </row>
    <row r="1629" spans="9:12" x14ac:dyDescent="0.25">
      <c r="I1629" s="146"/>
      <c r="J1629" s="146"/>
      <c r="K1629" s="146"/>
      <c r="L1629" s="146"/>
    </row>
    <row r="1630" spans="9:12" x14ac:dyDescent="0.25">
      <c r="I1630" s="146"/>
      <c r="J1630" s="146"/>
      <c r="K1630" s="146"/>
      <c r="L1630" s="146"/>
    </row>
    <row r="1631" spans="9:12" x14ac:dyDescent="0.25">
      <c r="I1631" s="146"/>
      <c r="J1631" s="146"/>
      <c r="K1631" s="146"/>
      <c r="L1631" s="146"/>
    </row>
    <row r="1632" spans="9:12" x14ac:dyDescent="0.25">
      <c r="I1632" s="146"/>
      <c r="J1632" s="146"/>
      <c r="K1632" s="146"/>
      <c r="L1632" s="146"/>
    </row>
    <row r="1633" spans="9:12" x14ac:dyDescent="0.25">
      <c r="I1633" s="146"/>
      <c r="J1633" s="146"/>
      <c r="K1633" s="146"/>
      <c r="L1633" s="146"/>
    </row>
    <row r="1634" spans="9:12" x14ac:dyDescent="0.25">
      <c r="I1634" s="146"/>
      <c r="J1634" s="146"/>
      <c r="K1634" s="146"/>
      <c r="L1634" s="146"/>
    </row>
    <row r="1635" spans="9:12" x14ac:dyDescent="0.25">
      <c r="I1635" s="146"/>
      <c r="J1635" s="146"/>
      <c r="K1635" s="146"/>
      <c r="L1635" s="146"/>
    </row>
    <row r="1636" spans="9:12" x14ac:dyDescent="0.25">
      <c r="I1636" s="146"/>
      <c r="J1636" s="146"/>
      <c r="K1636" s="146"/>
      <c r="L1636" s="146"/>
    </row>
    <row r="1637" spans="9:12" x14ac:dyDescent="0.25">
      <c r="I1637" s="146"/>
      <c r="J1637" s="146"/>
      <c r="K1637" s="146"/>
      <c r="L1637" s="146"/>
    </row>
    <row r="1638" spans="9:12" x14ac:dyDescent="0.25">
      <c r="I1638" s="146"/>
      <c r="J1638" s="146"/>
      <c r="K1638" s="146"/>
      <c r="L1638" s="146"/>
    </row>
    <row r="1639" spans="9:12" x14ac:dyDescent="0.25">
      <c r="I1639" s="146"/>
      <c r="J1639" s="146"/>
      <c r="K1639" s="146"/>
      <c r="L1639" s="146"/>
    </row>
    <row r="1640" spans="9:12" x14ac:dyDescent="0.25">
      <c r="I1640" s="146"/>
      <c r="J1640" s="146"/>
      <c r="K1640" s="146"/>
      <c r="L1640" s="146"/>
    </row>
    <row r="1641" spans="9:12" x14ac:dyDescent="0.25">
      <c r="I1641" s="146"/>
      <c r="J1641" s="146"/>
      <c r="K1641" s="146"/>
      <c r="L1641" s="146"/>
    </row>
    <row r="1642" spans="9:12" x14ac:dyDescent="0.25">
      <c r="I1642" s="146"/>
      <c r="J1642" s="146"/>
      <c r="K1642" s="146"/>
      <c r="L1642" s="146"/>
    </row>
    <row r="1643" spans="9:12" x14ac:dyDescent="0.25">
      <c r="I1643" s="146"/>
      <c r="J1643" s="146"/>
      <c r="K1643" s="146"/>
      <c r="L1643" s="146"/>
    </row>
    <row r="1644" spans="9:12" x14ac:dyDescent="0.25">
      <c r="I1644" s="146"/>
      <c r="J1644" s="146"/>
      <c r="K1644" s="146"/>
      <c r="L1644" s="146"/>
    </row>
    <row r="1645" spans="9:12" x14ac:dyDescent="0.25">
      <c r="I1645" s="146"/>
      <c r="J1645" s="146"/>
      <c r="K1645" s="146"/>
      <c r="L1645" s="146"/>
    </row>
    <row r="1646" spans="9:12" x14ac:dyDescent="0.25">
      <c r="I1646" s="146"/>
      <c r="J1646" s="146"/>
      <c r="K1646" s="146"/>
      <c r="L1646" s="146"/>
    </row>
    <row r="1647" spans="9:12" x14ac:dyDescent="0.25">
      <c r="I1647" s="146"/>
      <c r="J1647" s="146"/>
      <c r="K1647" s="146"/>
      <c r="L1647" s="146"/>
    </row>
    <row r="1648" spans="9:12" x14ac:dyDescent="0.25">
      <c r="I1648" s="146"/>
      <c r="J1648" s="146"/>
      <c r="K1648" s="146"/>
      <c r="L1648" s="146"/>
    </row>
    <row r="1649" spans="9:12" x14ac:dyDescent="0.25">
      <c r="I1649" s="146"/>
      <c r="J1649" s="146"/>
      <c r="K1649" s="146"/>
      <c r="L1649" s="146"/>
    </row>
    <row r="1650" spans="9:12" x14ac:dyDescent="0.25">
      <c r="I1650" s="146"/>
      <c r="J1650" s="146"/>
      <c r="K1650" s="146"/>
      <c r="L1650" s="146"/>
    </row>
    <row r="1651" spans="9:12" x14ac:dyDescent="0.25">
      <c r="I1651" s="146"/>
      <c r="J1651" s="146"/>
      <c r="K1651" s="146"/>
      <c r="L1651" s="146"/>
    </row>
    <row r="1652" spans="9:12" x14ac:dyDescent="0.25">
      <c r="I1652" s="146"/>
      <c r="J1652" s="146"/>
      <c r="K1652" s="146"/>
      <c r="L1652" s="146"/>
    </row>
    <row r="1653" spans="9:12" x14ac:dyDescent="0.25">
      <c r="I1653" s="146"/>
      <c r="J1653" s="146"/>
      <c r="K1653" s="146"/>
      <c r="L1653" s="146"/>
    </row>
    <row r="1654" spans="9:12" x14ac:dyDescent="0.25">
      <c r="I1654" s="146"/>
      <c r="J1654" s="146"/>
      <c r="K1654" s="146"/>
      <c r="L1654" s="146"/>
    </row>
    <row r="1655" spans="9:12" x14ac:dyDescent="0.25">
      <c r="I1655" s="146"/>
      <c r="J1655" s="146"/>
      <c r="K1655" s="146"/>
      <c r="L1655" s="146"/>
    </row>
    <row r="1656" spans="9:12" x14ac:dyDescent="0.25">
      <c r="I1656" s="146"/>
      <c r="J1656" s="146"/>
      <c r="K1656" s="146"/>
      <c r="L1656" s="146"/>
    </row>
    <row r="1657" spans="9:12" x14ac:dyDescent="0.25">
      <c r="I1657" s="146"/>
      <c r="J1657" s="146"/>
      <c r="K1657" s="146"/>
      <c r="L1657" s="146"/>
    </row>
    <row r="1658" spans="9:12" x14ac:dyDescent="0.25">
      <c r="I1658" s="146"/>
      <c r="J1658" s="146"/>
      <c r="K1658" s="146"/>
      <c r="L1658" s="146"/>
    </row>
    <row r="1659" spans="9:12" x14ac:dyDescent="0.25">
      <c r="I1659" s="146"/>
      <c r="J1659" s="146"/>
      <c r="K1659" s="146"/>
      <c r="L1659" s="146"/>
    </row>
    <row r="1660" spans="9:12" x14ac:dyDescent="0.25">
      <c r="I1660" s="146"/>
      <c r="J1660" s="146"/>
      <c r="K1660" s="146"/>
      <c r="L1660" s="146"/>
    </row>
    <row r="1661" spans="9:12" x14ac:dyDescent="0.25">
      <c r="I1661" s="146"/>
      <c r="J1661" s="146"/>
      <c r="K1661" s="146"/>
      <c r="L1661" s="146"/>
    </row>
    <row r="1662" spans="9:12" x14ac:dyDescent="0.25">
      <c r="I1662" s="146"/>
      <c r="J1662" s="146"/>
      <c r="K1662" s="146"/>
      <c r="L1662" s="146"/>
    </row>
    <row r="1663" spans="9:12" x14ac:dyDescent="0.25">
      <c r="I1663" s="146"/>
      <c r="J1663" s="146"/>
      <c r="K1663" s="146"/>
      <c r="L1663" s="146"/>
    </row>
    <row r="1664" spans="9:12" x14ac:dyDescent="0.25">
      <c r="I1664" s="146"/>
      <c r="J1664" s="146"/>
      <c r="K1664" s="146"/>
      <c r="L1664" s="146"/>
    </row>
    <row r="1665" spans="9:12" x14ac:dyDescent="0.25">
      <c r="I1665" s="146"/>
      <c r="J1665" s="146"/>
      <c r="K1665" s="146"/>
      <c r="L1665" s="146"/>
    </row>
    <row r="1666" spans="9:12" x14ac:dyDescent="0.25">
      <c r="I1666" s="146"/>
      <c r="J1666" s="146"/>
      <c r="K1666" s="146"/>
      <c r="L1666" s="146"/>
    </row>
    <row r="1667" spans="9:12" x14ac:dyDescent="0.25">
      <c r="I1667" s="146"/>
      <c r="J1667" s="146"/>
      <c r="K1667" s="146"/>
      <c r="L1667" s="146"/>
    </row>
    <row r="1668" spans="9:12" x14ac:dyDescent="0.25">
      <c r="I1668" s="146"/>
      <c r="J1668" s="146"/>
      <c r="K1668" s="146"/>
      <c r="L1668" s="146"/>
    </row>
    <row r="1669" spans="9:12" x14ac:dyDescent="0.25">
      <c r="I1669" s="146"/>
      <c r="J1669" s="146"/>
      <c r="K1669" s="146"/>
      <c r="L1669" s="146"/>
    </row>
    <row r="1670" spans="9:12" x14ac:dyDescent="0.25">
      <c r="I1670" s="146"/>
      <c r="J1670" s="146"/>
      <c r="K1670" s="146"/>
      <c r="L1670" s="146"/>
    </row>
    <row r="1671" spans="9:12" x14ac:dyDescent="0.25">
      <c r="I1671" s="146"/>
      <c r="J1671" s="146"/>
      <c r="K1671" s="146"/>
      <c r="L1671" s="146"/>
    </row>
    <row r="1672" spans="9:12" x14ac:dyDescent="0.25">
      <c r="I1672" s="146"/>
      <c r="J1672" s="146"/>
      <c r="K1672" s="146"/>
      <c r="L1672" s="146"/>
    </row>
    <row r="1673" spans="9:12" x14ac:dyDescent="0.25">
      <c r="I1673" s="146"/>
      <c r="J1673" s="146"/>
      <c r="K1673" s="146"/>
      <c r="L1673" s="146"/>
    </row>
    <row r="1674" spans="9:12" x14ac:dyDescent="0.25">
      <c r="I1674" s="146"/>
      <c r="J1674" s="146"/>
      <c r="K1674" s="146"/>
      <c r="L1674" s="146"/>
    </row>
    <row r="1675" spans="9:12" x14ac:dyDescent="0.25">
      <c r="I1675" s="146"/>
      <c r="J1675" s="146"/>
      <c r="K1675" s="146"/>
      <c r="L1675" s="146"/>
    </row>
    <row r="1676" spans="9:12" x14ac:dyDescent="0.25">
      <c r="I1676" s="146"/>
      <c r="J1676" s="146"/>
      <c r="K1676" s="146"/>
      <c r="L1676" s="146"/>
    </row>
    <row r="1677" spans="9:12" x14ac:dyDescent="0.25">
      <c r="I1677" s="146"/>
      <c r="J1677" s="146"/>
      <c r="K1677" s="146"/>
      <c r="L1677" s="146"/>
    </row>
    <row r="1678" spans="9:12" x14ac:dyDescent="0.25">
      <c r="I1678" s="146"/>
      <c r="J1678" s="146"/>
      <c r="K1678" s="146"/>
      <c r="L1678" s="146"/>
    </row>
    <row r="1679" spans="9:12" x14ac:dyDescent="0.25">
      <c r="I1679" s="146"/>
      <c r="J1679" s="146"/>
      <c r="K1679" s="146"/>
      <c r="L1679" s="146"/>
    </row>
    <row r="1680" spans="9:12" x14ac:dyDescent="0.25">
      <c r="I1680" s="146"/>
      <c r="J1680" s="146"/>
      <c r="K1680" s="146"/>
      <c r="L1680" s="146"/>
    </row>
    <row r="1681" spans="9:12" x14ac:dyDescent="0.25">
      <c r="I1681" s="146"/>
      <c r="J1681" s="146"/>
      <c r="K1681" s="146"/>
      <c r="L1681" s="146"/>
    </row>
    <row r="1682" spans="9:12" x14ac:dyDescent="0.25">
      <c r="I1682" s="146"/>
      <c r="J1682" s="146"/>
      <c r="K1682" s="146"/>
      <c r="L1682" s="146"/>
    </row>
    <row r="1683" spans="9:12" x14ac:dyDescent="0.25">
      <c r="I1683" s="146"/>
      <c r="J1683" s="146"/>
      <c r="K1683" s="146"/>
      <c r="L1683" s="146"/>
    </row>
    <row r="1684" spans="9:12" x14ac:dyDescent="0.25">
      <c r="I1684" s="146"/>
      <c r="J1684" s="146"/>
      <c r="K1684" s="146"/>
      <c r="L1684" s="146"/>
    </row>
    <row r="1685" spans="9:12" x14ac:dyDescent="0.25">
      <c r="I1685" s="146"/>
      <c r="J1685" s="146"/>
      <c r="K1685" s="146"/>
      <c r="L1685" s="146"/>
    </row>
    <row r="1686" spans="9:12" x14ac:dyDescent="0.25">
      <c r="I1686" s="146"/>
      <c r="J1686" s="146"/>
      <c r="K1686" s="146"/>
      <c r="L1686" s="146"/>
    </row>
    <row r="1687" spans="9:12" x14ac:dyDescent="0.25">
      <c r="I1687" s="146"/>
      <c r="J1687" s="146"/>
      <c r="K1687" s="146"/>
      <c r="L1687" s="146"/>
    </row>
    <row r="1688" spans="9:12" x14ac:dyDescent="0.25">
      <c r="I1688" s="146"/>
      <c r="J1688" s="146"/>
      <c r="K1688" s="146"/>
      <c r="L1688" s="146"/>
    </row>
    <row r="1689" spans="9:12" x14ac:dyDescent="0.25">
      <c r="I1689" s="146"/>
      <c r="J1689" s="146"/>
      <c r="K1689" s="146"/>
      <c r="L1689" s="146"/>
    </row>
    <row r="1690" spans="9:12" x14ac:dyDescent="0.25">
      <c r="I1690" s="146"/>
      <c r="J1690" s="146"/>
      <c r="K1690" s="146"/>
      <c r="L1690" s="146"/>
    </row>
    <row r="1691" spans="9:12" x14ac:dyDescent="0.25">
      <c r="I1691" s="146"/>
      <c r="J1691" s="146"/>
      <c r="K1691" s="146"/>
      <c r="L1691" s="146"/>
    </row>
    <row r="1692" spans="9:12" x14ac:dyDescent="0.25">
      <c r="I1692" s="146"/>
      <c r="J1692" s="146"/>
      <c r="K1692" s="146"/>
      <c r="L1692" s="146"/>
    </row>
    <row r="1693" spans="9:12" x14ac:dyDescent="0.25">
      <c r="I1693" s="146"/>
      <c r="J1693" s="146"/>
      <c r="K1693" s="146"/>
      <c r="L1693" s="146"/>
    </row>
    <row r="1694" spans="9:12" x14ac:dyDescent="0.25">
      <c r="I1694" s="146"/>
      <c r="J1694" s="146"/>
      <c r="K1694" s="146"/>
      <c r="L1694" s="146"/>
    </row>
    <row r="1695" spans="9:12" x14ac:dyDescent="0.25">
      <c r="I1695" s="146"/>
      <c r="J1695" s="146"/>
      <c r="K1695" s="146"/>
      <c r="L1695" s="146"/>
    </row>
    <row r="1696" spans="9:12" x14ac:dyDescent="0.25">
      <c r="I1696" s="146"/>
      <c r="J1696" s="146"/>
      <c r="K1696" s="146"/>
      <c r="L1696" s="146"/>
    </row>
    <row r="1697" spans="9:12" x14ac:dyDescent="0.25">
      <c r="I1697" s="146"/>
      <c r="J1697" s="146"/>
      <c r="K1697" s="146"/>
      <c r="L1697" s="146"/>
    </row>
    <row r="1698" spans="9:12" x14ac:dyDescent="0.25">
      <c r="I1698" s="146"/>
      <c r="J1698" s="146"/>
      <c r="K1698" s="146"/>
      <c r="L1698" s="146"/>
    </row>
    <row r="1699" spans="9:12" x14ac:dyDescent="0.25">
      <c r="I1699" s="146"/>
      <c r="J1699" s="146"/>
      <c r="K1699" s="146"/>
      <c r="L1699" s="146"/>
    </row>
    <row r="1700" spans="9:12" x14ac:dyDescent="0.25">
      <c r="I1700" s="146"/>
      <c r="J1700" s="146"/>
      <c r="K1700" s="146"/>
      <c r="L1700" s="146"/>
    </row>
    <row r="1701" spans="9:12" x14ac:dyDescent="0.25">
      <c r="I1701" s="146"/>
      <c r="J1701" s="146"/>
      <c r="K1701" s="146"/>
      <c r="L1701" s="146"/>
    </row>
    <row r="1702" spans="9:12" x14ac:dyDescent="0.25">
      <c r="I1702" s="146"/>
      <c r="J1702" s="146"/>
      <c r="K1702" s="146"/>
      <c r="L1702" s="146"/>
    </row>
    <row r="1703" spans="9:12" x14ac:dyDescent="0.25">
      <c r="I1703" s="146"/>
      <c r="J1703" s="146"/>
      <c r="K1703" s="146"/>
      <c r="L1703" s="146"/>
    </row>
    <row r="1704" spans="9:12" x14ac:dyDescent="0.25">
      <c r="I1704" s="146"/>
      <c r="J1704" s="146"/>
      <c r="K1704" s="146"/>
      <c r="L1704" s="146"/>
    </row>
    <row r="1705" spans="9:12" x14ac:dyDescent="0.25">
      <c r="I1705" s="146"/>
      <c r="J1705" s="146"/>
      <c r="K1705" s="146"/>
      <c r="L1705" s="146"/>
    </row>
    <row r="1706" spans="9:12" x14ac:dyDescent="0.25">
      <c r="I1706" s="146"/>
      <c r="J1706" s="146"/>
      <c r="K1706" s="146"/>
      <c r="L1706" s="146"/>
    </row>
    <row r="1707" spans="9:12" x14ac:dyDescent="0.25">
      <c r="I1707" s="146"/>
      <c r="J1707" s="146"/>
      <c r="K1707" s="146"/>
      <c r="L1707" s="146"/>
    </row>
    <row r="1708" spans="9:12" x14ac:dyDescent="0.25">
      <c r="I1708" s="146"/>
      <c r="J1708" s="146"/>
      <c r="K1708" s="146"/>
      <c r="L1708" s="146"/>
    </row>
    <row r="1709" spans="9:12" x14ac:dyDescent="0.25">
      <c r="I1709" s="146"/>
      <c r="J1709" s="146"/>
      <c r="K1709" s="146"/>
      <c r="L1709" s="146"/>
    </row>
    <row r="1710" spans="9:12" x14ac:dyDescent="0.25">
      <c r="I1710" s="146"/>
      <c r="J1710" s="146"/>
      <c r="K1710" s="146"/>
      <c r="L1710" s="146"/>
    </row>
    <row r="1711" spans="9:12" x14ac:dyDescent="0.25">
      <c r="I1711" s="146"/>
      <c r="J1711" s="146"/>
      <c r="K1711" s="146"/>
      <c r="L1711" s="146"/>
    </row>
    <row r="1712" spans="9:12" x14ac:dyDescent="0.25">
      <c r="I1712" s="146"/>
      <c r="J1712" s="146"/>
      <c r="K1712" s="146"/>
      <c r="L1712" s="146"/>
    </row>
    <row r="1713" spans="9:12" x14ac:dyDescent="0.25">
      <c r="I1713" s="146"/>
      <c r="J1713" s="146"/>
      <c r="K1713" s="146"/>
      <c r="L1713" s="146"/>
    </row>
    <row r="1714" spans="9:12" x14ac:dyDescent="0.25">
      <c r="I1714" s="146"/>
      <c r="J1714" s="146"/>
      <c r="K1714" s="146"/>
      <c r="L1714" s="146"/>
    </row>
    <row r="1715" spans="9:12" x14ac:dyDescent="0.25">
      <c r="I1715" s="146"/>
      <c r="J1715" s="146"/>
      <c r="K1715" s="146"/>
      <c r="L1715" s="146"/>
    </row>
    <row r="1716" spans="9:12" x14ac:dyDescent="0.25">
      <c r="I1716" s="146"/>
      <c r="J1716" s="146"/>
      <c r="K1716" s="146"/>
      <c r="L1716" s="146"/>
    </row>
    <row r="1717" spans="9:12" x14ac:dyDescent="0.25">
      <c r="I1717" s="146"/>
      <c r="J1717" s="146"/>
      <c r="K1717" s="146"/>
      <c r="L1717" s="146"/>
    </row>
    <row r="1718" spans="9:12" x14ac:dyDescent="0.25">
      <c r="I1718" s="146"/>
      <c r="J1718" s="146"/>
      <c r="K1718" s="146"/>
      <c r="L1718" s="146"/>
    </row>
    <row r="1719" spans="9:12" x14ac:dyDescent="0.25">
      <c r="I1719" s="146"/>
      <c r="J1719" s="146"/>
      <c r="K1719" s="146"/>
      <c r="L1719" s="146"/>
    </row>
    <row r="1720" spans="9:12" x14ac:dyDescent="0.25">
      <c r="I1720" s="146"/>
      <c r="J1720" s="146"/>
      <c r="K1720" s="146"/>
      <c r="L1720" s="146"/>
    </row>
    <row r="1721" spans="9:12" x14ac:dyDescent="0.25">
      <c r="I1721" s="146"/>
      <c r="J1721" s="146"/>
      <c r="K1721" s="146"/>
      <c r="L1721" s="146"/>
    </row>
    <row r="1722" spans="9:12" x14ac:dyDescent="0.25">
      <c r="I1722" s="146"/>
      <c r="J1722" s="146"/>
      <c r="K1722" s="146"/>
      <c r="L1722" s="146"/>
    </row>
    <row r="1723" spans="9:12" x14ac:dyDescent="0.25">
      <c r="I1723" s="146"/>
      <c r="J1723" s="146"/>
      <c r="K1723" s="146"/>
      <c r="L1723" s="146"/>
    </row>
    <row r="1724" spans="9:12" x14ac:dyDescent="0.25">
      <c r="I1724" s="146"/>
      <c r="J1724" s="146"/>
      <c r="K1724" s="146"/>
      <c r="L1724" s="146"/>
    </row>
    <row r="1725" spans="9:12" x14ac:dyDescent="0.25">
      <c r="I1725" s="146"/>
      <c r="J1725" s="146"/>
      <c r="K1725" s="146"/>
      <c r="L1725" s="146"/>
    </row>
    <row r="1726" spans="9:12" x14ac:dyDescent="0.25">
      <c r="I1726" s="146"/>
      <c r="J1726" s="146"/>
      <c r="K1726" s="146"/>
      <c r="L1726" s="146"/>
    </row>
    <row r="1727" spans="9:12" x14ac:dyDescent="0.25">
      <c r="I1727" s="146"/>
      <c r="J1727" s="146"/>
      <c r="K1727" s="146"/>
      <c r="L1727" s="146"/>
    </row>
    <row r="1728" spans="9:12" x14ac:dyDescent="0.25">
      <c r="I1728" s="146"/>
      <c r="J1728" s="146"/>
      <c r="K1728" s="146"/>
      <c r="L1728" s="146"/>
    </row>
    <row r="1729" spans="9:12" x14ac:dyDescent="0.25">
      <c r="I1729" s="146"/>
      <c r="J1729" s="146"/>
      <c r="K1729" s="146"/>
      <c r="L1729" s="146"/>
    </row>
    <row r="1730" spans="9:12" x14ac:dyDescent="0.25">
      <c r="I1730" s="146"/>
      <c r="J1730" s="146"/>
      <c r="K1730" s="146"/>
      <c r="L1730" s="146"/>
    </row>
    <row r="1731" spans="9:12" x14ac:dyDescent="0.25">
      <c r="I1731" s="146"/>
      <c r="J1731" s="146"/>
      <c r="K1731" s="146"/>
      <c r="L1731" s="146"/>
    </row>
    <row r="1732" spans="9:12" x14ac:dyDescent="0.25">
      <c r="I1732" s="146"/>
      <c r="J1732" s="146"/>
      <c r="K1732" s="146"/>
      <c r="L1732" s="146"/>
    </row>
    <row r="1733" spans="9:12" x14ac:dyDescent="0.25">
      <c r="I1733" s="146"/>
      <c r="J1733" s="146"/>
      <c r="K1733" s="146"/>
      <c r="L1733" s="146"/>
    </row>
    <row r="1734" spans="9:12" x14ac:dyDescent="0.25">
      <c r="I1734" s="146"/>
      <c r="J1734" s="146"/>
      <c r="K1734" s="146"/>
      <c r="L1734" s="146"/>
    </row>
    <row r="1735" spans="9:12" x14ac:dyDescent="0.25">
      <c r="I1735" s="146"/>
      <c r="J1735" s="146"/>
      <c r="K1735" s="146"/>
      <c r="L1735" s="146"/>
    </row>
    <row r="1736" spans="9:12" x14ac:dyDescent="0.25">
      <c r="I1736" s="146"/>
      <c r="J1736" s="146"/>
      <c r="K1736" s="146"/>
      <c r="L1736" s="146"/>
    </row>
    <row r="1737" spans="9:12" x14ac:dyDescent="0.25">
      <c r="I1737" s="146"/>
      <c r="J1737" s="146"/>
      <c r="K1737" s="146"/>
      <c r="L1737" s="146"/>
    </row>
    <row r="1738" spans="9:12" x14ac:dyDescent="0.25">
      <c r="I1738" s="146"/>
      <c r="J1738" s="146"/>
      <c r="K1738" s="146"/>
      <c r="L1738" s="146"/>
    </row>
    <row r="1739" spans="9:12" x14ac:dyDescent="0.25">
      <c r="I1739" s="146"/>
      <c r="J1739" s="146"/>
      <c r="K1739" s="146"/>
      <c r="L1739" s="146"/>
    </row>
    <row r="1740" spans="9:12" x14ac:dyDescent="0.25">
      <c r="I1740" s="146"/>
      <c r="J1740" s="146"/>
      <c r="K1740" s="146"/>
      <c r="L1740" s="146"/>
    </row>
    <row r="1741" spans="9:12" x14ac:dyDescent="0.25">
      <c r="I1741" s="146"/>
      <c r="J1741" s="146"/>
      <c r="K1741" s="146"/>
      <c r="L1741" s="146"/>
    </row>
    <row r="1742" spans="9:12" x14ac:dyDescent="0.25">
      <c r="I1742" s="146"/>
      <c r="J1742" s="146"/>
      <c r="K1742" s="146"/>
      <c r="L1742" s="146"/>
    </row>
    <row r="1743" spans="9:12" x14ac:dyDescent="0.25">
      <c r="I1743" s="146"/>
      <c r="J1743" s="146"/>
      <c r="K1743" s="146"/>
      <c r="L1743" s="146"/>
    </row>
    <row r="1744" spans="9:12" x14ac:dyDescent="0.25">
      <c r="I1744" s="146"/>
      <c r="J1744" s="146"/>
      <c r="K1744" s="146"/>
      <c r="L1744" s="146"/>
    </row>
    <row r="1745" spans="9:12" x14ac:dyDescent="0.25">
      <c r="I1745" s="146"/>
      <c r="J1745" s="146"/>
      <c r="K1745" s="146"/>
      <c r="L1745" s="146"/>
    </row>
    <row r="1746" spans="9:12" x14ac:dyDescent="0.25">
      <c r="I1746" s="146"/>
      <c r="J1746" s="146"/>
      <c r="K1746" s="146"/>
      <c r="L1746" s="146"/>
    </row>
    <row r="1747" spans="9:12" x14ac:dyDescent="0.25">
      <c r="I1747" s="146"/>
      <c r="J1747" s="146"/>
      <c r="K1747" s="146"/>
      <c r="L1747" s="146"/>
    </row>
    <row r="1748" spans="9:12" x14ac:dyDescent="0.25">
      <c r="I1748" s="146"/>
      <c r="J1748" s="146"/>
      <c r="K1748" s="146"/>
      <c r="L1748" s="146"/>
    </row>
    <row r="1749" spans="9:12" x14ac:dyDescent="0.25">
      <c r="I1749" s="146"/>
      <c r="J1749" s="146"/>
      <c r="K1749" s="146"/>
      <c r="L1749" s="146"/>
    </row>
    <row r="1750" spans="9:12" x14ac:dyDescent="0.25">
      <c r="I1750" s="146"/>
      <c r="J1750" s="146"/>
      <c r="K1750" s="146"/>
      <c r="L1750" s="146"/>
    </row>
    <row r="1751" spans="9:12" x14ac:dyDescent="0.25">
      <c r="I1751" s="146"/>
      <c r="J1751" s="146"/>
      <c r="K1751" s="146"/>
      <c r="L1751" s="146"/>
    </row>
    <row r="1752" spans="9:12" x14ac:dyDescent="0.25">
      <c r="I1752" s="146"/>
      <c r="J1752" s="146"/>
      <c r="K1752" s="146"/>
      <c r="L1752" s="146"/>
    </row>
    <row r="1753" spans="9:12" x14ac:dyDescent="0.25">
      <c r="I1753" s="146"/>
      <c r="J1753" s="146"/>
      <c r="K1753" s="146"/>
      <c r="L1753" s="146"/>
    </row>
    <row r="1754" spans="9:12" x14ac:dyDescent="0.25">
      <c r="I1754" s="146"/>
      <c r="J1754" s="146"/>
      <c r="K1754" s="146"/>
      <c r="L1754" s="146"/>
    </row>
    <row r="1755" spans="9:12" x14ac:dyDescent="0.25">
      <c r="I1755" s="146"/>
      <c r="J1755" s="146"/>
      <c r="K1755" s="146"/>
      <c r="L1755" s="146"/>
    </row>
    <row r="1756" spans="9:12" x14ac:dyDescent="0.25">
      <c r="I1756" s="146"/>
      <c r="J1756" s="146"/>
      <c r="K1756" s="146"/>
      <c r="L1756" s="146"/>
    </row>
    <row r="1757" spans="9:12" x14ac:dyDescent="0.25">
      <c r="I1757" s="146"/>
      <c r="J1757" s="146"/>
      <c r="K1757" s="146"/>
      <c r="L1757" s="146"/>
    </row>
    <row r="1758" spans="9:12" x14ac:dyDescent="0.25">
      <c r="I1758" s="146"/>
      <c r="J1758" s="146"/>
      <c r="K1758" s="146"/>
      <c r="L1758" s="146"/>
    </row>
    <row r="1759" spans="9:12" x14ac:dyDescent="0.25">
      <c r="I1759" s="146"/>
      <c r="J1759" s="146"/>
      <c r="K1759" s="146"/>
      <c r="L1759" s="146"/>
    </row>
    <row r="1760" spans="9:12" x14ac:dyDescent="0.25">
      <c r="I1760" s="146"/>
      <c r="J1760" s="146"/>
      <c r="K1760" s="146"/>
      <c r="L1760" s="146"/>
    </row>
    <row r="1761" spans="9:12" x14ac:dyDescent="0.25">
      <c r="I1761" s="146"/>
      <c r="J1761" s="146"/>
      <c r="K1761" s="146"/>
      <c r="L1761" s="146"/>
    </row>
    <row r="1762" spans="9:12" x14ac:dyDescent="0.25">
      <c r="I1762" s="146"/>
      <c r="J1762" s="146"/>
      <c r="K1762" s="146"/>
      <c r="L1762" s="146"/>
    </row>
    <row r="1763" spans="9:12" x14ac:dyDescent="0.25">
      <c r="I1763" s="146"/>
      <c r="J1763" s="146"/>
      <c r="K1763" s="146"/>
      <c r="L1763" s="146"/>
    </row>
    <row r="1764" spans="9:12" x14ac:dyDescent="0.25">
      <c r="I1764" s="146"/>
      <c r="J1764" s="146"/>
      <c r="K1764" s="146"/>
      <c r="L1764" s="146"/>
    </row>
    <row r="1765" spans="9:12" x14ac:dyDescent="0.25">
      <c r="I1765" s="146"/>
      <c r="J1765" s="146"/>
      <c r="K1765" s="146"/>
      <c r="L1765" s="146"/>
    </row>
    <row r="1766" spans="9:12" x14ac:dyDescent="0.25">
      <c r="I1766" s="146"/>
      <c r="J1766" s="146"/>
      <c r="K1766" s="146"/>
      <c r="L1766" s="146"/>
    </row>
    <row r="1767" spans="9:12" x14ac:dyDescent="0.25">
      <c r="I1767" s="146"/>
      <c r="J1767" s="146"/>
      <c r="K1767" s="146"/>
      <c r="L1767" s="146"/>
    </row>
    <row r="1768" spans="9:12" x14ac:dyDescent="0.25">
      <c r="I1768" s="146"/>
      <c r="J1768" s="146"/>
      <c r="K1768" s="146"/>
      <c r="L1768" s="146"/>
    </row>
    <row r="1769" spans="9:12" x14ac:dyDescent="0.25">
      <c r="I1769" s="146"/>
      <c r="J1769" s="146"/>
      <c r="K1769" s="146"/>
      <c r="L1769" s="146"/>
    </row>
    <row r="1770" spans="9:12" x14ac:dyDescent="0.25">
      <c r="I1770" s="146"/>
      <c r="J1770" s="146"/>
      <c r="K1770" s="146"/>
      <c r="L1770" s="146"/>
    </row>
    <row r="1771" spans="9:12" x14ac:dyDescent="0.25">
      <c r="I1771" s="146"/>
      <c r="J1771" s="146"/>
      <c r="K1771" s="146"/>
      <c r="L1771" s="146"/>
    </row>
    <row r="1772" spans="9:12" x14ac:dyDescent="0.25">
      <c r="I1772" s="146"/>
      <c r="J1772" s="146"/>
      <c r="K1772" s="146"/>
      <c r="L1772" s="146"/>
    </row>
    <row r="1773" spans="9:12" x14ac:dyDescent="0.25">
      <c r="I1773" s="146"/>
      <c r="J1773" s="146"/>
      <c r="K1773" s="146"/>
      <c r="L1773" s="146"/>
    </row>
    <row r="1774" spans="9:12" x14ac:dyDescent="0.25">
      <c r="I1774" s="146"/>
      <c r="J1774" s="146"/>
      <c r="K1774" s="146"/>
      <c r="L1774" s="146"/>
    </row>
    <row r="1775" spans="9:12" x14ac:dyDescent="0.25">
      <c r="I1775" s="146"/>
      <c r="J1775" s="146"/>
      <c r="K1775" s="146"/>
      <c r="L1775" s="146"/>
    </row>
    <row r="1776" spans="9:12" x14ac:dyDescent="0.25">
      <c r="I1776" s="146"/>
      <c r="J1776" s="146"/>
      <c r="K1776" s="146"/>
      <c r="L1776" s="146"/>
    </row>
    <row r="1777" spans="9:12" x14ac:dyDescent="0.25">
      <c r="I1777" s="146"/>
      <c r="J1777" s="146"/>
      <c r="K1777" s="146"/>
      <c r="L1777" s="146"/>
    </row>
    <row r="1778" spans="9:12" x14ac:dyDescent="0.25">
      <c r="I1778" s="146"/>
      <c r="J1778" s="146"/>
      <c r="K1778" s="146"/>
      <c r="L1778" s="146"/>
    </row>
    <row r="1779" spans="9:12" x14ac:dyDescent="0.25">
      <c r="I1779" s="146"/>
      <c r="J1779" s="146"/>
      <c r="K1779" s="146"/>
      <c r="L1779" s="146"/>
    </row>
    <row r="1780" spans="9:12" x14ac:dyDescent="0.25">
      <c r="I1780" s="146"/>
      <c r="J1780" s="146"/>
      <c r="K1780" s="146"/>
      <c r="L1780" s="146"/>
    </row>
    <row r="1781" spans="9:12" x14ac:dyDescent="0.25">
      <c r="I1781" s="146"/>
      <c r="J1781" s="146"/>
      <c r="K1781" s="146"/>
      <c r="L1781" s="146"/>
    </row>
    <row r="1782" spans="9:12" x14ac:dyDescent="0.25">
      <c r="I1782" s="146"/>
      <c r="J1782" s="146"/>
      <c r="K1782" s="146"/>
      <c r="L1782" s="146"/>
    </row>
    <row r="1783" spans="9:12" x14ac:dyDescent="0.25">
      <c r="I1783" s="146"/>
      <c r="J1783" s="146"/>
      <c r="K1783" s="146"/>
      <c r="L1783" s="146"/>
    </row>
    <row r="1784" spans="9:12" x14ac:dyDescent="0.25">
      <c r="I1784" s="146"/>
      <c r="J1784" s="146"/>
      <c r="K1784" s="146"/>
      <c r="L1784" s="146"/>
    </row>
    <row r="1785" spans="9:12" x14ac:dyDescent="0.25">
      <c r="I1785" s="146"/>
      <c r="J1785" s="146"/>
      <c r="K1785" s="146"/>
      <c r="L1785" s="146"/>
    </row>
    <row r="1786" spans="9:12" x14ac:dyDescent="0.25">
      <c r="I1786" s="146"/>
      <c r="J1786" s="146"/>
      <c r="K1786" s="146"/>
      <c r="L1786" s="146"/>
    </row>
    <row r="1787" spans="9:12" x14ac:dyDescent="0.25">
      <c r="I1787" s="146"/>
      <c r="J1787" s="146"/>
      <c r="K1787" s="146"/>
      <c r="L1787" s="146"/>
    </row>
    <row r="1788" spans="9:12" x14ac:dyDescent="0.25">
      <c r="I1788" s="146"/>
      <c r="J1788" s="146"/>
      <c r="K1788" s="146"/>
      <c r="L1788" s="146"/>
    </row>
    <row r="1789" spans="9:12" x14ac:dyDescent="0.25">
      <c r="I1789" s="146"/>
      <c r="J1789" s="146"/>
      <c r="K1789" s="146"/>
      <c r="L1789" s="146"/>
    </row>
    <row r="1790" spans="9:12" x14ac:dyDescent="0.25">
      <c r="I1790" s="146"/>
      <c r="J1790" s="146"/>
      <c r="K1790" s="146"/>
      <c r="L1790" s="146"/>
    </row>
    <row r="1791" spans="9:12" x14ac:dyDescent="0.25">
      <c r="I1791" s="146"/>
      <c r="J1791" s="146"/>
      <c r="K1791" s="146"/>
      <c r="L1791" s="146"/>
    </row>
    <row r="1792" spans="9:12" x14ac:dyDescent="0.25">
      <c r="I1792" s="146"/>
      <c r="J1792" s="146"/>
      <c r="K1792" s="146"/>
      <c r="L1792" s="146"/>
    </row>
    <row r="1793" spans="9:12" x14ac:dyDescent="0.25">
      <c r="I1793" s="146"/>
      <c r="J1793" s="146"/>
      <c r="K1793" s="146"/>
      <c r="L1793" s="146"/>
    </row>
    <row r="1794" spans="9:12" x14ac:dyDescent="0.25">
      <c r="I1794" s="146"/>
      <c r="J1794" s="146"/>
      <c r="K1794" s="146"/>
      <c r="L1794" s="146"/>
    </row>
    <row r="1795" spans="9:12" x14ac:dyDescent="0.25">
      <c r="I1795" s="146"/>
      <c r="J1795" s="146"/>
      <c r="K1795" s="146"/>
      <c r="L1795" s="146"/>
    </row>
    <row r="1796" spans="9:12" x14ac:dyDescent="0.25">
      <c r="I1796" s="146"/>
      <c r="J1796" s="146"/>
      <c r="K1796" s="146"/>
      <c r="L1796" s="146"/>
    </row>
    <row r="1797" spans="9:12" x14ac:dyDescent="0.25">
      <c r="I1797" s="146"/>
      <c r="J1797" s="146"/>
      <c r="K1797" s="146"/>
      <c r="L1797" s="146"/>
    </row>
    <row r="1798" spans="9:12" x14ac:dyDescent="0.25">
      <c r="I1798" s="146"/>
      <c r="J1798" s="146"/>
      <c r="K1798" s="146"/>
      <c r="L1798" s="146"/>
    </row>
    <row r="1799" spans="9:12" x14ac:dyDescent="0.25">
      <c r="I1799" s="146"/>
      <c r="J1799" s="146"/>
      <c r="K1799" s="146"/>
      <c r="L1799" s="146"/>
    </row>
    <row r="1800" spans="9:12" x14ac:dyDescent="0.25">
      <c r="I1800" s="146"/>
      <c r="J1800" s="146"/>
      <c r="K1800" s="146"/>
      <c r="L1800" s="146"/>
    </row>
    <row r="1801" spans="9:12" x14ac:dyDescent="0.25">
      <c r="I1801" s="146"/>
      <c r="J1801" s="146"/>
      <c r="K1801" s="146"/>
      <c r="L1801" s="146"/>
    </row>
    <row r="1802" spans="9:12" x14ac:dyDescent="0.25">
      <c r="I1802" s="146"/>
      <c r="J1802" s="146"/>
      <c r="K1802" s="146"/>
      <c r="L1802" s="146"/>
    </row>
    <row r="1803" spans="9:12" x14ac:dyDescent="0.25">
      <c r="I1803" s="146"/>
      <c r="J1803" s="146"/>
      <c r="K1803" s="146"/>
      <c r="L1803" s="146"/>
    </row>
    <row r="1804" spans="9:12" x14ac:dyDescent="0.25">
      <c r="I1804" s="146"/>
      <c r="J1804" s="146"/>
      <c r="K1804" s="146"/>
      <c r="L1804" s="146"/>
    </row>
    <row r="1805" spans="9:12" x14ac:dyDescent="0.25">
      <c r="I1805" s="146"/>
      <c r="J1805" s="146"/>
      <c r="K1805" s="146"/>
      <c r="L1805" s="146"/>
    </row>
    <row r="1806" spans="9:12" x14ac:dyDescent="0.25">
      <c r="I1806" s="146"/>
      <c r="J1806" s="146"/>
      <c r="K1806" s="146"/>
      <c r="L1806" s="146"/>
    </row>
    <row r="1807" spans="9:12" x14ac:dyDescent="0.25">
      <c r="I1807" s="146"/>
      <c r="J1807" s="146"/>
      <c r="K1807" s="146"/>
      <c r="L1807" s="146"/>
    </row>
    <row r="1808" spans="9:12" x14ac:dyDescent="0.25">
      <c r="I1808" s="146"/>
      <c r="J1808" s="146"/>
      <c r="K1808" s="146"/>
      <c r="L1808" s="146"/>
    </row>
    <row r="1809" spans="9:12" x14ac:dyDescent="0.25">
      <c r="I1809" s="146"/>
      <c r="J1809" s="146"/>
      <c r="K1809" s="146"/>
      <c r="L1809" s="146"/>
    </row>
    <row r="1810" spans="9:12" x14ac:dyDescent="0.25">
      <c r="I1810" s="146"/>
      <c r="J1810" s="146"/>
      <c r="K1810" s="146"/>
      <c r="L1810" s="146"/>
    </row>
    <row r="1811" spans="9:12" x14ac:dyDescent="0.25">
      <c r="I1811" s="146"/>
      <c r="J1811" s="146"/>
      <c r="K1811" s="146"/>
      <c r="L1811" s="146"/>
    </row>
    <row r="1812" spans="9:12" x14ac:dyDescent="0.25">
      <c r="I1812" s="146"/>
      <c r="J1812" s="146"/>
      <c r="K1812" s="146"/>
      <c r="L1812" s="146"/>
    </row>
    <row r="1813" spans="9:12" x14ac:dyDescent="0.25">
      <c r="I1813" s="146"/>
      <c r="J1813" s="146"/>
      <c r="K1813" s="146"/>
      <c r="L1813" s="146"/>
    </row>
    <row r="1814" spans="9:12" x14ac:dyDescent="0.25">
      <c r="I1814" s="146"/>
      <c r="J1814" s="146"/>
      <c r="K1814" s="146"/>
      <c r="L1814" s="146"/>
    </row>
    <row r="1815" spans="9:12" x14ac:dyDescent="0.25">
      <c r="I1815" s="146"/>
      <c r="J1815" s="146"/>
      <c r="K1815" s="146"/>
      <c r="L1815" s="146"/>
    </row>
    <row r="1816" spans="9:12" x14ac:dyDescent="0.25">
      <c r="I1816" s="146"/>
      <c r="J1816" s="146"/>
      <c r="K1816" s="146"/>
      <c r="L1816" s="146"/>
    </row>
    <row r="1817" spans="9:12" x14ac:dyDescent="0.25">
      <c r="I1817" s="146"/>
      <c r="J1817" s="146"/>
      <c r="K1817" s="146"/>
      <c r="L1817" s="146"/>
    </row>
    <row r="1818" spans="9:12" x14ac:dyDescent="0.25">
      <c r="I1818" s="146"/>
      <c r="J1818" s="146"/>
      <c r="K1818" s="146"/>
      <c r="L1818" s="146"/>
    </row>
    <row r="1819" spans="9:12" x14ac:dyDescent="0.25">
      <c r="I1819" s="146"/>
      <c r="J1819" s="146"/>
      <c r="K1819" s="146"/>
      <c r="L1819" s="146"/>
    </row>
    <row r="1820" spans="9:12" x14ac:dyDescent="0.25">
      <c r="I1820" s="146"/>
      <c r="J1820" s="146"/>
      <c r="K1820" s="146"/>
      <c r="L1820" s="146"/>
    </row>
    <row r="1821" spans="9:12" x14ac:dyDescent="0.25">
      <c r="I1821" s="146"/>
      <c r="J1821" s="146"/>
      <c r="K1821" s="146"/>
      <c r="L1821" s="146"/>
    </row>
    <row r="1822" spans="9:12" x14ac:dyDescent="0.25">
      <c r="I1822" s="146"/>
      <c r="J1822" s="146"/>
      <c r="K1822" s="146"/>
      <c r="L1822" s="146"/>
    </row>
    <row r="1823" spans="9:12" x14ac:dyDescent="0.25">
      <c r="I1823" s="146"/>
      <c r="J1823" s="146"/>
      <c r="K1823" s="146"/>
      <c r="L1823" s="146"/>
    </row>
    <row r="1824" spans="9:12" x14ac:dyDescent="0.25">
      <c r="I1824" s="146"/>
      <c r="J1824" s="146"/>
      <c r="K1824" s="146"/>
      <c r="L1824" s="146"/>
    </row>
    <row r="1825" spans="9:12" x14ac:dyDescent="0.25">
      <c r="I1825" s="146"/>
      <c r="J1825" s="146"/>
      <c r="K1825" s="146"/>
      <c r="L1825" s="146"/>
    </row>
    <row r="1826" spans="9:12" x14ac:dyDescent="0.25">
      <c r="I1826" s="146"/>
      <c r="J1826" s="146"/>
      <c r="K1826" s="146"/>
      <c r="L1826" s="146"/>
    </row>
    <row r="1827" spans="9:12" x14ac:dyDescent="0.25">
      <c r="I1827" s="146"/>
      <c r="J1827" s="146"/>
      <c r="K1827" s="146"/>
      <c r="L1827" s="146"/>
    </row>
    <row r="1828" spans="9:12" x14ac:dyDescent="0.25">
      <c r="I1828" s="146"/>
      <c r="J1828" s="146"/>
      <c r="K1828" s="146"/>
      <c r="L1828" s="146"/>
    </row>
    <row r="1829" spans="9:12" x14ac:dyDescent="0.25">
      <c r="I1829" s="146"/>
      <c r="J1829" s="146"/>
      <c r="K1829" s="146"/>
      <c r="L1829" s="146"/>
    </row>
    <row r="1830" spans="9:12" x14ac:dyDescent="0.25">
      <c r="I1830" s="146"/>
      <c r="J1830" s="146"/>
      <c r="K1830" s="146"/>
      <c r="L1830" s="146"/>
    </row>
    <row r="1831" spans="9:12" x14ac:dyDescent="0.25">
      <c r="I1831" s="146"/>
      <c r="J1831" s="146"/>
      <c r="K1831" s="146"/>
      <c r="L1831" s="146"/>
    </row>
    <row r="1832" spans="9:12" x14ac:dyDescent="0.25">
      <c r="I1832" s="146"/>
      <c r="J1832" s="146"/>
      <c r="K1832" s="146"/>
      <c r="L1832" s="146"/>
    </row>
    <row r="1833" spans="9:12" x14ac:dyDescent="0.25">
      <c r="I1833" s="146"/>
      <c r="J1833" s="146"/>
      <c r="K1833" s="146"/>
      <c r="L1833" s="146"/>
    </row>
    <row r="1834" spans="9:12" x14ac:dyDescent="0.25">
      <c r="I1834" s="146"/>
      <c r="J1834" s="146"/>
      <c r="K1834" s="146"/>
      <c r="L1834" s="146"/>
    </row>
    <row r="1835" spans="9:12" x14ac:dyDescent="0.25">
      <c r="I1835" s="146"/>
      <c r="J1835" s="146"/>
      <c r="K1835" s="146"/>
      <c r="L1835" s="146"/>
    </row>
    <row r="1836" spans="9:12" x14ac:dyDescent="0.25">
      <c r="I1836" s="146"/>
      <c r="J1836" s="146"/>
      <c r="K1836" s="146"/>
      <c r="L1836" s="146"/>
    </row>
    <row r="1837" spans="9:12" x14ac:dyDescent="0.25">
      <c r="I1837" s="146"/>
      <c r="J1837" s="146"/>
      <c r="K1837" s="146"/>
      <c r="L1837" s="146"/>
    </row>
    <row r="1838" spans="9:12" x14ac:dyDescent="0.25">
      <c r="I1838" s="146"/>
      <c r="J1838" s="146"/>
      <c r="K1838" s="146"/>
      <c r="L1838" s="146"/>
    </row>
    <row r="1839" spans="9:12" x14ac:dyDescent="0.25">
      <c r="I1839" s="146"/>
      <c r="J1839" s="146"/>
      <c r="K1839" s="146"/>
      <c r="L1839" s="146"/>
    </row>
    <row r="1840" spans="9:12" x14ac:dyDescent="0.25">
      <c r="I1840" s="146"/>
      <c r="J1840" s="146"/>
      <c r="K1840" s="146"/>
      <c r="L1840" s="146"/>
    </row>
    <row r="1841" spans="9:12" x14ac:dyDescent="0.25">
      <c r="I1841" s="146"/>
      <c r="J1841" s="146"/>
      <c r="K1841" s="146"/>
      <c r="L1841" s="146"/>
    </row>
    <row r="1842" spans="9:12" x14ac:dyDescent="0.25">
      <c r="I1842" s="146"/>
      <c r="J1842" s="146"/>
      <c r="K1842" s="146"/>
      <c r="L1842" s="146"/>
    </row>
    <row r="1843" spans="9:12" x14ac:dyDescent="0.25">
      <c r="I1843" s="146"/>
      <c r="J1843" s="146"/>
      <c r="K1843" s="146"/>
      <c r="L1843" s="146"/>
    </row>
    <row r="1844" spans="9:12" x14ac:dyDescent="0.25">
      <c r="I1844" s="146"/>
      <c r="J1844" s="146"/>
      <c r="K1844" s="146"/>
      <c r="L1844" s="146"/>
    </row>
    <row r="1845" spans="9:12" x14ac:dyDescent="0.25">
      <c r="I1845" s="146"/>
      <c r="J1845" s="146"/>
      <c r="K1845" s="146"/>
      <c r="L1845" s="146"/>
    </row>
    <row r="1846" spans="9:12" x14ac:dyDescent="0.25">
      <c r="I1846" s="146"/>
      <c r="J1846" s="146"/>
      <c r="K1846" s="146"/>
      <c r="L1846" s="146"/>
    </row>
    <row r="1847" spans="9:12" x14ac:dyDescent="0.25">
      <c r="I1847" s="146"/>
      <c r="J1847" s="146"/>
      <c r="K1847" s="146"/>
      <c r="L1847" s="146"/>
    </row>
    <row r="1848" spans="9:12" x14ac:dyDescent="0.25">
      <c r="I1848" s="146"/>
      <c r="J1848" s="146"/>
      <c r="K1848" s="146"/>
      <c r="L1848" s="146"/>
    </row>
    <row r="1849" spans="9:12" x14ac:dyDescent="0.25">
      <c r="I1849" s="146"/>
      <c r="J1849" s="146"/>
      <c r="K1849" s="146"/>
      <c r="L1849" s="146"/>
    </row>
    <row r="1850" spans="9:12" x14ac:dyDescent="0.25">
      <c r="I1850" s="146"/>
      <c r="J1850" s="146"/>
      <c r="K1850" s="146"/>
      <c r="L1850" s="146"/>
    </row>
    <row r="1851" spans="9:12" x14ac:dyDescent="0.25">
      <c r="I1851" s="146"/>
      <c r="J1851" s="146"/>
      <c r="K1851" s="146"/>
      <c r="L1851" s="146"/>
    </row>
    <row r="1852" spans="9:12" x14ac:dyDescent="0.25">
      <c r="I1852" s="146"/>
      <c r="J1852" s="146"/>
      <c r="K1852" s="146"/>
      <c r="L1852" s="146"/>
    </row>
    <row r="1853" spans="9:12" x14ac:dyDescent="0.25">
      <c r="I1853" s="146"/>
      <c r="J1853" s="146"/>
      <c r="K1853" s="146"/>
      <c r="L1853" s="146"/>
    </row>
    <row r="1854" spans="9:12" x14ac:dyDescent="0.25">
      <c r="I1854" s="146"/>
      <c r="J1854" s="146"/>
      <c r="K1854" s="146"/>
      <c r="L1854" s="146"/>
    </row>
    <row r="1855" spans="9:12" x14ac:dyDescent="0.25">
      <c r="I1855" s="146"/>
      <c r="J1855" s="146"/>
      <c r="K1855" s="146"/>
      <c r="L1855" s="146"/>
    </row>
    <row r="1856" spans="9:12" x14ac:dyDescent="0.25">
      <c r="I1856" s="146"/>
      <c r="J1856" s="146"/>
      <c r="K1856" s="146"/>
      <c r="L1856" s="146"/>
    </row>
    <row r="1857" spans="9:12" x14ac:dyDescent="0.25">
      <c r="I1857" s="146"/>
      <c r="J1857" s="146"/>
      <c r="K1857" s="146"/>
      <c r="L1857" s="146"/>
    </row>
    <row r="1858" spans="9:12" x14ac:dyDescent="0.25">
      <c r="I1858" s="146"/>
      <c r="J1858" s="146"/>
      <c r="K1858" s="146"/>
      <c r="L1858" s="146"/>
    </row>
    <row r="1859" spans="9:12" x14ac:dyDescent="0.25">
      <c r="I1859" s="146"/>
      <c r="J1859" s="146"/>
      <c r="K1859" s="146"/>
      <c r="L1859" s="146"/>
    </row>
    <row r="1860" spans="9:12" x14ac:dyDescent="0.25">
      <c r="I1860" s="146"/>
      <c r="J1860" s="146"/>
      <c r="K1860" s="146"/>
      <c r="L1860" s="146"/>
    </row>
    <row r="1861" spans="9:12" x14ac:dyDescent="0.25">
      <c r="I1861" s="146"/>
      <c r="J1861" s="146"/>
      <c r="K1861" s="146"/>
      <c r="L1861" s="146"/>
    </row>
    <row r="1862" spans="9:12" x14ac:dyDescent="0.25">
      <c r="I1862" s="146"/>
      <c r="J1862" s="146"/>
      <c r="K1862" s="146"/>
      <c r="L1862" s="146"/>
    </row>
    <row r="1863" spans="9:12" x14ac:dyDescent="0.25">
      <c r="I1863" s="146"/>
      <c r="J1863" s="146"/>
      <c r="K1863" s="146"/>
      <c r="L1863" s="146"/>
    </row>
    <row r="1864" spans="9:12" x14ac:dyDescent="0.25">
      <c r="I1864" s="146"/>
      <c r="J1864" s="146"/>
      <c r="K1864" s="146"/>
      <c r="L1864" s="146"/>
    </row>
    <row r="1865" spans="9:12" x14ac:dyDescent="0.25">
      <c r="I1865" s="146"/>
      <c r="J1865" s="146"/>
      <c r="K1865" s="146"/>
      <c r="L1865" s="146"/>
    </row>
    <row r="1866" spans="9:12" x14ac:dyDescent="0.25">
      <c r="I1866" s="146"/>
      <c r="J1866" s="146"/>
      <c r="K1866" s="146"/>
      <c r="L1866" s="146"/>
    </row>
    <row r="1867" spans="9:12" x14ac:dyDescent="0.25">
      <c r="I1867" s="146"/>
      <c r="J1867" s="146"/>
      <c r="K1867" s="146"/>
      <c r="L1867" s="146"/>
    </row>
    <row r="1868" spans="9:12" x14ac:dyDescent="0.25">
      <c r="I1868" s="146"/>
      <c r="J1868" s="146"/>
      <c r="K1868" s="146"/>
      <c r="L1868" s="146"/>
    </row>
    <row r="1869" spans="9:12" x14ac:dyDescent="0.25">
      <c r="I1869" s="146"/>
      <c r="J1869" s="146"/>
      <c r="K1869" s="146"/>
      <c r="L1869" s="146"/>
    </row>
    <row r="1870" spans="9:12" x14ac:dyDescent="0.25">
      <c r="I1870" s="146"/>
      <c r="J1870" s="146"/>
      <c r="K1870" s="146"/>
      <c r="L1870" s="146"/>
    </row>
    <row r="1871" spans="9:12" x14ac:dyDescent="0.25">
      <c r="I1871" s="146"/>
      <c r="J1871" s="146"/>
      <c r="K1871" s="146"/>
      <c r="L1871" s="146"/>
    </row>
    <row r="1872" spans="9:12" x14ac:dyDescent="0.25">
      <c r="I1872" s="146"/>
      <c r="J1872" s="146"/>
      <c r="K1872" s="146"/>
      <c r="L1872" s="146"/>
    </row>
    <row r="1873" spans="9:12" x14ac:dyDescent="0.25">
      <c r="I1873" s="146"/>
      <c r="J1873" s="146"/>
      <c r="K1873" s="146"/>
      <c r="L1873" s="146"/>
    </row>
    <row r="1874" spans="9:12" x14ac:dyDescent="0.25">
      <c r="I1874" s="146"/>
      <c r="J1874" s="146"/>
      <c r="K1874" s="146"/>
      <c r="L1874" s="146"/>
    </row>
    <row r="1875" spans="9:12" x14ac:dyDescent="0.25">
      <c r="I1875" s="146"/>
      <c r="J1875" s="146"/>
      <c r="K1875" s="146"/>
      <c r="L1875" s="146"/>
    </row>
    <row r="1876" spans="9:12" x14ac:dyDescent="0.25">
      <c r="I1876" s="146"/>
      <c r="J1876" s="146"/>
      <c r="K1876" s="146"/>
      <c r="L1876" s="146"/>
    </row>
    <row r="1877" spans="9:12" x14ac:dyDescent="0.25">
      <c r="I1877" s="146"/>
      <c r="J1877" s="146"/>
      <c r="K1877" s="146"/>
      <c r="L1877" s="146"/>
    </row>
    <row r="1878" spans="9:12" x14ac:dyDescent="0.25">
      <c r="I1878" s="146"/>
      <c r="J1878" s="146"/>
      <c r="K1878" s="146"/>
      <c r="L1878" s="146"/>
    </row>
    <row r="1879" spans="9:12" x14ac:dyDescent="0.25">
      <c r="I1879" s="146"/>
      <c r="J1879" s="146"/>
      <c r="K1879" s="146"/>
      <c r="L1879" s="146"/>
    </row>
    <row r="1880" spans="9:12" x14ac:dyDescent="0.25">
      <c r="I1880" s="146"/>
      <c r="J1880" s="146"/>
      <c r="K1880" s="146"/>
      <c r="L1880" s="146"/>
    </row>
    <row r="1881" spans="9:12" x14ac:dyDescent="0.25">
      <c r="I1881" s="146"/>
      <c r="J1881" s="146"/>
      <c r="K1881" s="146"/>
      <c r="L1881" s="146"/>
    </row>
    <row r="1882" spans="9:12" x14ac:dyDescent="0.25">
      <c r="I1882" s="146"/>
      <c r="J1882" s="146"/>
      <c r="K1882" s="146"/>
      <c r="L1882" s="146"/>
    </row>
    <row r="1883" spans="9:12" x14ac:dyDescent="0.25">
      <c r="I1883" s="146"/>
      <c r="J1883" s="146"/>
      <c r="K1883" s="146"/>
      <c r="L1883" s="146"/>
    </row>
    <row r="1884" spans="9:12" x14ac:dyDescent="0.25">
      <c r="I1884" s="146"/>
      <c r="J1884" s="146"/>
      <c r="K1884" s="146"/>
      <c r="L1884" s="146"/>
    </row>
    <row r="1885" spans="9:12" x14ac:dyDescent="0.25">
      <c r="I1885" s="146"/>
      <c r="J1885" s="146"/>
      <c r="K1885" s="146"/>
      <c r="L1885" s="146"/>
    </row>
    <row r="1886" spans="9:12" x14ac:dyDescent="0.25">
      <c r="I1886" s="146"/>
      <c r="J1886" s="146"/>
      <c r="K1886" s="146"/>
      <c r="L1886" s="146"/>
    </row>
    <row r="1887" spans="9:12" x14ac:dyDescent="0.25">
      <c r="I1887" s="146"/>
      <c r="J1887" s="146"/>
      <c r="K1887" s="146"/>
      <c r="L1887" s="146"/>
    </row>
    <row r="1888" spans="9:12" x14ac:dyDescent="0.25">
      <c r="I1888" s="146"/>
      <c r="J1888" s="146"/>
      <c r="K1888" s="146"/>
      <c r="L1888" s="146"/>
    </row>
    <row r="1889" spans="9:12" x14ac:dyDescent="0.25">
      <c r="I1889" s="146"/>
      <c r="J1889" s="146"/>
      <c r="K1889" s="146"/>
      <c r="L1889" s="146"/>
    </row>
    <row r="1890" spans="9:12" x14ac:dyDescent="0.25">
      <c r="I1890" s="146"/>
      <c r="J1890" s="146"/>
      <c r="K1890" s="146"/>
      <c r="L1890" s="146"/>
    </row>
    <row r="1891" spans="9:12" x14ac:dyDescent="0.25">
      <c r="I1891" s="146"/>
      <c r="J1891" s="146"/>
      <c r="K1891" s="146"/>
      <c r="L1891" s="146"/>
    </row>
    <row r="1892" spans="9:12" x14ac:dyDescent="0.25">
      <c r="I1892" s="146"/>
      <c r="J1892" s="146"/>
      <c r="K1892" s="146"/>
      <c r="L1892" s="146"/>
    </row>
    <row r="1893" spans="9:12" x14ac:dyDescent="0.25">
      <c r="I1893" s="146"/>
      <c r="J1893" s="146"/>
      <c r="K1893" s="146"/>
      <c r="L1893" s="146"/>
    </row>
    <row r="1894" spans="9:12" x14ac:dyDescent="0.25">
      <c r="I1894" s="146"/>
      <c r="J1894" s="146"/>
      <c r="K1894" s="146"/>
      <c r="L1894" s="146"/>
    </row>
    <row r="1895" spans="9:12" x14ac:dyDescent="0.25">
      <c r="I1895" s="146"/>
      <c r="J1895" s="146"/>
      <c r="K1895" s="146"/>
      <c r="L1895" s="146"/>
    </row>
    <row r="1896" spans="9:12" x14ac:dyDescent="0.25">
      <c r="I1896" s="146"/>
      <c r="J1896" s="146"/>
      <c r="K1896" s="146"/>
      <c r="L1896" s="146"/>
    </row>
    <row r="1897" spans="9:12" x14ac:dyDescent="0.25">
      <c r="I1897" s="146"/>
      <c r="J1897" s="146"/>
      <c r="K1897" s="146"/>
      <c r="L1897" s="146"/>
    </row>
    <row r="1898" spans="9:12" x14ac:dyDescent="0.25">
      <c r="I1898" s="146"/>
      <c r="J1898" s="146"/>
      <c r="K1898" s="146"/>
      <c r="L1898" s="146"/>
    </row>
    <row r="1899" spans="9:12" x14ac:dyDescent="0.25">
      <c r="I1899" s="146"/>
      <c r="J1899" s="146"/>
      <c r="K1899" s="146"/>
      <c r="L1899" s="146"/>
    </row>
    <row r="1900" spans="9:12" x14ac:dyDescent="0.25">
      <c r="I1900" s="146"/>
      <c r="J1900" s="146"/>
      <c r="K1900" s="146"/>
      <c r="L1900" s="146"/>
    </row>
    <row r="1901" spans="9:12" x14ac:dyDescent="0.25">
      <c r="I1901" s="146"/>
      <c r="J1901" s="146"/>
      <c r="K1901" s="146"/>
      <c r="L1901" s="146"/>
    </row>
    <row r="1902" spans="9:12" x14ac:dyDescent="0.25">
      <c r="I1902" s="146"/>
      <c r="J1902" s="146"/>
      <c r="K1902" s="146"/>
      <c r="L1902" s="146"/>
    </row>
    <row r="1903" spans="9:12" x14ac:dyDescent="0.25">
      <c r="I1903" s="146"/>
      <c r="J1903" s="146"/>
      <c r="K1903" s="146"/>
      <c r="L1903" s="146"/>
    </row>
    <row r="1904" spans="9:12" x14ac:dyDescent="0.25">
      <c r="I1904" s="146"/>
      <c r="J1904" s="146"/>
      <c r="K1904" s="146"/>
      <c r="L1904" s="146"/>
    </row>
    <row r="1905" spans="9:12" x14ac:dyDescent="0.25">
      <c r="I1905" s="146"/>
      <c r="J1905" s="146"/>
      <c r="K1905" s="146"/>
      <c r="L1905" s="146"/>
    </row>
    <row r="1906" spans="9:12" x14ac:dyDescent="0.25">
      <c r="I1906" s="146"/>
      <c r="J1906" s="146"/>
      <c r="K1906" s="146"/>
      <c r="L1906" s="146"/>
    </row>
    <row r="1907" spans="9:12" x14ac:dyDescent="0.25">
      <c r="I1907" s="146"/>
      <c r="J1907" s="146"/>
      <c r="K1907" s="146"/>
      <c r="L1907" s="146"/>
    </row>
    <row r="1908" spans="9:12" x14ac:dyDescent="0.25">
      <c r="I1908" s="146"/>
      <c r="J1908" s="146"/>
      <c r="K1908" s="146"/>
      <c r="L1908" s="146"/>
    </row>
    <row r="1909" spans="9:12" x14ac:dyDescent="0.25">
      <c r="I1909" s="146"/>
      <c r="J1909" s="146"/>
      <c r="K1909" s="146"/>
      <c r="L1909" s="146"/>
    </row>
    <row r="1910" spans="9:12" x14ac:dyDescent="0.25">
      <c r="I1910" s="146"/>
      <c r="J1910" s="146"/>
      <c r="K1910" s="146"/>
      <c r="L1910" s="146"/>
    </row>
    <row r="1911" spans="9:12" x14ac:dyDescent="0.25">
      <c r="I1911" s="146"/>
      <c r="J1911" s="146"/>
      <c r="K1911" s="146"/>
      <c r="L1911" s="146"/>
    </row>
    <row r="1912" spans="9:12" x14ac:dyDescent="0.25">
      <c r="I1912" s="146"/>
      <c r="J1912" s="146"/>
      <c r="K1912" s="146"/>
      <c r="L1912" s="146"/>
    </row>
    <row r="1913" spans="9:12" x14ac:dyDescent="0.25">
      <c r="I1913" s="146"/>
      <c r="J1913" s="146"/>
      <c r="K1913" s="146"/>
      <c r="L1913" s="146"/>
    </row>
    <row r="1914" spans="9:12" x14ac:dyDescent="0.25">
      <c r="I1914" s="146"/>
      <c r="J1914" s="146"/>
      <c r="K1914" s="146"/>
      <c r="L1914" s="146"/>
    </row>
    <row r="1915" spans="9:12" x14ac:dyDescent="0.25">
      <c r="I1915" s="146"/>
      <c r="J1915" s="146"/>
      <c r="K1915" s="146"/>
      <c r="L1915" s="146"/>
    </row>
    <row r="1916" spans="9:12" x14ac:dyDescent="0.25">
      <c r="I1916" s="146"/>
      <c r="J1916" s="146"/>
      <c r="K1916" s="146"/>
      <c r="L1916" s="146"/>
    </row>
    <row r="1917" spans="9:12" x14ac:dyDescent="0.25">
      <c r="I1917" s="146"/>
      <c r="J1917" s="146"/>
      <c r="K1917" s="146"/>
      <c r="L1917" s="146"/>
    </row>
    <row r="1918" spans="9:12" x14ac:dyDescent="0.25">
      <c r="I1918" s="146"/>
      <c r="J1918" s="146"/>
      <c r="K1918" s="146"/>
      <c r="L1918" s="146"/>
    </row>
    <row r="1919" spans="9:12" x14ac:dyDescent="0.25">
      <c r="I1919" s="146"/>
      <c r="J1919" s="146"/>
      <c r="K1919" s="146"/>
      <c r="L1919" s="146"/>
    </row>
    <row r="1920" spans="9:12" x14ac:dyDescent="0.25">
      <c r="I1920" s="146"/>
      <c r="J1920" s="146"/>
      <c r="K1920" s="146"/>
      <c r="L1920" s="146"/>
    </row>
    <row r="1921" spans="9:12" x14ac:dyDescent="0.25">
      <c r="I1921" s="146"/>
      <c r="J1921" s="146"/>
      <c r="K1921" s="146"/>
      <c r="L1921" s="146"/>
    </row>
    <row r="1922" spans="9:12" x14ac:dyDescent="0.25">
      <c r="I1922" s="146"/>
      <c r="J1922" s="146"/>
      <c r="K1922" s="146"/>
      <c r="L1922" s="146"/>
    </row>
    <row r="1923" spans="9:12" x14ac:dyDescent="0.25">
      <c r="I1923" s="146"/>
      <c r="J1923" s="146"/>
      <c r="K1923" s="146"/>
      <c r="L1923" s="146"/>
    </row>
    <row r="1924" spans="9:12" x14ac:dyDescent="0.25">
      <c r="I1924" s="146"/>
      <c r="J1924" s="146"/>
      <c r="K1924" s="146"/>
      <c r="L1924" s="146"/>
    </row>
    <row r="1925" spans="9:12" x14ac:dyDescent="0.25">
      <c r="I1925" s="146"/>
      <c r="J1925" s="146"/>
      <c r="K1925" s="146"/>
      <c r="L1925" s="146"/>
    </row>
    <row r="1926" spans="9:12" x14ac:dyDescent="0.25">
      <c r="I1926" s="146"/>
      <c r="J1926" s="146"/>
      <c r="K1926" s="146"/>
      <c r="L1926" s="146"/>
    </row>
    <row r="1927" spans="9:12" x14ac:dyDescent="0.25">
      <c r="I1927" s="146"/>
      <c r="J1927" s="146"/>
      <c r="K1927" s="146"/>
      <c r="L1927" s="146"/>
    </row>
    <row r="1928" spans="9:12" x14ac:dyDescent="0.25">
      <c r="I1928" s="146"/>
      <c r="J1928" s="146"/>
      <c r="K1928" s="146"/>
      <c r="L1928" s="146"/>
    </row>
    <row r="1929" spans="9:12" x14ac:dyDescent="0.25">
      <c r="I1929" s="146"/>
      <c r="J1929" s="146"/>
      <c r="K1929" s="146"/>
      <c r="L1929" s="146"/>
    </row>
    <row r="1930" spans="9:12" x14ac:dyDescent="0.25">
      <c r="I1930" s="146"/>
      <c r="J1930" s="146"/>
      <c r="K1930" s="146"/>
      <c r="L1930" s="146"/>
    </row>
    <row r="1931" spans="9:12" x14ac:dyDescent="0.25">
      <c r="I1931" s="146"/>
      <c r="J1931" s="146"/>
      <c r="K1931" s="146"/>
      <c r="L1931" s="146"/>
    </row>
    <row r="1932" spans="9:12" x14ac:dyDescent="0.25">
      <c r="I1932" s="146"/>
      <c r="J1932" s="146"/>
      <c r="K1932" s="146"/>
      <c r="L1932" s="146"/>
    </row>
    <row r="1933" spans="9:12" x14ac:dyDescent="0.25">
      <c r="I1933" s="146"/>
      <c r="J1933" s="146"/>
      <c r="K1933" s="146"/>
      <c r="L1933" s="146"/>
    </row>
    <row r="1934" spans="9:12" x14ac:dyDescent="0.25">
      <c r="I1934" s="146"/>
      <c r="J1934" s="146"/>
      <c r="K1934" s="146"/>
      <c r="L1934" s="146"/>
    </row>
    <row r="1935" spans="9:12" x14ac:dyDescent="0.25">
      <c r="I1935" s="146"/>
      <c r="J1935" s="146"/>
      <c r="K1935" s="146"/>
      <c r="L1935" s="146"/>
    </row>
    <row r="1936" spans="9:12" x14ac:dyDescent="0.25">
      <c r="I1936" s="146"/>
      <c r="J1936" s="146"/>
      <c r="K1936" s="146"/>
      <c r="L1936" s="146"/>
    </row>
    <row r="1937" spans="9:12" x14ac:dyDescent="0.25">
      <c r="I1937" s="146"/>
      <c r="J1937" s="146"/>
      <c r="K1937" s="146"/>
      <c r="L1937" s="146"/>
    </row>
    <row r="1938" spans="9:12" x14ac:dyDescent="0.25">
      <c r="I1938" s="146"/>
      <c r="J1938" s="146"/>
      <c r="K1938" s="146"/>
      <c r="L1938" s="146"/>
    </row>
    <row r="1939" spans="9:12" x14ac:dyDescent="0.25">
      <c r="I1939" s="146"/>
      <c r="J1939" s="146"/>
      <c r="K1939" s="146"/>
      <c r="L1939" s="146"/>
    </row>
    <row r="1940" spans="9:12" x14ac:dyDescent="0.25">
      <c r="I1940" s="146"/>
      <c r="J1940" s="146"/>
      <c r="K1940" s="146"/>
      <c r="L1940" s="146"/>
    </row>
    <row r="1941" spans="9:12" x14ac:dyDescent="0.25">
      <c r="I1941" s="146"/>
      <c r="J1941" s="146"/>
      <c r="K1941" s="146"/>
      <c r="L1941" s="146"/>
    </row>
    <row r="1942" spans="9:12" x14ac:dyDescent="0.25">
      <c r="I1942" s="146"/>
      <c r="J1942" s="146"/>
      <c r="K1942" s="146"/>
      <c r="L1942" s="146"/>
    </row>
    <row r="1943" spans="9:12" x14ac:dyDescent="0.25">
      <c r="I1943" s="146"/>
      <c r="J1943" s="146"/>
      <c r="K1943" s="146"/>
      <c r="L1943" s="146"/>
    </row>
    <row r="1944" spans="9:12" x14ac:dyDescent="0.25">
      <c r="I1944" s="146"/>
      <c r="J1944" s="146"/>
      <c r="K1944" s="146"/>
      <c r="L1944" s="146"/>
    </row>
    <row r="1945" spans="9:12" x14ac:dyDescent="0.25">
      <c r="I1945" s="146"/>
      <c r="J1945" s="146"/>
      <c r="K1945" s="146"/>
      <c r="L1945" s="146"/>
    </row>
    <row r="1946" spans="9:12" x14ac:dyDescent="0.25">
      <c r="I1946" s="146"/>
      <c r="J1946" s="146"/>
      <c r="K1946" s="146"/>
      <c r="L1946" s="146"/>
    </row>
    <row r="1947" spans="9:12" x14ac:dyDescent="0.25">
      <c r="I1947" s="146"/>
      <c r="J1947" s="146"/>
      <c r="K1947" s="146"/>
      <c r="L1947" s="146"/>
    </row>
    <row r="1948" spans="9:12" x14ac:dyDescent="0.25">
      <c r="I1948" s="146"/>
      <c r="J1948" s="146"/>
      <c r="K1948" s="146"/>
      <c r="L1948" s="146"/>
    </row>
    <row r="1949" spans="9:12" x14ac:dyDescent="0.25">
      <c r="I1949" s="146"/>
      <c r="J1949" s="146"/>
      <c r="K1949" s="146"/>
      <c r="L1949" s="146"/>
    </row>
    <row r="1950" spans="9:12" x14ac:dyDescent="0.25">
      <c r="I1950" s="146"/>
      <c r="J1950" s="146"/>
      <c r="K1950" s="146"/>
      <c r="L1950" s="146"/>
    </row>
    <row r="1951" spans="9:12" x14ac:dyDescent="0.25">
      <c r="I1951" s="146"/>
      <c r="J1951" s="146"/>
      <c r="K1951" s="146"/>
      <c r="L1951" s="146"/>
    </row>
    <row r="1952" spans="9:12" x14ac:dyDescent="0.25">
      <c r="I1952" s="146"/>
      <c r="J1952" s="146"/>
      <c r="K1952" s="146"/>
      <c r="L1952" s="146"/>
    </row>
    <row r="1953" spans="9:12" x14ac:dyDescent="0.25">
      <c r="I1953" s="146"/>
      <c r="J1953" s="146"/>
      <c r="K1953" s="146"/>
      <c r="L1953" s="146"/>
    </row>
    <row r="1954" spans="9:12" x14ac:dyDescent="0.25">
      <c r="I1954" s="146"/>
      <c r="J1954" s="146"/>
      <c r="K1954" s="146"/>
      <c r="L1954" s="146"/>
    </row>
    <row r="1955" spans="9:12" x14ac:dyDescent="0.25">
      <c r="I1955" s="146"/>
      <c r="J1955" s="146"/>
      <c r="K1955" s="146"/>
      <c r="L1955" s="146"/>
    </row>
    <row r="1956" spans="9:12" x14ac:dyDescent="0.25">
      <c r="I1956" s="146"/>
      <c r="J1956" s="146"/>
      <c r="K1956" s="146"/>
      <c r="L1956" s="146"/>
    </row>
    <row r="1957" spans="9:12" x14ac:dyDescent="0.25">
      <c r="I1957" s="146"/>
      <c r="J1957" s="146"/>
      <c r="K1957" s="146"/>
      <c r="L1957" s="146"/>
    </row>
    <row r="1958" spans="9:12" x14ac:dyDescent="0.25">
      <c r="I1958" s="146"/>
      <c r="J1958" s="146"/>
      <c r="K1958" s="146"/>
      <c r="L1958" s="146"/>
    </row>
    <row r="1959" spans="9:12" x14ac:dyDescent="0.25">
      <c r="I1959" s="146"/>
      <c r="J1959" s="146"/>
      <c r="K1959" s="146"/>
      <c r="L1959" s="146"/>
    </row>
    <row r="1960" spans="9:12" x14ac:dyDescent="0.25">
      <c r="I1960" s="146"/>
      <c r="J1960" s="146"/>
      <c r="K1960" s="146"/>
      <c r="L1960" s="146"/>
    </row>
    <row r="1961" spans="9:12" x14ac:dyDescent="0.25">
      <c r="I1961" s="146"/>
      <c r="J1961" s="146"/>
      <c r="K1961" s="146"/>
      <c r="L1961" s="146"/>
    </row>
    <row r="1962" spans="9:12" x14ac:dyDescent="0.25">
      <c r="I1962" s="146"/>
      <c r="J1962" s="146"/>
      <c r="K1962" s="146"/>
      <c r="L1962" s="146"/>
    </row>
    <row r="1963" spans="9:12" x14ac:dyDescent="0.25">
      <c r="I1963" s="146"/>
      <c r="J1963" s="146"/>
      <c r="K1963" s="146"/>
      <c r="L1963" s="146"/>
    </row>
    <row r="1964" spans="9:12" x14ac:dyDescent="0.25">
      <c r="I1964" s="146"/>
      <c r="J1964" s="146"/>
      <c r="K1964" s="146"/>
      <c r="L1964" s="146"/>
    </row>
    <row r="1965" spans="9:12" x14ac:dyDescent="0.25">
      <c r="I1965" s="146"/>
      <c r="J1965" s="146"/>
      <c r="K1965" s="146"/>
      <c r="L1965" s="146"/>
    </row>
    <row r="1966" spans="9:12" x14ac:dyDescent="0.25">
      <c r="I1966" s="146"/>
      <c r="J1966" s="146"/>
      <c r="K1966" s="146"/>
      <c r="L1966" s="146"/>
    </row>
    <row r="1967" spans="9:12" x14ac:dyDescent="0.25">
      <c r="I1967" s="146"/>
      <c r="J1967" s="146"/>
      <c r="K1967" s="146"/>
      <c r="L1967" s="146"/>
    </row>
    <row r="1968" spans="9:12" x14ac:dyDescent="0.25">
      <c r="I1968" s="146"/>
      <c r="J1968" s="146"/>
      <c r="K1968" s="146"/>
      <c r="L1968" s="146"/>
    </row>
    <row r="1969" spans="9:12" x14ac:dyDescent="0.25">
      <c r="I1969" s="146"/>
      <c r="J1969" s="146"/>
      <c r="K1969" s="146"/>
      <c r="L1969" s="146"/>
    </row>
    <row r="1970" spans="9:12" x14ac:dyDescent="0.25">
      <c r="I1970" s="146"/>
      <c r="J1970" s="146"/>
      <c r="K1970" s="146"/>
      <c r="L1970" s="146"/>
    </row>
    <row r="1971" spans="9:12" x14ac:dyDescent="0.25">
      <c r="I1971" s="146"/>
      <c r="J1971" s="146"/>
      <c r="K1971" s="146"/>
      <c r="L1971" s="146"/>
    </row>
    <row r="1972" spans="9:12" x14ac:dyDescent="0.25">
      <c r="I1972" s="146"/>
      <c r="J1972" s="146"/>
      <c r="K1972" s="146"/>
      <c r="L1972" s="146"/>
    </row>
    <row r="1973" spans="9:12" x14ac:dyDescent="0.25">
      <c r="I1973" s="146"/>
      <c r="J1973" s="146"/>
      <c r="K1973" s="146"/>
      <c r="L1973" s="146"/>
    </row>
    <row r="1974" spans="9:12" x14ac:dyDescent="0.25">
      <c r="I1974" s="146"/>
      <c r="J1974" s="146"/>
      <c r="K1974" s="146"/>
      <c r="L1974" s="146"/>
    </row>
    <row r="1975" spans="9:12" x14ac:dyDescent="0.25">
      <c r="I1975" s="146"/>
      <c r="J1975" s="146"/>
      <c r="K1975" s="146"/>
      <c r="L1975" s="146"/>
    </row>
    <row r="1976" spans="9:12" x14ac:dyDescent="0.25">
      <c r="I1976" s="146"/>
      <c r="J1976" s="146"/>
      <c r="K1976" s="146"/>
      <c r="L1976" s="146"/>
    </row>
    <row r="1977" spans="9:12" x14ac:dyDescent="0.25">
      <c r="I1977" s="146"/>
      <c r="J1977" s="146"/>
      <c r="K1977" s="146"/>
      <c r="L1977" s="146"/>
    </row>
    <row r="1978" spans="9:12" x14ac:dyDescent="0.25">
      <c r="I1978" s="146"/>
      <c r="J1978" s="146"/>
      <c r="K1978" s="146"/>
      <c r="L1978" s="146"/>
    </row>
    <row r="1979" spans="9:12" x14ac:dyDescent="0.25">
      <c r="I1979" s="146"/>
      <c r="J1979" s="146"/>
      <c r="K1979" s="146"/>
      <c r="L1979" s="146"/>
    </row>
    <row r="1980" spans="9:12" x14ac:dyDescent="0.25">
      <c r="I1980" s="146"/>
      <c r="J1980" s="146"/>
      <c r="K1980" s="146"/>
      <c r="L1980" s="146"/>
    </row>
    <row r="1981" spans="9:12" x14ac:dyDescent="0.25">
      <c r="I1981" s="146"/>
      <c r="J1981" s="146"/>
      <c r="K1981" s="146"/>
      <c r="L1981" s="146"/>
    </row>
    <row r="1982" spans="9:12" x14ac:dyDescent="0.25">
      <c r="I1982" s="146"/>
      <c r="J1982" s="146"/>
      <c r="K1982" s="146"/>
      <c r="L1982" s="146"/>
    </row>
    <row r="1983" spans="9:12" x14ac:dyDescent="0.25">
      <c r="I1983" s="146"/>
      <c r="J1983" s="146"/>
      <c r="K1983" s="146"/>
      <c r="L1983" s="146"/>
    </row>
    <row r="1984" spans="9:12" x14ac:dyDescent="0.25">
      <c r="I1984" s="146"/>
      <c r="J1984" s="146"/>
      <c r="K1984" s="146"/>
      <c r="L1984" s="146"/>
    </row>
    <row r="1985" spans="9:12" x14ac:dyDescent="0.25">
      <c r="I1985" s="146"/>
      <c r="J1985" s="146"/>
      <c r="K1985" s="146"/>
      <c r="L1985" s="146"/>
    </row>
    <row r="1986" spans="9:12" x14ac:dyDescent="0.25">
      <c r="I1986" s="146"/>
      <c r="J1986" s="146"/>
      <c r="K1986" s="146"/>
      <c r="L1986" s="146"/>
    </row>
    <row r="1987" spans="9:12" x14ac:dyDescent="0.25">
      <c r="I1987" s="146"/>
      <c r="J1987" s="146"/>
      <c r="K1987" s="146"/>
      <c r="L1987" s="146"/>
    </row>
    <row r="1988" spans="9:12" x14ac:dyDescent="0.25">
      <c r="I1988" s="146"/>
      <c r="J1988" s="146"/>
      <c r="K1988" s="146"/>
      <c r="L1988" s="146"/>
    </row>
    <row r="1989" spans="9:12" x14ac:dyDescent="0.25">
      <c r="I1989" s="146"/>
      <c r="J1989" s="146"/>
      <c r="K1989" s="146"/>
      <c r="L1989" s="146"/>
    </row>
    <row r="1990" spans="9:12" x14ac:dyDescent="0.25">
      <c r="I1990" s="146"/>
      <c r="J1990" s="146"/>
      <c r="K1990" s="146"/>
      <c r="L1990" s="146"/>
    </row>
    <row r="1991" spans="9:12" x14ac:dyDescent="0.25">
      <c r="I1991" s="146"/>
      <c r="J1991" s="146"/>
      <c r="K1991" s="146"/>
      <c r="L1991" s="146"/>
    </row>
    <row r="1992" spans="9:12" x14ac:dyDescent="0.25">
      <c r="I1992" s="146"/>
      <c r="J1992" s="146"/>
      <c r="K1992" s="146"/>
      <c r="L1992" s="146"/>
    </row>
    <row r="1993" spans="9:12" x14ac:dyDescent="0.25">
      <c r="I1993" s="146"/>
      <c r="J1993" s="146"/>
      <c r="K1993" s="146"/>
      <c r="L1993" s="146"/>
    </row>
    <row r="1994" spans="9:12" x14ac:dyDescent="0.25">
      <c r="I1994" s="146"/>
      <c r="J1994" s="146"/>
      <c r="K1994" s="146"/>
      <c r="L1994" s="146"/>
    </row>
    <row r="1995" spans="9:12" x14ac:dyDescent="0.25">
      <c r="I1995" s="146"/>
      <c r="J1995" s="146"/>
      <c r="K1995" s="146"/>
      <c r="L1995" s="146"/>
    </row>
    <row r="1996" spans="9:12" x14ac:dyDescent="0.25">
      <c r="I1996" s="146"/>
      <c r="J1996" s="146"/>
      <c r="K1996" s="146"/>
      <c r="L1996" s="146"/>
    </row>
    <row r="1997" spans="9:12" x14ac:dyDescent="0.25">
      <c r="I1997" s="146"/>
      <c r="J1997" s="146"/>
      <c r="K1997" s="146"/>
      <c r="L1997" s="146"/>
    </row>
    <row r="1998" spans="9:12" x14ac:dyDescent="0.25">
      <c r="I1998" s="146"/>
      <c r="J1998" s="146"/>
      <c r="K1998" s="146"/>
      <c r="L1998" s="146"/>
    </row>
    <row r="1999" spans="9:12" x14ac:dyDescent="0.25">
      <c r="I1999" s="146"/>
      <c r="J1999" s="146"/>
      <c r="K1999" s="146"/>
      <c r="L1999" s="146"/>
    </row>
    <row r="2000" spans="9:12" x14ac:dyDescent="0.25">
      <c r="I2000" s="146"/>
      <c r="J2000" s="146"/>
      <c r="K2000" s="146"/>
      <c r="L2000" s="146"/>
    </row>
    <row r="2001" spans="9:12" x14ac:dyDescent="0.25">
      <c r="I2001" s="146"/>
      <c r="J2001" s="146"/>
      <c r="K2001" s="146"/>
      <c r="L2001" s="146"/>
    </row>
    <row r="2002" spans="9:12" x14ac:dyDescent="0.25">
      <c r="I2002" s="146"/>
      <c r="J2002" s="146"/>
      <c r="K2002" s="146"/>
      <c r="L2002" s="146"/>
    </row>
    <row r="2003" spans="9:12" x14ac:dyDescent="0.25">
      <c r="I2003" s="146"/>
      <c r="J2003" s="146"/>
      <c r="K2003" s="146"/>
      <c r="L2003" s="146"/>
    </row>
    <row r="2004" spans="9:12" x14ac:dyDescent="0.25">
      <c r="I2004" s="146"/>
      <c r="J2004" s="146"/>
      <c r="K2004" s="146"/>
      <c r="L2004" s="146"/>
    </row>
    <row r="2005" spans="9:12" x14ac:dyDescent="0.25">
      <c r="I2005" s="146"/>
      <c r="J2005" s="146"/>
      <c r="K2005" s="146"/>
      <c r="L2005" s="146"/>
    </row>
    <row r="2006" spans="9:12" x14ac:dyDescent="0.25">
      <c r="I2006" s="146"/>
      <c r="J2006" s="146"/>
      <c r="K2006" s="146"/>
      <c r="L2006" s="146"/>
    </row>
    <row r="2007" spans="9:12" x14ac:dyDescent="0.25">
      <c r="I2007" s="146"/>
      <c r="J2007" s="146"/>
      <c r="K2007" s="146"/>
      <c r="L2007" s="146"/>
    </row>
    <row r="2008" spans="9:12" x14ac:dyDescent="0.25">
      <c r="I2008" s="146"/>
      <c r="J2008" s="146"/>
      <c r="K2008" s="146"/>
      <c r="L2008" s="146"/>
    </row>
    <row r="2009" spans="9:12" x14ac:dyDescent="0.25">
      <c r="I2009" s="146"/>
      <c r="J2009" s="146"/>
      <c r="K2009" s="146"/>
      <c r="L2009" s="146"/>
    </row>
    <row r="2010" spans="9:12" x14ac:dyDescent="0.25">
      <c r="I2010" s="146"/>
      <c r="J2010" s="146"/>
      <c r="K2010" s="146"/>
      <c r="L2010" s="146"/>
    </row>
    <row r="2011" spans="9:12" x14ac:dyDescent="0.25">
      <c r="I2011" s="146"/>
      <c r="J2011" s="146"/>
      <c r="K2011" s="146"/>
      <c r="L2011" s="146"/>
    </row>
    <row r="2012" spans="9:12" x14ac:dyDescent="0.25">
      <c r="I2012" s="146"/>
      <c r="J2012" s="146"/>
      <c r="K2012" s="146"/>
      <c r="L2012" s="146"/>
    </row>
    <row r="2013" spans="9:12" x14ac:dyDescent="0.25">
      <c r="I2013" s="146"/>
      <c r="J2013" s="146"/>
      <c r="K2013" s="146"/>
      <c r="L2013" s="146"/>
    </row>
    <row r="2014" spans="9:12" x14ac:dyDescent="0.25">
      <c r="I2014" s="146"/>
      <c r="J2014" s="146"/>
      <c r="K2014" s="146"/>
      <c r="L2014" s="146"/>
    </row>
    <row r="2015" spans="9:12" x14ac:dyDescent="0.25">
      <c r="I2015" s="146"/>
      <c r="J2015" s="146"/>
      <c r="K2015" s="146"/>
      <c r="L2015" s="146"/>
    </row>
    <row r="2016" spans="9:12" x14ac:dyDescent="0.25">
      <c r="I2016" s="146"/>
      <c r="J2016" s="146"/>
      <c r="K2016" s="146"/>
      <c r="L2016" s="146"/>
    </row>
    <row r="2017" spans="9:12" x14ac:dyDescent="0.25">
      <c r="I2017" s="146"/>
      <c r="J2017" s="146"/>
      <c r="K2017" s="146"/>
      <c r="L2017" s="146"/>
    </row>
    <row r="2018" spans="9:12" x14ac:dyDescent="0.25">
      <c r="I2018" s="146"/>
      <c r="J2018" s="146"/>
      <c r="K2018" s="146"/>
      <c r="L2018" s="146"/>
    </row>
    <row r="2019" spans="9:12" x14ac:dyDescent="0.25">
      <c r="I2019" s="146"/>
      <c r="J2019" s="146"/>
      <c r="K2019" s="146"/>
      <c r="L2019" s="146"/>
    </row>
    <row r="2020" spans="9:12" x14ac:dyDescent="0.25">
      <c r="I2020" s="146"/>
      <c r="J2020" s="146"/>
      <c r="K2020" s="146"/>
      <c r="L2020" s="146"/>
    </row>
    <row r="2021" spans="9:12" x14ac:dyDescent="0.25">
      <c r="I2021" s="146"/>
      <c r="J2021" s="146"/>
      <c r="K2021" s="146"/>
      <c r="L2021" s="146"/>
    </row>
    <row r="2022" spans="9:12" x14ac:dyDescent="0.25">
      <c r="I2022" s="146"/>
      <c r="J2022" s="146"/>
      <c r="K2022" s="146"/>
      <c r="L2022" s="146"/>
    </row>
    <row r="2023" spans="9:12" x14ac:dyDescent="0.25">
      <c r="I2023" s="146"/>
      <c r="J2023" s="146"/>
      <c r="K2023" s="146"/>
      <c r="L2023" s="146"/>
    </row>
    <row r="2024" spans="9:12" x14ac:dyDescent="0.25">
      <c r="I2024" s="146"/>
      <c r="J2024" s="146"/>
      <c r="K2024" s="146"/>
      <c r="L2024" s="146"/>
    </row>
    <row r="2025" spans="9:12" x14ac:dyDescent="0.25">
      <c r="I2025" s="146"/>
      <c r="J2025" s="146"/>
      <c r="K2025" s="146"/>
      <c r="L2025" s="146"/>
    </row>
    <row r="2026" spans="9:12" x14ac:dyDescent="0.25">
      <c r="I2026" s="146"/>
      <c r="J2026" s="146"/>
      <c r="K2026" s="146"/>
      <c r="L2026" s="146"/>
    </row>
    <row r="2027" spans="9:12" x14ac:dyDescent="0.25">
      <c r="I2027" s="146"/>
      <c r="J2027" s="146"/>
      <c r="K2027" s="146"/>
      <c r="L2027" s="146"/>
    </row>
    <row r="2028" spans="9:12" x14ac:dyDescent="0.25">
      <c r="I2028" s="146"/>
      <c r="J2028" s="146"/>
      <c r="K2028" s="146"/>
      <c r="L2028" s="146"/>
    </row>
    <row r="2029" spans="9:12" x14ac:dyDescent="0.25">
      <c r="I2029" s="146"/>
      <c r="J2029" s="146"/>
      <c r="K2029" s="146"/>
      <c r="L2029" s="146"/>
    </row>
    <row r="2030" spans="9:12" x14ac:dyDescent="0.25">
      <c r="I2030" s="146"/>
      <c r="J2030" s="146"/>
      <c r="K2030" s="146"/>
      <c r="L2030" s="146"/>
    </row>
    <row r="2031" spans="9:12" x14ac:dyDescent="0.25">
      <c r="I2031" s="146"/>
      <c r="J2031" s="146"/>
      <c r="K2031" s="146"/>
      <c r="L2031" s="146"/>
    </row>
    <row r="2032" spans="9:12" x14ac:dyDescent="0.25">
      <c r="I2032" s="146"/>
      <c r="J2032" s="146"/>
      <c r="K2032" s="146"/>
      <c r="L2032" s="146"/>
    </row>
    <row r="2033" spans="9:12" x14ac:dyDescent="0.25">
      <c r="I2033" s="146"/>
      <c r="J2033" s="146"/>
      <c r="K2033" s="146"/>
      <c r="L2033" s="146"/>
    </row>
    <row r="2034" spans="9:12" x14ac:dyDescent="0.25">
      <c r="I2034" s="146"/>
      <c r="J2034" s="146"/>
      <c r="K2034" s="146"/>
      <c r="L2034" s="146"/>
    </row>
    <row r="2035" spans="9:12" x14ac:dyDescent="0.25">
      <c r="I2035" s="146"/>
      <c r="J2035" s="146"/>
      <c r="K2035" s="146"/>
      <c r="L2035" s="146"/>
    </row>
    <row r="2036" spans="9:12" x14ac:dyDescent="0.25">
      <c r="I2036" s="146"/>
      <c r="J2036" s="146"/>
      <c r="K2036" s="146"/>
      <c r="L2036" s="146"/>
    </row>
    <row r="2037" spans="9:12" x14ac:dyDescent="0.25">
      <c r="I2037" s="146"/>
      <c r="J2037" s="146"/>
      <c r="K2037" s="146"/>
      <c r="L2037" s="146"/>
    </row>
    <row r="2038" spans="9:12" x14ac:dyDescent="0.25">
      <c r="I2038" s="146"/>
      <c r="J2038" s="146"/>
      <c r="K2038" s="146"/>
      <c r="L2038" s="146"/>
    </row>
    <row r="2039" spans="9:12" x14ac:dyDescent="0.25">
      <c r="I2039" s="146"/>
      <c r="J2039" s="146"/>
      <c r="K2039" s="146"/>
      <c r="L2039" s="146"/>
    </row>
    <row r="2040" spans="9:12" x14ac:dyDescent="0.25">
      <c r="I2040" s="146"/>
      <c r="J2040" s="146"/>
      <c r="K2040" s="146"/>
      <c r="L2040" s="146"/>
    </row>
    <row r="2041" spans="9:12" x14ac:dyDescent="0.25">
      <c r="I2041" s="146"/>
      <c r="J2041" s="146"/>
      <c r="K2041" s="146"/>
      <c r="L2041" s="146"/>
    </row>
    <row r="2042" spans="9:12" x14ac:dyDescent="0.25">
      <c r="I2042" s="146"/>
      <c r="J2042" s="146"/>
      <c r="K2042" s="146"/>
      <c r="L2042" s="146"/>
    </row>
    <row r="2043" spans="9:12" x14ac:dyDescent="0.25">
      <c r="I2043" s="146"/>
      <c r="J2043" s="146"/>
      <c r="K2043" s="146"/>
      <c r="L2043" s="146"/>
    </row>
    <row r="2044" spans="9:12" x14ac:dyDescent="0.25">
      <c r="I2044" s="146"/>
      <c r="J2044" s="146"/>
      <c r="K2044" s="146"/>
      <c r="L2044" s="146"/>
    </row>
    <row r="2045" spans="9:12" x14ac:dyDescent="0.25">
      <c r="I2045" s="146"/>
      <c r="J2045" s="146"/>
      <c r="K2045" s="146"/>
      <c r="L2045" s="146"/>
    </row>
    <row r="2046" spans="9:12" x14ac:dyDescent="0.25">
      <c r="I2046" s="146"/>
      <c r="J2046" s="146"/>
      <c r="K2046" s="146"/>
      <c r="L2046" s="146"/>
    </row>
    <row r="2047" spans="9:12" x14ac:dyDescent="0.25">
      <c r="I2047" s="146"/>
      <c r="J2047" s="146"/>
      <c r="K2047" s="146"/>
      <c r="L2047" s="146"/>
    </row>
    <row r="2048" spans="9:12" x14ac:dyDescent="0.25">
      <c r="I2048" s="146"/>
      <c r="J2048" s="146"/>
      <c r="K2048" s="146"/>
      <c r="L2048" s="146"/>
    </row>
    <row r="2049" spans="9:12" x14ac:dyDescent="0.25">
      <c r="I2049" s="146"/>
      <c r="J2049" s="146"/>
      <c r="K2049" s="146"/>
      <c r="L2049" s="146"/>
    </row>
    <row r="2050" spans="9:12" x14ac:dyDescent="0.25">
      <c r="I2050" s="146"/>
      <c r="J2050" s="146"/>
      <c r="K2050" s="146"/>
      <c r="L2050" s="146"/>
    </row>
    <row r="2051" spans="9:12" x14ac:dyDescent="0.25">
      <c r="I2051" s="146"/>
      <c r="J2051" s="146"/>
      <c r="K2051" s="146"/>
      <c r="L2051" s="146"/>
    </row>
    <row r="2052" spans="9:12" x14ac:dyDescent="0.25">
      <c r="I2052" s="146"/>
      <c r="J2052" s="146"/>
      <c r="K2052" s="146"/>
      <c r="L2052" s="146"/>
    </row>
    <row r="2053" spans="9:12" x14ac:dyDescent="0.25">
      <c r="I2053" s="146"/>
      <c r="J2053" s="146"/>
      <c r="K2053" s="146"/>
      <c r="L2053" s="146"/>
    </row>
    <row r="2054" spans="9:12" x14ac:dyDescent="0.25">
      <c r="I2054" s="146"/>
      <c r="J2054" s="146"/>
      <c r="K2054" s="146"/>
      <c r="L2054" s="146"/>
    </row>
    <row r="2055" spans="9:12" x14ac:dyDescent="0.25">
      <c r="I2055" s="146"/>
      <c r="J2055" s="146"/>
      <c r="K2055" s="146"/>
      <c r="L2055" s="146"/>
    </row>
    <row r="2056" spans="9:12" x14ac:dyDescent="0.25">
      <c r="I2056" s="146"/>
      <c r="J2056" s="146"/>
      <c r="K2056" s="146"/>
      <c r="L2056" s="146"/>
    </row>
    <row r="2057" spans="9:12" x14ac:dyDescent="0.25">
      <c r="I2057" s="146"/>
      <c r="J2057" s="146"/>
      <c r="K2057" s="146"/>
      <c r="L2057" s="146"/>
    </row>
    <row r="2058" spans="9:12" x14ac:dyDescent="0.25">
      <c r="I2058" s="146"/>
      <c r="J2058" s="146"/>
      <c r="K2058" s="146"/>
      <c r="L2058" s="146"/>
    </row>
    <row r="2059" spans="9:12" x14ac:dyDescent="0.25">
      <c r="I2059" s="146"/>
      <c r="J2059" s="146"/>
      <c r="K2059" s="146"/>
      <c r="L2059" s="146"/>
    </row>
    <row r="2060" spans="9:12" x14ac:dyDescent="0.25">
      <c r="I2060" s="146"/>
      <c r="J2060" s="146"/>
      <c r="K2060" s="146"/>
      <c r="L2060" s="146"/>
    </row>
    <row r="2061" spans="9:12" x14ac:dyDescent="0.25">
      <c r="I2061" s="146"/>
      <c r="J2061" s="146"/>
      <c r="K2061" s="146"/>
      <c r="L2061" s="146"/>
    </row>
    <row r="2062" spans="9:12" x14ac:dyDescent="0.25">
      <c r="I2062" s="146"/>
      <c r="J2062" s="146"/>
      <c r="K2062" s="146"/>
      <c r="L2062" s="146"/>
    </row>
    <row r="2063" spans="9:12" x14ac:dyDescent="0.25">
      <c r="I2063" s="146"/>
      <c r="J2063" s="146"/>
      <c r="K2063" s="146"/>
      <c r="L2063" s="146"/>
    </row>
    <row r="2064" spans="9:12" x14ac:dyDescent="0.25">
      <c r="I2064" s="146"/>
      <c r="J2064" s="146"/>
      <c r="K2064" s="146"/>
      <c r="L2064" s="146"/>
    </row>
    <row r="2065" spans="9:12" x14ac:dyDescent="0.25">
      <c r="I2065" s="146"/>
      <c r="J2065" s="146"/>
      <c r="K2065" s="146"/>
      <c r="L2065" s="146"/>
    </row>
    <row r="2066" spans="9:12" x14ac:dyDescent="0.25">
      <c r="I2066" s="146"/>
      <c r="J2066" s="146"/>
      <c r="K2066" s="146"/>
      <c r="L2066" s="146"/>
    </row>
    <row r="2067" spans="9:12" x14ac:dyDescent="0.25">
      <c r="I2067" s="146"/>
      <c r="J2067" s="146"/>
      <c r="K2067" s="146"/>
      <c r="L2067" s="146"/>
    </row>
    <row r="2068" spans="9:12" x14ac:dyDescent="0.25">
      <c r="I2068" s="146"/>
      <c r="J2068" s="146"/>
      <c r="K2068" s="146"/>
      <c r="L2068" s="146"/>
    </row>
    <row r="2069" spans="9:12" x14ac:dyDescent="0.25">
      <c r="I2069" s="146"/>
      <c r="J2069" s="146"/>
      <c r="K2069" s="146"/>
      <c r="L2069" s="146"/>
    </row>
    <row r="2070" spans="9:12" x14ac:dyDescent="0.25">
      <c r="I2070" s="146"/>
      <c r="J2070" s="146"/>
      <c r="K2070" s="146"/>
      <c r="L2070" s="146"/>
    </row>
    <row r="2071" spans="9:12" x14ac:dyDescent="0.25">
      <c r="I2071" s="146"/>
      <c r="J2071" s="146"/>
      <c r="K2071" s="146"/>
      <c r="L2071" s="146"/>
    </row>
    <row r="2072" spans="9:12" x14ac:dyDescent="0.25">
      <c r="I2072" s="146"/>
      <c r="J2072" s="146"/>
      <c r="K2072" s="146"/>
      <c r="L2072" s="146"/>
    </row>
    <row r="2073" spans="9:12" x14ac:dyDescent="0.25">
      <c r="I2073" s="146"/>
      <c r="J2073" s="146"/>
      <c r="K2073" s="146"/>
      <c r="L2073" s="146"/>
    </row>
    <row r="2074" spans="9:12" x14ac:dyDescent="0.25">
      <c r="I2074" s="146"/>
      <c r="J2074" s="146"/>
      <c r="K2074" s="146"/>
      <c r="L2074" s="146"/>
    </row>
    <row r="2075" spans="9:12" x14ac:dyDescent="0.25">
      <c r="I2075" s="146"/>
      <c r="J2075" s="146"/>
      <c r="K2075" s="146"/>
      <c r="L2075" s="146"/>
    </row>
    <row r="2076" spans="9:12" x14ac:dyDescent="0.25">
      <c r="I2076" s="146"/>
      <c r="J2076" s="146"/>
      <c r="K2076" s="146"/>
      <c r="L2076" s="146"/>
    </row>
    <row r="2077" spans="9:12" x14ac:dyDescent="0.25">
      <c r="I2077" s="146"/>
      <c r="J2077" s="146"/>
      <c r="K2077" s="146"/>
      <c r="L2077" s="146"/>
    </row>
    <row r="2078" spans="9:12" x14ac:dyDescent="0.25">
      <c r="I2078" s="146"/>
      <c r="J2078" s="146"/>
      <c r="K2078" s="146"/>
      <c r="L2078" s="146"/>
    </row>
    <row r="2079" spans="9:12" x14ac:dyDescent="0.25">
      <c r="I2079" s="146"/>
      <c r="J2079" s="146"/>
      <c r="K2079" s="146"/>
      <c r="L2079" s="146"/>
    </row>
    <row r="2080" spans="9:12" x14ac:dyDescent="0.25">
      <c r="I2080" s="146"/>
      <c r="J2080" s="146"/>
      <c r="K2080" s="146"/>
      <c r="L2080" s="146"/>
    </row>
    <row r="2081" spans="9:12" x14ac:dyDescent="0.25">
      <c r="I2081" s="146"/>
      <c r="J2081" s="146"/>
      <c r="K2081" s="146"/>
      <c r="L2081" s="146"/>
    </row>
    <row r="2082" spans="9:12" x14ac:dyDescent="0.25">
      <c r="I2082" s="146"/>
      <c r="J2082" s="146"/>
      <c r="K2082" s="146"/>
      <c r="L2082" s="146"/>
    </row>
    <row r="2083" spans="9:12" x14ac:dyDescent="0.25">
      <c r="I2083" s="146"/>
      <c r="J2083" s="146"/>
      <c r="K2083" s="146"/>
      <c r="L2083" s="146"/>
    </row>
    <row r="2084" spans="9:12" x14ac:dyDescent="0.25">
      <c r="I2084" s="146"/>
      <c r="J2084" s="146"/>
      <c r="K2084" s="146"/>
      <c r="L2084" s="146"/>
    </row>
    <row r="2085" spans="9:12" x14ac:dyDescent="0.25">
      <c r="I2085" s="146"/>
      <c r="J2085" s="146"/>
      <c r="K2085" s="146"/>
      <c r="L2085" s="146"/>
    </row>
    <row r="2086" spans="9:12" x14ac:dyDescent="0.25">
      <c r="I2086" s="146"/>
      <c r="J2086" s="146"/>
      <c r="K2086" s="146"/>
      <c r="L2086" s="146"/>
    </row>
    <row r="2087" spans="9:12" x14ac:dyDescent="0.25">
      <c r="I2087" s="146"/>
      <c r="J2087" s="146"/>
      <c r="K2087" s="146"/>
      <c r="L2087" s="146"/>
    </row>
    <row r="2088" spans="9:12" x14ac:dyDescent="0.25">
      <c r="I2088" s="146"/>
      <c r="J2088" s="146"/>
      <c r="K2088" s="146"/>
      <c r="L2088" s="146"/>
    </row>
    <row r="2089" spans="9:12" x14ac:dyDescent="0.25">
      <c r="I2089" s="146"/>
      <c r="J2089" s="146"/>
      <c r="K2089" s="146"/>
      <c r="L2089" s="146"/>
    </row>
    <row r="2090" spans="9:12" x14ac:dyDescent="0.25">
      <c r="I2090" s="146"/>
      <c r="J2090" s="146"/>
      <c r="K2090" s="146"/>
      <c r="L2090" s="146"/>
    </row>
    <row r="2091" spans="9:12" x14ac:dyDescent="0.25">
      <c r="I2091" s="146"/>
      <c r="J2091" s="146"/>
      <c r="K2091" s="146"/>
      <c r="L2091" s="146"/>
    </row>
    <row r="2092" spans="9:12" x14ac:dyDescent="0.25">
      <c r="I2092" s="146"/>
      <c r="J2092" s="146"/>
      <c r="K2092" s="146"/>
      <c r="L2092" s="146"/>
    </row>
    <row r="2093" spans="9:12" x14ac:dyDescent="0.25">
      <c r="I2093" s="146"/>
      <c r="J2093" s="146"/>
      <c r="K2093" s="146"/>
      <c r="L2093" s="146"/>
    </row>
    <row r="2094" spans="9:12" x14ac:dyDescent="0.25">
      <c r="I2094" s="146"/>
      <c r="J2094" s="146"/>
      <c r="K2094" s="146"/>
      <c r="L2094" s="146"/>
    </row>
    <row r="2095" spans="9:12" x14ac:dyDescent="0.25">
      <c r="I2095" s="146"/>
      <c r="J2095" s="146"/>
      <c r="K2095" s="146"/>
      <c r="L2095" s="146"/>
    </row>
    <row r="2096" spans="9:12" x14ac:dyDescent="0.25">
      <c r="I2096" s="146"/>
      <c r="J2096" s="146"/>
      <c r="K2096" s="146"/>
      <c r="L2096" s="146"/>
    </row>
    <row r="2097" spans="9:12" x14ac:dyDescent="0.25">
      <c r="I2097" s="146"/>
      <c r="J2097" s="146"/>
      <c r="K2097" s="146"/>
      <c r="L2097" s="146"/>
    </row>
    <row r="2098" spans="9:12" x14ac:dyDescent="0.25">
      <c r="I2098" s="146"/>
      <c r="J2098" s="146"/>
      <c r="K2098" s="146"/>
      <c r="L2098" s="146"/>
    </row>
    <row r="2099" spans="9:12" x14ac:dyDescent="0.25">
      <c r="I2099" s="146"/>
      <c r="J2099" s="146"/>
      <c r="K2099" s="146"/>
      <c r="L2099" s="146"/>
    </row>
    <row r="2100" spans="9:12" x14ac:dyDescent="0.25">
      <c r="I2100" s="146"/>
      <c r="J2100" s="146"/>
      <c r="K2100" s="146"/>
      <c r="L2100" s="146"/>
    </row>
    <row r="2101" spans="9:12" x14ac:dyDescent="0.25">
      <c r="I2101" s="146"/>
      <c r="J2101" s="146"/>
      <c r="K2101" s="146"/>
      <c r="L2101" s="146"/>
    </row>
    <row r="2102" spans="9:12" x14ac:dyDescent="0.25">
      <c r="I2102" s="146"/>
      <c r="J2102" s="146"/>
      <c r="K2102" s="146"/>
      <c r="L2102" s="146"/>
    </row>
    <row r="2103" spans="9:12" x14ac:dyDescent="0.25">
      <c r="I2103" s="146"/>
      <c r="J2103" s="146"/>
      <c r="K2103" s="146"/>
      <c r="L2103" s="146"/>
    </row>
    <row r="2104" spans="9:12" x14ac:dyDescent="0.25">
      <c r="I2104" s="146"/>
      <c r="J2104" s="146"/>
      <c r="K2104" s="146"/>
      <c r="L2104" s="146"/>
    </row>
    <row r="2105" spans="9:12" x14ac:dyDescent="0.25">
      <c r="I2105" s="146"/>
      <c r="J2105" s="146"/>
      <c r="K2105" s="146"/>
      <c r="L2105" s="146"/>
    </row>
    <row r="2106" spans="9:12" x14ac:dyDescent="0.25">
      <c r="I2106" s="146"/>
      <c r="J2106" s="146"/>
      <c r="K2106" s="146"/>
      <c r="L2106" s="146"/>
    </row>
    <row r="2107" spans="9:12" x14ac:dyDescent="0.25">
      <c r="I2107" s="146"/>
      <c r="J2107" s="146"/>
      <c r="K2107" s="146"/>
      <c r="L2107" s="146"/>
    </row>
    <row r="2108" spans="9:12" x14ac:dyDescent="0.25">
      <c r="I2108" s="146"/>
      <c r="J2108" s="146"/>
      <c r="K2108" s="146"/>
      <c r="L2108" s="146"/>
    </row>
    <row r="2109" spans="9:12" x14ac:dyDescent="0.25">
      <c r="I2109" s="146"/>
      <c r="J2109" s="146"/>
      <c r="K2109" s="146"/>
      <c r="L2109" s="146"/>
    </row>
    <row r="2110" spans="9:12" x14ac:dyDescent="0.25">
      <c r="I2110" s="146"/>
      <c r="J2110" s="146"/>
      <c r="K2110" s="146"/>
      <c r="L2110" s="146"/>
    </row>
    <row r="2111" spans="9:12" x14ac:dyDescent="0.25">
      <c r="I2111" s="146"/>
      <c r="J2111" s="146"/>
      <c r="K2111" s="146"/>
      <c r="L2111" s="146"/>
    </row>
    <row r="2112" spans="9:12" x14ac:dyDescent="0.25">
      <c r="I2112" s="146"/>
      <c r="J2112" s="146"/>
      <c r="K2112" s="146"/>
      <c r="L2112" s="146"/>
    </row>
    <row r="2113" spans="9:12" x14ac:dyDescent="0.25">
      <c r="I2113" s="146"/>
      <c r="J2113" s="146"/>
      <c r="K2113" s="146"/>
      <c r="L2113" s="146"/>
    </row>
    <row r="2114" spans="9:12" x14ac:dyDescent="0.25">
      <c r="I2114" s="146"/>
      <c r="J2114" s="146"/>
      <c r="K2114" s="146"/>
      <c r="L2114" s="146"/>
    </row>
    <row r="2115" spans="9:12" x14ac:dyDescent="0.25">
      <c r="I2115" s="146"/>
      <c r="J2115" s="146"/>
      <c r="K2115" s="146"/>
      <c r="L2115" s="146"/>
    </row>
    <row r="2116" spans="9:12" x14ac:dyDescent="0.25">
      <c r="I2116" s="146"/>
      <c r="J2116" s="146"/>
      <c r="K2116" s="146"/>
      <c r="L2116" s="146"/>
    </row>
    <row r="2117" spans="9:12" x14ac:dyDescent="0.25">
      <c r="I2117" s="146"/>
      <c r="J2117" s="146"/>
      <c r="K2117" s="146"/>
      <c r="L2117" s="146"/>
    </row>
    <row r="2118" spans="9:12" x14ac:dyDescent="0.25">
      <c r="I2118" s="146"/>
      <c r="J2118" s="146"/>
      <c r="K2118" s="146"/>
      <c r="L2118" s="146"/>
    </row>
    <row r="2119" spans="9:12" x14ac:dyDescent="0.25">
      <c r="I2119" s="146"/>
      <c r="J2119" s="146"/>
      <c r="K2119" s="146"/>
      <c r="L2119" s="146"/>
    </row>
    <row r="2120" spans="9:12" x14ac:dyDescent="0.25">
      <c r="I2120" s="146"/>
      <c r="J2120" s="146"/>
      <c r="K2120" s="146"/>
      <c r="L2120" s="146"/>
    </row>
    <row r="2121" spans="9:12" x14ac:dyDescent="0.25">
      <c r="I2121" s="146"/>
      <c r="J2121" s="146"/>
      <c r="K2121" s="146"/>
      <c r="L2121" s="146"/>
    </row>
    <row r="2122" spans="9:12" x14ac:dyDescent="0.25">
      <c r="I2122" s="146"/>
      <c r="J2122" s="146"/>
      <c r="K2122" s="146"/>
      <c r="L2122" s="146"/>
    </row>
    <row r="2123" spans="9:12" x14ac:dyDescent="0.25">
      <c r="I2123" s="146"/>
      <c r="J2123" s="146"/>
      <c r="K2123" s="146"/>
      <c r="L2123" s="146"/>
    </row>
    <row r="2124" spans="9:12" x14ac:dyDescent="0.25">
      <c r="I2124" s="146"/>
      <c r="J2124" s="146"/>
      <c r="K2124" s="146"/>
      <c r="L2124" s="146"/>
    </row>
    <row r="2125" spans="9:12" x14ac:dyDescent="0.25">
      <c r="I2125" s="146"/>
      <c r="J2125" s="146"/>
      <c r="K2125" s="146"/>
      <c r="L2125" s="146"/>
    </row>
    <row r="2126" spans="9:12" x14ac:dyDescent="0.25">
      <c r="I2126" s="146"/>
      <c r="J2126" s="146"/>
      <c r="K2126" s="146"/>
      <c r="L2126" s="146"/>
    </row>
    <row r="2127" spans="9:12" x14ac:dyDescent="0.25">
      <c r="I2127" s="146"/>
      <c r="J2127" s="146"/>
      <c r="K2127" s="146"/>
      <c r="L2127" s="146"/>
    </row>
    <row r="2128" spans="9:12" x14ac:dyDescent="0.25">
      <c r="I2128" s="146"/>
      <c r="J2128" s="146"/>
      <c r="K2128" s="146"/>
      <c r="L2128" s="146"/>
    </row>
    <row r="2129" spans="9:12" x14ac:dyDescent="0.25">
      <c r="I2129" s="146"/>
      <c r="J2129" s="146"/>
      <c r="K2129" s="146"/>
      <c r="L2129" s="146"/>
    </row>
    <row r="2130" spans="9:12" x14ac:dyDescent="0.25">
      <c r="I2130" s="146"/>
      <c r="J2130" s="146"/>
      <c r="K2130" s="146"/>
      <c r="L2130" s="146"/>
    </row>
    <row r="2131" spans="9:12" x14ac:dyDescent="0.25">
      <c r="I2131" s="146"/>
      <c r="J2131" s="146"/>
      <c r="K2131" s="146"/>
      <c r="L2131" s="146"/>
    </row>
    <row r="2132" spans="9:12" x14ac:dyDescent="0.25">
      <c r="I2132" s="146"/>
      <c r="J2132" s="146"/>
      <c r="K2132" s="146"/>
      <c r="L2132" s="146"/>
    </row>
    <row r="2133" spans="9:12" x14ac:dyDescent="0.25">
      <c r="I2133" s="146"/>
      <c r="J2133" s="146"/>
      <c r="K2133" s="146"/>
      <c r="L2133" s="146"/>
    </row>
    <row r="2134" spans="9:12" x14ac:dyDescent="0.25">
      <c r="I2134" s="146"/>
      <c r="J2134" s="146"/>
      <c r="K2134" s="146"/>
      <c r="L2134" s="146"/>
    </row>
    <row r="2135" spans="9:12" x14ac:dyDescent="0.25">
      <c r="I2135" s="146"/>
      <c r="J2135" s="146"/>
      <c r="K2135" s="146"/>
      <c r="L2135" s="146"/>
    </row>
    <row r="2136" spans="9:12" x14ac:dyDescent="0.25">
      <c r="I2136" s="146"/>
      <c r="J2136" s="146"/>
      <c r="K2136" s="146"/>
      <c r="L2136" s="146"/>
    </row>
    <row r="2137" spans="9:12" x14ac:dyDescent="0.25">
      <c r="I2137" s="146"/>
      <c r="J2137" s="146"/>
      <c r="K2137" s="146"/>
      <c r="L2137" s="146"/>
    </row>
    <row r="2138" spans="9:12" x14ac:dyDescent="0.25">
      <c r="I2138" s="146"/>
      <c r="J2138" s="146"/>
      <c r="K2138" s="146"/>
      <c r="L2138" s="146"/>
    </row>
    <row r="2139" spans="9:12" x14ac:dyDescent="0.25">
      <c r="I2139" s="146"/>
      <c r="J2139" s="146"/>
      <c r="K2139" s="146"/>
      <c r="L2139" s="146"/>
    </row>
    <row r="2140" spans="9:12" x14ac:dyDescent="0.25">
      <c r="I2140" s="146"/>
      <c r="J2140" s="146"/>
      <c r="K2140" s="146"/>
      <c r="L2140" s="146"/>
    </row>
    <row r="2141" spans="9:12" x14ac:dyDescent="0.25">
      <c r="I2141" s="146"/>
      <c r="J2141" s="146"/>
      <c r="K2141" s="146"/>
      <c r="L2141" s="146"/>
    </row>
    <row r="2142" spans="9:12" x14ac:dyDescent="0.25">
      <c r="I2142" s="146"/>
      <c r="J2142" s="146"/>
      <c r="K2142" s="146"/>
      <c r="L2142" s="146"/>
    </row>
    <row r="2143" spans="9:12" x14ac:dyDescent="0.25">
      <c r="I2143" s="146"/>
      <c r="J2143" s="146"/>
      <c r="K2143" s="146"/>
      <c r="L2143" s="146"/>
    </row>
    <row r="2144" spans="9:12" x14ac:dyDescent="0.25">
      <c r="I2144" s="146"/>
      <c r="J2144" s="146"/>
      <c r="K2144" s="146"/>
      <c r="L2144" s="146"/>
    </row>
    <row r="2145" spans="9:12" x14ac:dyDescent="0.25">
      <c r="I2145" s="146"/>
      <c r="J2145" s="146"/>
      <c r="K2145" s="146"/>
      <c r="L2145" s="146"/>
    </row>
    <row r="2146" spans="9:12" x14ac:dyDescent="0.25">
      <c r="I2146" s="146"/>
      <c r="J2146" s="146"/>
      <c r="K2146" s="146"/>
      <c r="L2146" s="146"/>
    </row>
    <row r="2147" spans="9:12" x14ac:dyDescent="0.25">
      <c r="I2147" s="146"/>
      <c r="J2147" s="146"/>
      <c r="K2147" s="146"/>
      <c r="L2147" s="146"/>
    </row>
    <row r="2148" spans="9:12" x14ac:dyDescent="0.25">
      <c r="I2148" s="146"/>
      <c r="J2148" s="146"/>
      <c r="K2148" s="146"/>
      <c r="L2148" s="146"/>
    </row>
    <row r="2149" spans="9:12" x14ac:dyDescent="0.25">
      <c r="I2149" s="146"/>
      <c r="J2149" s="146"/>
      <c r="K2149" s="146"/>
      <c r="L2149" s="146"/>
    </row>
    <row r="2150" spans="9:12" x14ac:dyDescent="0.25">
      <c r="I2150" s="146"/>
      <c r="J2150" s="146"/>
      <c r="K2150" s="146"/>
      <c r="L2150" s="146"/>
    </row>
    <row r="2151" spans="9:12" x14ac:dyDescent="0.25">
      <c r="I2151" s="146"/>
      <c r="J2151" s="146"/>
      <c r="K2151" s="146"/>
      <c r="L2151" s="146"/>
    </row>
    <row r="2152" spans="9:12" x14ac:dyDescent="0.25">
      <c r="I2152" s="146"/>
      <c r="J2152" s="146"/>
      <c r="K2152" s="146"/>
      <c r="L2152" s="146"/>
    </row>
    <row r="2153" spans="9:12" x14ac:dyDescent="0.25">
      <c r="I2153" s="146"/>
      <c r="J2153" s="146"/>
      <c r="K2153" s="146"/>
      <c r="L2153" s="146"/>
    </row>
    <row r="2154" spans="9:12" x14ac:dyDescent="0.25">
      <c r="I2154" s="146"/>
      <c r="J2154" s="146"/>
      <c r="K2154" s="146"/>
      <c r="L2154" s="146"/>
    </row>
    <row r="2155" spans="9:12" x14ac:dyDescent="0.25">
      <c r="I2155" s="146"/>
      <c r="J2155" s="146"/>
      <c r="K2155" s="146"/>
      <c r="L2155" s="146"/>
    </row>
    <row r="2156" spans="9:12" x14ac:dyDescent="0.25">
      <c r="I2156" s="146"/>
      <c r="J2156" s="146"/>
      <c r="K2156" s="146"/>
      <c r="L2156" s="146"/>
    </row>
    <row r="2157" spans="9:12" x14ac:dyDescent="0.25">
      <c r="I2157" s="146"/>
      <c r="J2157" s="146"/>
      <c r="K2157" s="146"/>
      <c r="L2157" s="146"/>
    </row>
    <row r="2158" spans="9:12" x14ac:dyDescent="0.25">
      <c r="I2158" s="146"/>
      <c r="J2158" s="146"/>
      <c r="K2158" s="146"/>
      <c r="L2158" s="146"/>
    </row>
    <row r="2159" spans="9:12" x14ac:dyDescent="0.25">
      <c r="I2159" s="146"/>
      <c r="J2159" s="146"/>
      <c r="K2159" s="146"/>
      <c r="L2159" s="146"/>
    </row>
    <row r="2160" spans="9:12" x14ac:dyDescent="0.25">
      <c r="I2160" s="146"/>
      <c r="J2160" s="146"/>
      <c r="K2160" s="146"/>
      <c r="L2160" s="146"/>
    </row>
    <row r="2161" spans="9:12" x14ac:dyDescent="0.25">
      <c r="I2161" s="146"/>
      <c r="J2161" s="146"/>
      <c r="K2161" s="146"/>
      <c r="L2161" s="146"/>
    </row>
    <row r="2162" spans="9:12" x14ac:dyDescent="0.25">
      <c r="I2162" s="146"/>
      <c r="J2162" s="146"/>
      <c r="K2162" s="146"/>
      <c r="L2162" s="146"/>
    </row>
    <row r="2163" spans="9:12" x14ac:dyDescent="0.25">
      <c r="I2163" s="146"/>
      <c r="J2163" s="146"/>
      <c r="K2163" s="146"/>
      <c r="L2163" s="146"/>
    </row>
    <row r="2164" spans="9:12" x14ac:dyDescent="0.25">
      <c r="I2164" s="146"/>
      <c r="J2164" s="146"/>
      <c r="K2164" s="146"/>
      <c r="L2164" s="146"/>
    </row>
    <row r="2165" spans="9:12" x14ac:dyDescent="0.25">
      <c r="I2165" s="146"/>
      <c r="J2165" s="146"/>
      <c r="K2165" s="146"/>
      <c r="L2165" s="146"/>
    </row>
    <row r="2166" spans="9:12" x14ac:dyDescent="0.25">
      <c r="I2166" s="146"/>
      <c r="J2166" s="146"/>
      <c r="K2166" s="146"/>
      <c r="L2166" s="146"/>
    </row>
    <row r="2167" spans="9:12" x14ac:dyDescent="0.25">
      <c r="I2167" s="146"/>
      <c r="J2167" s="146"/>
      <c r="K2167" s="146"/>
      <c r="L2167" s="146"/>
    </row>
    <row r="2168" spans="9:12" x14ac:dyDescent="0.25">
      <c r="I2168" s="146"/>
      <c r="J2168" s="146"/>
      <c r="K2168" s="146"/>
      <c r="L2168" s="146"/>
    </row>
    <row r="2169" spans="9:12" x14ac:dyDescent="0.25">
      <c r="I2169" s="146"/>
      <c r="J2169" s="146"/>
      <c r="K2169" s="146"/>
      <c r="L2169" s="146"/>
    </row>
    <row r="2170" spans="9:12" x14ac:dyDescent="0.25">
      <c r="I2170" s="146"/>
      <c r="J2170" s="146"/>
      <c r="K2170" s="146"/>
      <c r="L2170" s="146"/>
    </row>
    <row r="2171" spans="9:12" x14ac:dyDescent="0.25">
      <c r="I2171" s="146"/>
      <c r="J2171" s="146"/>
      <c r="K2171" s="146"/>
      <c r="L2171" s="146"/>
    </row>
    <row r="2172" spans="9:12" x14ac:dyDescent="0.25">
      <c r="I2172" s="146"/>
      <c r="J2172" s="146"/>
      <c r="K2172" s="146"/>
      <c r="L2172" s="146"/>
    </row>
    <row r="2173" spans="9:12" x14ac:dyDescent="0.25">
      <c r="I2173" s="146"/>
      <c r="J2173" s="146"/>
      <c r="K2173" s="146"/>
      <c r="L2173" s="146"/>
    </row>
    <row r="2174" spans="9:12" x14ac:dyDescent="0.25">
      <c r="I2174" s="146"/>
      <c r="J2174" s="146"/>
      <c r="K2174" s="146"/>
      <c r="L2174" s="146"/>
    </row>
    <row r="2175" spans="9:12" x14ac:dyDescent="0.25">
      <c r="I2175" s="146"/>
      <c r="J2175" s="146"/>
      <c r="K2175" s="146"/>
      <c r="L2175" s="146"/>
    </row>
    <row r="2176" spans="9:12" x14ac:dyDescent="0.25">
      <c r="I2176" s="146"/>
      <c r="J2176" s="146"/>
      <c r="K2176" s="146"/>
      <c r="L2176" s="146"/>
    </row>
    <row r="2177" spans="9:12" x14ac:dyDescent="0.25">
      <c r="I2177" s="146"/>
      <c r="J2177" s="146"/>
      <c r="K2177" s="146"/>
      <c r="L2177" s="146"/>
    </row>
    <row r="2178" spans="9:12" x14ac:dyDescent="0.25">
      <c r="I2178" s="146"/>
      <c r="J2178" s="146"/>
      <c r="K2178" s="146"/>
      <c r="L2178" s="146"/>
    </row>
    <row r="2179" spans="9:12" x14ac:dyDescent="0.25">
      <c r="I2179" s="146"/>
      <c r="J2179" s="146"/>
      <c r="K2179" s="146"/>
      <c r="L2179" s="146"/>
    </row>
    <row r="2180" spans="9:12" x14ac:dyDescent="0.25">
      <c r="I2180" s="146"/>
      <c r="J2180" s="146"/>
      <c r="K2180" s="146"/>
      <c r="L2180" s="146"/>
    </row>
    <row r="2181" spans="9:12" x14ac:dyDescent="0.25">
      <c r="I2181" s="146"/>
      <c r="J2181" s="146"/>
      <c r="K2181" s="146"/>
      <c r="L2181" s="146"/>
    </row>
    <row r="2182" spans="9:12" x14ac:dyDescent="0.25">
      <c r="I2182" s="146"/>
      <c r="J2182" s="146"/>
      <c r="K2182" s="146"/>
      <c r="L2182" s="146"/>
    </row>
    <row r="2183" spans="9:12" x14ac:dyDescent="0.25">
      <c r="I2183" s="146"/>
      <c r="J2183" s="146"/>
      <c r="K2183" s="146"/>
      <c r="L2183" s="146"/>
    </row>
    <row r="2184" spans="9:12" x14ac:dyDescent="0.25">
      <c r="I2184" s="146"/>
      <c r="J2184" s="146"/>
      <c r="K2184" s="146"/>
      <c r="L2184" s="146"/>
    </row>
    <row r="2185" spans="9:12" x14ac:dyDescent="0.25">
      <c r="I2185" s="146"/>
      <c r="J2185" s="146"/>
      <c r="K2185" s="146"/>
      <c r="L2185" s="146"/>
    </row>
    <row r="2186" spans="9:12" x14ac:dyDescent="0.25">
      <c r="I2186" s="146"/>
      <c r="J2186" s="146"/>
      <c r="K2186" s="146"/>
      <c r="L2186" s="146"/>
    </row>
    <row r="2187" spans="9:12" x14ac:dyDescent="0.25">
      <c r="I2187" s="146"/>
      <c r="J2187" s="146"/>
      <c r="K2187" s="146"/>
      <c r="L2187" s="146"/>
    </row>
    <row r="2188" spans="9:12" x14ac:dyDescent="0.25">
      <c r="I2188" s="146"/>
      <c r="J2188" s="146"/>
      <c r="K2188" s="146"/>
      <c r="L2188" s="146"/>
    </row>
    <row r="2189" spans="9:12" x14ac:dyDescent="0.25">
      <c r="I2189" s="146"/>
      <c r="J2189" s="146"/>
      <c r="K2189" s="146"/>
      <c r="L2189" s="146"/>
    </row>
    <row r="2190" spans="9:12" x14ac:dyDescent="0.25">
      <c r="I2190" s="146"/>
      <c r="J2190" s="146"/>
      <c r="K2190" s="146"/>
      <c r="L2190" s="146"/>
    </row>
    <row r="2191" spans="9:12" x14ac:dyDescent="0.25">
      <c r="I2191" s="146"/>
      <c r="J2191" s="146"/>
      <c r="K2191" s="146"/>
      <c r="L2191" s="146"/>
    </row>
    <row r="2192" spans="9:12" x14ac:dyDescent="0.25">
      <c r="I2192" s="146"/>
      <c r="J2192" s="146"/>
      <c r="K2192" s="146"/>
      <c r="L2192" s="146"/>
    </row>
    <row r="2193" spans="9:12" x14ac:dyDescent="0.25">
      <c r="I2193" s="146"/>
      <c r="J2193" s="146"/>
      <c r="K2193" s="146"/>
      <c r="L2193" s="146"/>
    </row>
    <row r="2194" spans="9:12" x14ac:dyDescent="0.25">
      <c r="I2194" s="146"/>
      <c r="J2194" s="146"/>
      <c r="K2194" s="146"/>
      <c r="L2194" s="146"/>
    </row>
    <row r="2195" spans="9:12" x14ac:dyDescent="0.25">
      <c r="I2195" s="146"/>
      <c r="J2195" s="146"/>
      <c r="K2195" s="146"/>
      <c r="L2195" s="146"/>
    </row>
    <row r="2196" spans="9:12" x14ac:dyDescent="0.25">
      <c r="I2196" s="146"/>
      <c r="J2196" s="146"/>
      <c r="K2196" s="146"/>
      <c r="L2196" s="146"/>
    </row>
    <row r="2197" spans="9:12" x14ac:dyDescent="0.25">
      <c r="I2197" s="146"/>
      <c r="J2197" s="146"/>
      <c r="K2197" s="146"/>
      <c r="L2197" s="146"/>
    </row>
    <row r="2198" spans="9:12" x14ac:dyDescent="0.25">
      <c r="I2198" s="146"/>
      <c r="J2198" s="146"/>
      <c r="K2198" s="146"/>
      <c r="L2198" s="146"/>
    </row>
    <row r="2199" spans="9:12" x14ac:dyDescent="0.25">
      <c r="I2199" s="146"/>
      <c r="J2199" s="146"/>
      <c r="K2199" s="146"/>
      <c r="L2199" s="146"/>
    </row>
    <row r="2200" spans="9:12" x14ac:dyDescent="0.25">
      <c r="I2200" s="146"/>
      <c r="J2200" s="146"/>
      <c r="K2200" s="146"/>
      <c r="L2200" s="146"/>
    </row>
    <row r="2201" spans="9:12" x14ac:dyDescent="0.25">
      <c r="I2201" s="146"/>
      <c r="J2201" s="146"/>
      <c r="K2201" s="146"/>
      <c r="L2201" s="146"/>
    </row>
    <row r="2202" spans="9:12" x14ac:dyDescent="0.25">
      <c r="I2202" s="146"/>
      <c r="J2202" s="146"/>
      <c r="K2202" s="146"/>
      <c r="L2202" s="146"/>
    </row>
    <row r="2203" spans="9:12" x14ac:dyDescent="0.25">
      <c r="I2203" s="146"/>
      <c r="J2203" s="146"/>
      <c r="K2203" s="146"/>
      <c r="L2203" s="146"/>
    </row>
    <row r="2204" spans="9:12" x14ac:dyDescent="0.25">
      <c r="I2204" s="146"/>
      <c r="J2204" s="146"/>
      <c r="K2204" s="146"/>
      <c r="L2204" s="146"/>
    </row>
    <row r="2205" spans="9:12" x14ac:dyDescent="0.25">
      <c r="I2205" s="146"/>
      <c r="J2205" s="146"/>
      <c r="K2205" s="146"/>
      <c r="L2205" s="146"/>
    </row>
    <row r="2206" spans="9:12" x14ac:dyDescent="0.25">
      <c r="I2206" s="146"/>
      <c r="J2206" s="146"/>
      <c r="K2206" s="146"/>
      <c r="L2206" s="146"/>
    </row>
    <row r="2207" spans="9:12" x14ac:dyDescent="0.25">
      <c r="I2207" s="146"/>
      <c r="J2207" s="146"/>
      <c r="K2207" s="146"/>
      <c r="L2207" s="146"/>
    </row>
    <row r="2208" spans="9:12" x14ac:dyDescent="0.25">
      <c r="I2208" s="146"/>
      <c r="J2208" s="146"/>
      <c r="K2208" s="146"/>
      <c r="L2208" s="146"/>
    </row>
    <row r="2209" spans="9:12" x14ac:dyDescent="0.25">
      <c r="I2209" s="146"/>
      <c r="J2209" s="146"/>
      <c r="K2209" s="146"/>
      <c r="L2209" s="146"/>
    </row>
    <row r="2210" spans="9:12" x14ac:dyDescent="0.25">
      <c r="I2210" s="146"/>
      <c r="J2210" s="146"/>
      <c r="K2210" s="146"/>
      <c r="L2210" s="146"/>
    </row>
    <row r="2211" spans="9:12" x14ac:dyDescent="0.25">
      <c r="I2211" s="146"/>
      <c r="J2211" s="146"/>
      <c r="K2211" s="146"/>
      <c r="L2211" s="146"/>
    </row>
    <row r="2212" spans="9:12" x14ac:dyDescent="0.25">
      <c r="I2212" s="146"/>
      <c r="J2212" s="146"/>
      <c r="K2212" s="146"/>
      <c r="L2212" s="146"/>
    </row>
    <row r="2213" spans="9:12" x14ac:dyDescent="0.25">
      <c r="I2213" s="146"/>
      <c r="J2213" s="146"/>
      <c r="K2213" s="146"/>
      <c r="L2213" s="146"/>
    </row>
    <row r="2214" spans="9:12" x14ac:dyDescent="0.25">
      <c r="I2214" s="146"/>
      <c r="J2214" s="146"/>
      <c r="K2214" s="146"/>
      <c r="L2214" s="146"/>
    </row>
    <row r="2215" spans="9:12" x14ac:dyDescent="0.25">
      <c r="I2215" s="146"/>
      <c r="J2215" s="146"/>
      <c r="K2215" s="146"/>
      <c r="L2215" s="146"/>
    </row>
    <row r="2216" spans="9:12" x14ac:dyDescent="0.25">
      <c r="I2216" s="146"/>
      <c r="J2216" s="146"/>
      <c r="K2216" s="146"/>
      <c r="L2216" s="146"/>
    </row>
    <row r="2217" spans="9:12" x14ac:dyDescent="0.25">
      <c r="I2217" s="146"/>
      <c r="J2217" s="146"/>
      <c r="K2217" s="146"/>
      <c r="L2217" s="146"/>
    </row>
    <row r="2218" spans="9:12" x14ac:dyDescent="0.25">
      <c r="I2218" s="146"/>
      <c r="J2218" s="146"/>
      <c r="K2218" s="146"/>
      <c r="L2218" s="146"/>
    </row>
    <row r="2219" spans="9:12" x14ac:dyDescent="0.25">
      <c r="I2219" s="146"/>
      <c r="J2219" s="146"/>
      <c r="K2219" s="146"/>
      <c r="L2219" s="146"/>
    </row>
    <row r="2220" spans="9:12" x14ac:dyDescent="0.25">
      <c r="I2220" s="146"/>
      <c r="J2220" s="146"/>
      <c r="K2220" s="146"/>
      <c r="L2220" s="146"/>
    </row>
    <row r="2221" spans="9:12" x14ac:dyDescent="0.25">
      <c r="I2221" s="146"/>
      <c r="J2221" s="146"/>
      <c r="K2221" s="146"/>
      <c r="L2221" s="146"/>
    </row>
    <row r="2222" spans="9:12" x14ac:dyDescent="0.25">
      <c r="I2222" s="146"/>
      <c r="J2222" s="146"/>
      <c r="K2222" s="146"/>
      <c r="L2222" s="146"/>
    </row>
    <row r="2223" spans="9:12" x14ac:dyDescent="0.25">
      <c r="I2223" s="146"/>
      <c r="J2223" s="146"/>
      <c r="K2223" s="146"/>
      <c r="L2223" s="146"/>
    </row>
    <row r="2224" spans="9:12" x14ac:dyDescent="0.25">
      <c r="I2224" s="146"/>
      <c r="J2224" s="146"/>
      <c r="K2224" s="146"/>
      <c r="L2224" s="146"/>
    </row>
    <row r="2225" spans="9:12" x14ac:dyDescent="0.25">
      <c r="I2225" s="146"/>
      <c r="J2225" s="146"/>
      <c r="K2225" s="146"/>
      <c r="L2225" s="146"/>
    </row>
    <row r="2226" spans="9:12" x14ac:dyDescent="0.25">
      <c r="I2226" s="146"/>
      <c r="J2226" s="146"/>
      <c r="K2226" s="146"/>
      <c r="L2226" s="146"/>
    </row>
    <row r="2227" spans="9:12" x14ac:dyDescent="0.25">
      <c r="I2227" s="146"/>
      <c r="J2227" s="146"/>
      <c r="K2227" s="146"/>
      <c r="L2227" s="146"/>
    </row>
    <row r="2228" spans="9:12" x14ac:dyDescent="0.25">
      <c r="I2228" s="146"/>
      <c r="J2228" s="146"/>
      <c r="K2228" s="146"/>
      <c r="L2228" s="146"/>
    </row>
    <row r="2229" spans="9:12" x14ac:dyDescent="0.25">
      <c r="I2229" s="146"/>
      <c r="J2229" s="146"/>
      <c r="K2229" s="146"/>
      <c r="L2229" s="146"/>
    </row>
    <row r="2230" spans="9:12" x14ac:dyDescent="0.25">
      <c r="I2230" s="146"/>
      <c r="J2230" s="146"/>
      <c r="K2230" s="146"/>
      <c r="L2230" s="146"/>
    </row>
    <row r="2231" spans="9:12" x14ac:dyDescent="0.25">
      <c r="I2231" s="146"/>
      <c r="J2231" s="146"/>
      <c r="K2231" s="146"/>
      <c r="L2231" s="146"/>
    </row>
    <row r="2232" spans="9:12" x14ac:dyDescent="0.25">
      <c r="I2232" s="146"/>
      <c r="J2232" s="146"/>
      <c r="K2232" s="146"/>
      <c r="L2232" s="146"/>
    </row>
    <row r="2233" spans="9:12" x14ac:dyDescent="0.25">
      <c r="I2233" s="146"/>
      <c r="J2233" s="146"/>
      <c r="K2233" s="146"/>
      <c r="L2233" s="146"/>
    </row>
    <row r="2234" spans="9:12" x14ac:dyDescent="0.25">
      <c r="I2234" s="146"/>
      <c r="J2234" s="146"/>
      <c r="K2234" s="146"/>
      <c r="L2234" s="146"/>
    </row>
    <row r="2235" spans="9:12" x14ac:dyDescent="0.25">
      <c r="I2235" s="146"/>
      <c r="J2235" s="146"/>
      <c r="K2235" s="146"/>
      <c r="L2235" s="146"/>
    </row>
    <row r="2236" spans="9:12" x14ac:dyDescent="0.25">
      <c r="I2236" s="146"/>
      <c r="J2236" s="146"/>
      <c r="K2236" s="146"/>
      <c r="L2236" s="146"/>
    </row>
    <row r="2237" spans="9:12" x14ac:dyDescent="0.25">
      <c r="I2237" s="146"/>
      <c r="J2237" s="146"/>
      <c r="K2237" s="146"/>
      <c r="L2237" s="146"/>
    </row>
    <row r="2238" spans="9:12" x14ac:dyDescent="0.25">
      <c r="I2238" s="146"/>
      <c r="J2238" s="146"/>
      <c r="K2238" s="146"/>
      <c r="L2238" s="146"/>
    </row>
    <row r="2239" spans="9:12" x14ac:dyDescent="0.25">
      <c r="I2239" s="146"/>
      <c r="J2239" s="146"/>
      <c r="K2239" s="146"/>
      <c r="L2239" s="146"/>
    </row>
    <row r="2240" spans="9:12" x14ac:dyDescent="0.25">
      <c r="I2240" s="146"/>
      <c r="J2240" s="146"/>
      <c r="K2240" s="146"/>
      <c r="L2240" s="146"/>
    </row>
    <row r="2241" spans="9:12" x14ac:dyDescent="0.25">
      <c r="I2241" s="146"/>
      <c r="J2241" s="146"/>
      <c r="K2241" s="146"/>
      <c r="L2241" s="146"/>
    </row>
    <row r="2242" spans="9:12" x14ac:dyDescent="0.25">
      <c r="I2242" s="146"/>
      <c r="J2242" s="146"/>
      <c r="K2242" s="146"/>
      <c r="L2242" s="146"/>
    </row>
    <row r="2243" spans="9:12" x14ac:dyDescent="0.25">
      <c r="I2243" s="146"/>
      <c r="J2243" s="146"/>
      <c r="K2243" s="146"/>
      <c r="L2243" s="146"/>
    </row>
    <row r="2244" spans="9:12" x14ac:dyDescent="0.25">
      <c r="I2244" s="146"/>
      <c r="J2244" s="146"/>
      <c r="K2244" s="146"/>
      <c r="L2244" s="146"/>
    </row>
    <row r="2245" spans="9:12" x14ac:dyDescent="0.25">
      <c r="I2245" s="146"/>
      <c r="J2245" s="146"/>
      <c r="K2245" s="146"/>
      <c r="L2245" s="146"/>
    </row>
    <row r="2246" spans="9:12" x14ac:dyDescent="0.25">
      <c r="I2246" s="146"/>
      <c r="J2246" s="146"/>
      <c r="K2246" s="146"/>
      <c r="L2246" s="146"/>
    </row>
    <row r="2247" spans="9:12" x14ac:dyDescent="0.25">
      <c r="I2247" s="146"/>
      <c r="J2247" s="146"/>
      <c r="K2247" s="146"/>
      <c r="L2247" s="146"/>
    </row>
    <row r="2248" spans="9:12" x14ac:dyDescent="0.25">
      <c r="I2248" s="146"/>
      <c r="J2248" s="146"/>
      <c r="K2248" s="146"/>
      <c r="L2248" s="146"/>
    </row>
    <row r="2249" spans="9:12" x14ac:dyDescent="0.25">
      <c r="I2249" s="146"/>
      <c r="J2249" s="146"/>
      <c r="K2249" s="146"/>
      <c r="L2249" s="146"/>
    </row>
    <row r="2250" spans="9:12" x14ac:dyDescent="0.25">
      <c r="I2250" s="146"/>
      <c r="J2250" s="146"/>
      <c r="K2250" s="146"/>
      <c r="L2250" s="146"/>
    </row>
    <row r="2251" spans="9:12" x14ac:dyDescent="0.25">
      <c r="I2251" s="146"/>
      <c r="J2251" s="146"/>
      <c r="K2251" s="146"/>
      <c r="L2251" s="146"/>
    </row>
    <row r="2252" spans="9:12" x14ac:dyDescent="0.25">
      <c r="I2252" s="146"/>
      <c r="J2252" s="146"/>
      <c r="K2252" s="146"/>
      <c r="L2252" s="146"/>
    </row>
    <row r="2253" spans="9:12" x14ac:dyDescent="0.25">
      <c r="I2253" s="146"/>
      <c r="J2253" s="146"/>
      <c r="K2253" s="146"/>
      <c r="L2253" s="146"/>
    </row>
    <row r="2254" spans="9:12" x14ac:dyDescent="0.25">
      <c r="I2254" s="146"/>
      <c r="J2254" s="146"/>
      <c r="K2254" s="146"/>
      <c r="L2254" s="146"/>
    </row>
    <row r="2255" spans="9:12" x14ac:dyDescent="0.25">
      <c r="I2255" s="146"/>
      <c r="J2255" s="146"/>
      <c r="K2255" s="146"/>
      <c r="L2255" s="146"/>
    </row>
    <row r="2256" spans="9:12" x14ac:dyDescent="0.25">
      <c r="I2256" s="146"/>
      <c r="J2256" s="146"/>
      <c r="K2256" s="146"/>
      <c r="L2256" s="146"/>
    </row>
    <row r="2257" spans="9:12" x14ac:dyDescent="0.25">
      <c r="I2257" s="146"/>
      <c r="J2257" s="146"/>
      <c r="K2257" s="146"/>
      <c r="L2257" s="146"/>
    </row>
    <row r="2258" spans="9:12" x14ac:dyDescent="0.25">
      <c r="I2258" s="146"/>
      <c r="J2258" s="146"/>
      <c r="K2258" s="146"/>
      <c r="L2258" s="146"/>
    </row>
    <row r="2259" spans="9:12" x14ac:dyDescent="0.25">
      <c r="I2259" s="146"/>
      <c r="J2259" s="146"/>
      <c r="K2259" s="146"/>
      <c r="L2259" s="146"/>
    </row>
    <row r="2260" spans="9:12" x14ac:dyDescent="0.25">
      <c r="I2260" s="146"/>
      <c r="J2260" s="146"/>
      <c r="K2260" s="146"/>
      <c r="L2260" s="146"/>
    </row>
    <row r="2261" spans="9:12" x14ac:dyDescent="0.25">
      <c r="I2261" s="146"/>
      <c r="J2261" s="146"/>
      <c r="K2261" s="146"/>
      <c r="L2261" s="146"/>
    </row>
    <row r="2262" spans="9:12" x14ac:dyDescent="0.25">
      <c r="I2262" s="146"/>
      <c r="J2262" s="146"/>
      <c r="K2262" s="146"/>
      <c r="L2262" s="146"/>
    </row>
    <row r="2263" spans="9:12" x14ac:dyDescent="0.25">
      <c r="I2263" s="146"/>
      <c r="J2263" s="146"/>
      <c r="K2263" s="146"/>
      <c r="L2263" s="146"/>
    </row>
    <row r="2264" spans="9:12" x14ac:dyDescent="0.25">
      <c r="I2264" s="146"/>
      <c r="J2264" s="146"/>
      <c r="K2264" s="146"/>
      <c r="L2264" s="146"/>
    </row>
    <row r="2265" spans="9:12" x14ac:dyDescent="0.25">
      <c r="I2265" s="146"/>
      <c r="J2265" s="146"/>
      <c r="K2265" s="146"/>
      <c r="L2265" s="146"/>
    </row>
    <row r="2266" spans="9:12" x14ac:dyDescent="0.25">
      <c r="I2266" s="146"/>
      <c r="J2266" s="146"/>
      <c r="K2266" s="146"/>
      <c r="L2266" s="146"/>
    </row>
    <row r="2267" spans="9:12" x14ac:dyDescent="0.25">
      <c r="I2267" s="146"/>
      <c r="J2267" s="146"/>
      <c r="K2267" s="146"/>
      <c r="L2267" s="146"/>
    </row>
    <row r="2268" spans="9:12" x14ac:dyDescent="0.25">
      <c r="I2268" s="146"/>
      <c r="J2268" s="146"/>
      <c r="K2268" s="146"/>
      <c r="L2268" s="146"/>
    </row>
    <row r="2269" spans="9:12" x14ac:dyDescent="0.25">
      <c r="I2269" s="146"/>
      <c r="J2269" s="146"/>
      <c r="K2269" s="146"/>
      <c r="L2269" s="146"/>
    </row>
    <row r="2270" spans="9:12" x14ac:dyDescent="0.25">
      <c r="I2270" s="146"/>
      <c r="J2270" s="146"/>
      <c r="K2270" s="146"/>
      <c r="L2270" s="146"/>
    </row>
    <row r="2271" spans="9:12" x14ac:dyDescent="0.25">
      <c r="I2271" s="146"/>
      <c r="J2271" s="146"/>
      <c r="K2271" s="146"/>
      <c r="L2271" s="146"/>
    </row>
    <row r="2272" spans="9:12" x14ac:dyDescent="0.25">
      <c r="I2272" s="146"/>
      <c r="J2272" s="146"/>
      <c r="K2272" s="146"/>
      <c r="L2272" s="146"/>
    </row>
    <row r="2273" spans="9:12" x14ac:dyDescent="0.25">
      <c r="I2273" s="146"/>
      <c r="J2273" s="146"/>
      <c r="K2273" s="146"/>
      <c r="L2273" s="146"/>
    </row>
    <row r="2274" spans="9:12" x14ac:dyDescent="0.25">
      <c r="I2274" s="146"/>
      <c r="J2274" s="146"/>
      <c r="K2274" s="146"/>
      <c r="L2274" s="146"/>
    </row>
    <row r="2275" spans="9:12" x14ac:dyDescent="0.25">
      <c r="I2275" s="146"/>
      <c r="J2275" s="146"/>
      <c r="K2275" s="146"/>
      <c r="L2275" s="146"/>
    </row>
    <row r="2276" spans="9:12" x14ac:dyDescent="0.25">
      <c r="I2276" s="146"/>
      <c r="J2276" s="146"/>
      <c r="K2276" s="146"/>
      <c r="L2276" s="146"/>
    </row>
    <row r="2277" spans="9:12" x14ac:dyDescent="0.25">
      <c r="I2277" s="146"/>
      <c r="J2277" s="146"/>
      <c r="K2277" s="146"/>
      <c r="L2277" s="146"/>
    </row>
    <row r="2278" spans="9:12" x14ac:dyDescent="0.25">
      <c r="I2278" s="146"/>
      <c r="J2278" s="146"/>
      <c r="K2278" s="146"/>
      <c r="L2278" s="146"/>
    </row>
    <row r="2279" spans="9:12" x14ac:dyDescent="0.25">
      <c r="I2279" s="146"/>
      <c r="J2279" s="146"/>
      <c r="K2279" s="146"/>
      <c r="L2279" s="146"/>
    </row>
    <row r="2280" spans="9:12" x14ac:dyDescent="0.25">
      <c r="I2280" s="146"/>
      <c r="J2280" s="146"/>
      <c r="K2280" s="146"/>
      <c r="L2280" s="146"/>
    </row>
    <row r="2281" spans="9:12" x14ac:dyDescent="0.25">
      <c r="I2281" s="146"/>
      <c r="J2281" s="146"/>
      <c r="K2281" s="146"/>
      <c r="L2281" s="146"/>
    </row>
    <row r="2282" spans="9:12" x14ac:dyDescent="0.25">
      <c r="I2282" s="146"/>
      <c r="J2282" s="146"/>
      <c r="K2282" s="146"/>
      <c r="L2282" s="146"/>
    </row>
    <row r="2283" spans="9:12" x14ac:dyDescent="0.25">
      <c r="I2283" s="146"/>
      <c r="J2283" s="146"/>
      <c r="K2283" s="146"/>
      <c r="L2283" s="146"/>
    </row>
    <row r="2284" spans="9:12" x14ac:dyDescent="0.25">
      <c r="I2284" s="146"/>
      <c r="J2284" s="146"/>
      <c r="K2284" s="146"/>
      <c r="L2284" s="146"/>
    </row>
    <row r="2285" spans="9:12" x14ac:dyDescent="0.25">
      <c r="I2285" s="146"/>
      <c r="J2285" s="146"/>
      <c r="K2285" s="146"/>
      <c r="L2285" s="146"/>
    </row>
    <row r="2286" spans="9:12" x14ac:dyDescent="0.25">
      <c r="I2286" s="146"/>
      <c r="J2286" s="146"/>
      <c r="K2286" s="146"/>
      <c r="L2286" s="146"/>
    </row>
    <row r="2287" spans="9:12" x14ac:dyDescent="0.25">
      <c r="I2287" s="146"/>
      <c r="J2287" s="146"/>
      <c r="K2287" s="146"/>
      <c r="L2287" s="146"/>
    </row>
    <row r="2288" spans="9:12" x14ac:dyDescent="0.25">
      <c r="I2288" s="146"/>
      <c r="J2288" s="146"/>
      <c r="K2288" s="146"/>
      <c r="L2288" s="146"/>
    </row>
    <row r="2289" spans="9:12" x14ac:dyDescent="0.25">
      <c r="I2289" s="146"/>
      <c r="J2289" s="146"/>
      <c r="K2289" s="146"/>
      <c r="L2289" s="146"/>
    </row>
    <row r="2290" spans="9:12" x14ac:dyDescent="0.25">
      <c r="I2290" s="146"/>
      <c r="J2290" s="146"/>
      <c r="K2290" s="146"/>
      <c r="L2290" s="146"/>
    </row>
    <row r="2291" spans="9:12" x14ac:dyDescent="0.25">
      <c r="I2291" s="146"/>
      <c r="J2291" s="146"/>
      <c r="K2291" s="146"/>
      <c r="L2291" s="146"/>
    </row>
    <row r="2292" spans="9:12" x14ac:dyDescent="0.25">
      <c r="I2292" s="146"/>
      <c r="J2292" s="146"/>
      <c r="K2292" s="146"/>
      <c r="L2292" s="146"/>
    </row>
    <row r="2293" spans="9:12" x14ac:dyDescent="0.25">
      <c r="I2293" s="146"/>
      <c r="J2293" s="146"/>
      <c r="K2293" s="146"/>
      <c r="L2293" s="146"/>
    </row>
    <row r="2294" spans="9:12" x14ac:dyDescent="0.25">
      <c r="I2294" s="146"/>
      <c r="J2294" s="146"/>
      <c r="K2294" s="146"/>
      <c r="L2294" s="146"/>
    </row>
    <row r="2295" spans="9:12" x14ac:dyDescent="0.25">
      <c r="I2295" s="146"/>
      <c r="J2295" s="146"/>
      <c r="K2295" s="146"/>
      <c r="L2295" s="146"/>
    </row>
    <row r="2296" spans="9:12" x14ac:dyDescent="0.25">
      <c r="I2296" s="146"/>
      <c r="J2296" s="146"/>
      <c r="K2296" s="146"/>
      <c r="L2296" s="146"/>
    </row>
    <row r="2297" spans="9:12" x14ac:dyDescent="0.25">
      <c r="I2297" s="146"/>
      <c r="J2297" s="146"/>
      <c r="K2297" s="146"/>
      <c r="L2297" s="146"/>
    </row>
    <row r="2298" spans="9:12" x14ac:dyDescent="0.25">
      <c r="I2298" s="146"/>
      <c r="J2298" s="146"/>
      <c r="K2298" s="146"/>
      <c r="L2298" s="146"/>
    </row>
    <row r="2299" spans="9:12" x14ac:dyDescent="0.25">
      <c r="I2299" s="146"/>
      <c r="J2299" s="146"/>
      <c r="K2299" s="146"/>
      <c r="L2299" s="146"/>
    </row>
    <row r="2300" spans="9:12" x14ac:dyDescent="0.25">
      <c r="I2300" s="146"/>
      <c r="J2300" s="146"/>
      <c r="K2300" s="146"/>
      <c r="L2300" s="146"/>
    </row>
    <row r="2301" spans="9:12" x14ac:dyDescent="0.25">
      <c r="I2301" s="146"/>
      <c r="J2301" s="146"/>
      <c r="K2301" s="146"/>
      <c r="L2301" s="146"/>
    </row>
    <row r="2302" spans="9:12" x14ac:dyDescent="0.25">
      <c r="I2302" s="146"/>
      <c r="J2302" s="146"/>
      <c r="K2302" s="146"/>
      <c r="L2302" s="146"/>
    </row>
    <row r="2303" spans="9:12" x14ac:dyDescent="0.25">
      <c r="I2303" s="146"/>
      <c r="J2303" s="146"/>
      <c r="K2303" s="146"/>
      <c r="L2303" s="146"/>
    </row>
    <row r="2304" spans="9:12" x14ac:dyDescent="0.25">
      <c r="I2304" s="146"/>
      <c r="J2304" s="146"/>
      <c r="K2304" s="146"/>
      <c r="L2304" s="146"/>
    </row>
    <row r="2305" spans="9:12" x14ac:dyDescent="0.25">
      <c r="I2305" s="146"/>
      <c r="J2305" s="146"/>
      <c r="K2305" s="146"/>
      <c r="L2305" s="146"/>
    </row>
    <row r="2306" spans="9:12" x14ac:dyDescent="0.25">
      <c r="I2306" s="146"/>
      <c r="J2306" s="146"/>
      <c r="K2306" s="146"/>
      <c r="L2306" s="146"/>
    </row>
    <row r="2307" spans="9:12" x14ac:dyDescent="0.25">
      <c r="I2307" s="146"/>
      <c r="J2307" s="146"/>
      <c r="K2307" s="146"/>
      <c r="L2307" s="146"/>
    </row>
    <row r="2308" spans="9:12" x14ac:dyDescent="0.25">
      <c r="I2308" s="146"/>
      <c r="J2308" s="146"/>
      <c r="K2308" s="146"/>
      <c r="L2308" s="146"/>
    </row>
    <row r="2309" spans="9:12" x14ac:dyDescent="0.25">
      <c r="I2309" s="146"/>
      <c r="J2309" s="146"/>
      <c r="K2309" s="146"/>
      <c r="L2309" s="146"/>
    </row>
    <row r="2310" spans="9:12" x14ac:dyDescent="0.25">
      <c r="I2310" s="146"/>
      <c r="J2310" s="146"/>
      <c r="K2310" s="146"/>
      <c r="L2310" s="146"/>
    </row>
    <row r="2311" spans="9:12" x14ac:dyDescent="0.25">
      <c r="I2311" s="146"/>
      <c r="J2311" s="146"/>
      <c r="K2311" s="146"/>
      <c r="L2311" s="146"/>
    </row>
    <row r="2312" spans="9:12" x14ac:dyDescent="0.25">
      <c r="I2312" s="146"/>
      <c r="J2312" s="146"/>
      <c r="K2312" s="146"/>
      <c r="L2312" s="146"/>
    </row>
    <row r="2313" spans="9:12" x14ac:dyDescent="0.25">
      <c r="I2313" s="146"/>
      <c r="J2313" s="146"/>
      <c r="K2313" s="146"/>
      <c r="L2313" s="146"/>
    </row>
    <row r="2314" spans="9:12" x14ac:dyDescent="0.25">
      <c r="I2314" s="146"/>
      <c r="J2314" s="146"/>
      <c r="K2314" s="146"/>
      <c r="L2314" s="146"/>
    </row>
    <row r="2315" spans="9:12" x14ac:dyDescent="0.25">
      <c r="I2315" s="146"/>
      <c r="J2315" s="146"/>
      <c r="K2315" s="146"/>
      <c r="L2315" s="146"/>
    </row>
    <row r="2316" spans="9:12" x14ac:dyDescent="0.25">
      <c r="I2316" s="146"/>
      <c r="J2316" s="146"/>
      <c r="K2316" s="146"/>
      <c r="L2316" s="146"/>
    </row>
    <row r="2317" spans="9:12" x14ac:dyDescent="0.25">
      <c r="I2317" s="146"/>
      <c r="J2317" s="146"/>
      <c r="K2317" s="146"/>
      <c r="L2317" s="146"/>
    </row>
    <row r="2318" spans="9:12" x14ac:dyDescent="0.25">
      <c r="I2318" s="146"/>
      <c r="J2318" s="146"/>
      <c r="K2318" s="146"/>
      <c r="L2318" s="146"/>
    </row>
    <row r="2319" spans="9:12" x14ac:dyDescent="0.25">
      <c r="I2319" s="146"/>
      <c r="J2319" s="146"/>
      <c r="K2319" s="146"/>
      <c r="L2319" s="146"/>
    </row>
    <row r="2320" spans="9:12" x14ac:dyDescent="0.25">
      <c r="I2320" s="146"/>
      <c r="J2320" s="146"/>
      <c r="K2320" s="146"/>
      <c r="L2320" s="146"/>
    </row>
    <row r="2321" spans="9:12" x14ac:dyDescent="0.25">
      <c r="I2321" s="146"/>
      <c r="J2321" s="146"/>
      <c r="K2321" s="146"/>
      <c r="L2321" s="146"/>
    </row>
    <row r="2322" spans="9:12" x14ac:dyDescent="0.25">
      <c r="I2322" s="146"/>
      <c r="J2322" s="146"/>
      <c r="K2322" s="146"/>
      <c r="L2322" s="146"/>
    </row>
    <row r="2323" spans="9:12" x14ac:dyDescent="0.25">
      <c r="I2323" s="146"/>
      <c r="J2323" s="146"/>
      <c r="K2323" s="146"/>
      <c r="L2323" s="146"/>
    </row>
    <row r="2324" spans="9:12" x14ac:dyDescent="0.25">
      <c r="I2324" s="146"/>
      <c r="J2324" s="146"/>
      <c r="K2324" s="146"/>
      <c r="L2324" s="146"/>
    </row>
    <row r="2325" spans="9:12" x14ac:dyDescent="0.25">
      <c r="I2325" s="146"/>
      <c r="J2325" s="146"/>
      <c r="K2325" s="146"/>
      <c r="L2325" s="146"/>
    </row>
    <row r="2326" spans="9:12" x14ac:dyDescent="0.25">
      <c r="I2326" s="146"/>
      <c r="J2326" s="146"/>
      <c r="K2326" s="146"/>
      <c r="L2326" s="146"/>
    </row>
    <row r="2327" spans="9:12" x14ac:dyDescent="0.25">
      <c r="I2327" s="146"/>
      <c r="J2327" s="146"/>
      <c r="K2327" s="146"/>
      <c r="L2327" s="146"/>
    </row>
    <row r="2328" spans="9:12" x14ac:dyDescent="0.25">
      <c r="I2328" s="146"/>
      <c r="J2328" s="146"/>
      <c r="K2328" s="146"/>
      <c r="L2328" s="146"/>
    </row>
    <row r="2329" spans="9:12" x14ac:dyDescent="0.25">
      <c r="I2329" s="146"/>
      <c r="J2329" s="146"/>
      <c r="K2329" s="146"/>
      <c r="L2329" s="146"/>
    </row>
    <row r="2330" spans="9:12" x14ac:dyDescent="0.25">
      <c r="I2330" s="146"/>
      <c r="J2330" s="146"/>
      <c r="K2330" s="146"/>
      <c r="L2330" s="146"/>
    </row>
    <row r="2331" spans="9:12" x14ac:dyDescent="0.25">
      <c r="I2331" s="146"/>
      <c r="J2331" s="146"/>
      <c r="K2331" s="146"/>
      <c r="L2331" s="146"/>
    </row>
    <row r="2332" spans="9:12" x14ac:dyDescent="0.25">
      <c r="I2332" s="146"/>
      <c r="J2332" s="146"/>
      <c r="K2332" s="146"/>
      <c r="L2332" s="146"/>
    </row>
    <row r="2333" spans="9:12" x14ac:dyDescent="0.25">
      <c r="I2333" s="146"/>
      <c r="J2333" s="146"/>
      <c r="K2333" s="146"/>
      <c r="L2333" s="146"/>
    </row>
    <row r="2334" spans="9:12" x14ac:dyDescent="0.25">
      <c r="I2334" s="146"/>
      <c r="J2334" s="146"/>
      <c r="K2334" s="146"/>
      <c r="L2334" s="146"/>
    </row>
    <row r="2335" spans="9:12" x14ac:dyDescent="0.25">
      <c r="I2335" s="146"/>
      <c r="J2335" s="146"/>
      <c r="K2335" s="146"/>
      <c r="L2335" s="146"/>
    </row>
    <row r="2336" spans="9:12" x14ac:dyDescent="0.25">
      <c r="I2336" s="146"/>
      <c r="J2336" s="146"/>
      <c r="K2336" s="146"/>
      <c r="L2336" s="146"/>
    </row>
    <row r="2337" spans="9:12" x14ac:dyDescent="0.25">
      <c r="I2337" s="146"/>
      <c r="J2337" s="146"/>
      <c r="K2337" s="146"/>
      <c r="L2337" s="146"/>
    </row>
    <row r="2338" spans="9:12" x14ac:dyDescent="0.25">
      <c r="I2338" s="146"/>
      <c r="J2338" s="146"/>
      <c r="K2338" s="146"/>
      <c r="L2338" s="146"/>
    </row>
    <row r="2339" spans="9:12" x14ac:dyDescent="0.25">
      <c r="I2339" s="146"/>
      <c r="J2339" s="146"/>
      <c r="K2339" s="146"/>
      <c r="L2339" s="146"/>
    </row>
    <row r="2340" spans="9:12" x14ac:dyDescent="0.25">
      <c r="I2340" s="146"/>
      <c r="J2340" s="146"/>
      <c r="K2340" s="146"/>
      <c r="L2340" s="146"/>
    </row>
    <row r="2341" spans="9:12" x14ac:dyDescent="0.25">
      <c r="I2341" s="146"/>
      <c r="J2341" s="146"/>
      <c r="K2341" s="146"/>
      <c r="L2341" s="146"/>
    </row>
    <row r="2342" spans="9:12" x14ac:dyDescent="0.25">
      <c r="I2342" s="146"/>
      <c r="J2342" s="146"/>
      <c r="K2342" s="146"/>
      <c r="L2342" s="146"/>
    </row>
    <row r="2343" spans="9:12" x14ac:dyDescent="0.25">
      <c r="I2343" s="146"/>
      <c r="J2343" s="146"/>
      <c r="K2343" s="146"/>
      <c r="L2343" s="146"/>
    </row>
    <row r="2344" spans="9:12" x14ac:dyDescent="0.25">
      <c r="I2344" s="146"/>
      <c r="J2344" s="146"/>
      <c r="K2344" s="146"/>
      <c r="L2344" s="146"/>
    </row>
    <row r="2345" spans="9:12" x14ac:dyDescent="0.25">
      <c r="I2345" s="146"/>
      <c r="J2345" s="146"/>
      <c r="K2345" s="146"/>
      <c r="L2345" s="146"/>
    </row>
    <row r="2346" spans="9:12" x14ac:dyDescent="0.25">
      <c r="I2346" s="146"/>
      <c r="J2346" s="146"/>
      <c r="K2346" s="146"/>
      <c r="L2346" s="146"/>
    </row>
    <row r="2347" spans="9:12" x14ac:dyDescent="0.25">
      <c r="I2347" s="146"/>
      <c r="J2347" s="146"/>
      <c r="K2347" s="146"/>
      <c r="L2347" s="146"/>
    </row>
    <row r="2348" spans="9:12" x14ac:dyDescent="0.25">
      <c r="I2348" s="146"/>
      <c r="J2348" s="146"/>
      <c r="K2348" s="146"/>
      <c r="L2348" s="146"/>
    </row>
    <row r="2349" spans="9:12" x14ac:dyDescent="0.25">
      <c r="I2349" s="146"/>
      <c r="J2349" s="146"/>
      <c r="K2349" s="146"/>
      <c r="L2349" s="146"/>
    </row>
    <row r="2350" spans="9:12" x14ac:dyDescent="0.25">
      <c r="I2350" s="146"/>
      <c r="J2350" s="146"/>
      <c r="K2350" s="146"/>
      <c r="L2350" s="146"/>
    </row>
    <row r="2351" spans="9:12" x14ac:dyDescent="0.25">
      <c r="I2351" s="146"/>
      <c r="J2351" s="146"/>
      <c r="K2351" s="146"/>
      <c r="L2351" s="146"/>
    </row>
    <row r="2352" spans="9:12" x14ac:dyDescent="0.25">
      <c r="I2352" s="146"/>
      <c r="J2352" s="146"/>
      <c r="K2352" s="146"/>
      <c r="L2352" s="146"/>
    </row>
    <row r="2353" spans="9:12" x14ac:dyDescent="0.25">
      <c r="I2353" s="146"/>
      <c r="J2353" s="146"/>
      <c r="K2353" s="146"/>
      <c r="L2353" s="146"/>
    </row>
    <row r="2354" spans="9:12" x14ac:dyDescent="0.25">
      <c r="I2354" s="146"/>
      <c r="J2354" s="146"/>
      <c r="K2354" s="146"/>
      <c r="L2354" s="146"/>
    </row>
    <row r="2355" spans="9:12" x14ac:dyDescent="0.25">
      <c r="I2355" s="146"/>
      <c r="J2355" s="146"/>
      <c r="K2355" s="146"/>
      <c r="L2355" s="146"/>
    </row>
    <row r="2356" spans="9:12" x14ac:dyDescent="0.25">
      <c r="I2356" s="146"/>
      <c r="J2356" s="146"/>
      <c r="K2356" s="146"/>
      <c r="L2356" s="146"/>
    </row>
    <row r="2357" spans="9:12" x14ac:dyDescent="0.25">
      <c r="I2357" s="146"/>
      <c r="J2357" s="146"/>
      <c r="K2357" s="146"/>
      <c r="L2357" s="146"/>
    </row>
    <row r="2358" spans="9:12" x14ac:dyDescent="0.25">
      <c r="I2358" s="146"/>
      <c r="J2358" s="146"/>
      <c r="K2358" s="146"/>
      <c r="L2358" s="146"/>
    </row>
    <row r="2359" spans="9:12" x14ac:dyDescent="0.25">
      <c r="I2359" s="146"/>
      <c r="J2359" s="146"/>
      <c r="K2359" s="146"/>
      <c r="L2359" s="146"/>
    </row>
    <row r="2360" spans="9:12" x14ac:dyDescent="0.25">
      <c r="I2360" s="146"/>
      <c r="J2360" s="146"/>
      <c r="K2360" s="146"/>
      <c r="L2360" s="146"/>
    </row>
    <row r="2361" spans="9:12" x14ac:dyDescent="0.25">
      <c r="I2361" s="146"/>
      <c r="J2361" s="146"/>
      <c r="K2361" s="146"/>
      <c r="L2361" s="146"/>
    </row>
    <row r="2362" spans="9:12" x14ac:dyDescent="0.25">
      <c r="I2362" s="146"/>
      <c r="J2362" s="146"/>
      <c r="K2362" s="146"/>
      <c r="L2362" s="146"/>
    </row>
    <row r="2363" spans="9:12" x14ac:dyDescent="0.25">
      <c r="I2363" s="146"/>
      <c r="J2363" s="146"/>
      <c r="K2363" s="146"/>
      <c r="L2363" s="146"/>
    </row>
    <row r="2364" spans="9:12" x14ac:dyDescent="0.25">
      <c r="I2364" s="146"/>
      <c r="J2364" s="146"/>
      <c r="K2364" s="146"/>
      <c r="L2364" s="146"/>
    </row>
    <row r="2365" spans="9:12" x14ac:dyDescent="0.25">
      <c r="I2365" s="146"/>
      <c r="J2365" s="146"/>
      <c r="K2365" s="146"/>
      <c r="L2365" s="146"/>
    </row>
    <row r="2366" spans="9:12" x14ac:dyDescent="0.25">
      <c r="I2366" s="146"/>
      <c r="J2366" s="146"/>
      <c r="K2366" s="146"/>
      <c r="L2366" s="146"/>
    </row>
    <row r="2367" spans="9:12" x14ac:dyDescent="0.25">
      <c r="I2367" s="146"/>
      <c r="J2367" s="146"/>
      <c r="K2367" s="146"/>
      <c r="L2367" s="146"/>
    </row>
    <row r="2368" spans="9:12" x14ac:dyDescent="0.25">
      <c r="I2368" s="146"/>
      <c r="J2368" s="146"/>
      <c r="K2368" s="146"/>
      <c r="L2368" s="146"/>
    </row>
    <row r="2369" spans="9:12" x14ac:dyDescent="0.25">
      <c r="I2369" s="146"/>
      <c r="J2369" s="146"/>
      <c r="K2369" s="146"/>
      <c r="L2369" s="146"/>
    </row>
    <row r="2370" spans="9:12" x14ac:dyDescent="0.25">
      <c r="I2370" s="146"/>
      <c r="J2370" s="146"/>
      <c r="K2370" s="146"/>
      <c r="L2370" s="146"/>
    </row>
    <row r="2371" spans="9:12" x14ac:dyDescent="0.25">
      <c r="I2371" s="146"/>
      <c r="J2371" s="146"/>
      <c r="K2371" s="146"/>
      <c r="L2371" s="146"/>
    </row>
    <row r="2372" spans="9:12" x14ac:dyDescent="0.25">
      <c r="I2372" s="146"/>
      <c r="J2372" s="146"/>
      <c r="K2372" s="146"/>
      <c r="L2372" s="146"/>
    </row>
    <row r="2373" spans="9:12" x14ac:dyDescent="0.25">
      <c r="I2373" s="146"/>
      <c r="J2373" s="146"/>
      <c r="K2373" s="146"/>
      <c r="L2373" s="146"/>
    </row>
    <row r="2374" spans="9:12" x14ac:dyDescent="0.25">
      <c r="I2374" s="146"/>
      <c r="J2374" s="146"/>
      <c r="K2374" s="146"/>
      <c r="L2374" s="146"/>
    </row>
    <row r="2375" spans="9:12" x14ac:dyDescent="0.25">
      <c r="I2375" s="146"/>
      <c r="J2375" s="146"/>
      <c r="K2375" s="146"/>
      <c r="L2375" s="146"/>
    </row>
    <row r="2376" spans="9:12" x14ac:dyDescent="0.25">
      <c r="I2376" s="146"/>
      <c r="J2376" s="146"/>
      <c r="K2376" s="146"/>
      <c r="L2376" s="146"/>
    </row>
    <row r="2377" spans="9:12" x14ac:dyDescent="0.25">
      <c r="I2377" s="146"/>
      <c r="J2377" s="146"/>
      <c r="K2377" s="146"/>
      <c r="L2377" s="146"/>
    </row>
    <row r="2378" spans="9:12" x14ac:dyDescent="0.25">
      <c r="I2378" s="146"/>
      <c r="J2378" s="146"/>
      <c r="K2378" s="146"/>
      <c r="L2378" s="146"/>
    </row>
    <row r="2379" spans="9:12" x14ac:dyDescent="0.25">
      <c r="I2379" s="146"/>
      <c r="J2379" s="146"/>
      <c r="K2379" s="146"/>
      <c r="L2379" s="146"/>
    </row>
    <row r="2380" spans="9:12" x14ac:dyDescent="0.25">
      <c r="I2380" s="146"/>
      <c r="J2380" s="146"/>
      <c r="K2380" s="146"/>
      <c r="L2380" s="146"/>
    </row>
    <row r="2381" spans="9:12" x14ac:dyDescent="0.25">
      <c r="I2381" s="146"/>
      <c r="J2381" s="146"/>
      <c r="K2381" s="146"/>
      <c r="L2381" s="146"/>
    </row>
    <row r="2382" spans="9:12" x14ac:dyDescent="0.25">
      <c r="I2382" s="146"/>
      <c r="J2382" s="146"/>
      <c r="K2382" s="146"/>
      <c r="L2382" s="146"/>
    </row>
    <row r="2383" spans="9:12" x14ac:dyDescent="0.25">
      <c r="I2383" s="146"/>
      <c r="J2383" s="146"/>
      <c r="K2383" s="146"/>
      <c r="L2383" s="146"/>
    </row>
    <row r="2384" spans="9:12" x14ac:dyDescent="0.25">
      <c r="I2384" s="146"/>
      <c r="J2384" s="146"/>
      <c r="K2384" s="146"/>
      <c r="L2384" s="146"/>
    </row>
    <row r="2385" spans="9:12" x14ac:dyDescent="0.25">
      <c r="I2385" s="146"/>
      <c r="J2385" s="146"/>
      <c r="K2385" s="146"/>
      <c r="L2385" s="146"/>
    </row>
    <row r="2386" spans="9:12" x14ac:dyDescent="0.25">
      <c r="I2386" s="146"/>
      <c r="J2386" s="146"/>
      <c r="K2386" s="146"/>
      <c r="L2386" s="146"/>
    </row>
    <row r="2387" spans="9:12" x14ac:dyDescent="0.25">
      <c r="I2387" s="146"/>
      <c r="J2387" s="146"/>
      <c r="K2387" s="146"/>
      <c r="L2387" s="146"/>
    </row>
    <row r="2388" spans="9:12" x14ac:dyDescent="0.25">
      <c r="I2388" s="146"/>
      <c r="J2388" s="146"/>
      <c r="K2388" s="146"/>
      <c r="L2388" s="146"/>
    </row>
    <row r="2389" spans="9:12" x14ac:dyDescent="0.25">
      <c r="I2389" s="146"/>
      <c r="J2389" s="146"/>
      <c r="K2389" s="146"/>
      <c r="L2389" s="146"/>
    </row>
    <row r="2390" spans="9:12" x14ac:dyDescent="0.25">
      <c r="I2390" s="146"/>
      <c r="J2390" s="146"/>
      <c r="K2390" s="146"/>
      <c r="L2390" s="146"/>
    </row>
    <row r="2391" spans="9:12" x14ac:dyDescent="0.25">
      <c r="I2391" s="146"/>
      <c r="J2391" s="146"/>
      <c r="K2391" s="146"/>
      <c r="L2391" s="146"/>
    </row>
    <row r="2392" spans="9:12" x14ac:dyDescent="0.25">
      <c r="I2392" s="146"/>
      <c r="J2392" s="146"/>
      <c r="K2392" s="146"/>
      <c r="L2392" s="146"/>
    </row>
    <row r="2393" spans="9:12" x14ac:dyDescent="0.25">
      <c r="I2393" s="146"/>
      <c r="J2393" s="146"/>
      <c r="K2393" s="146"/>
      <c r="L2393" s="146"/>
    </row>
    <row r="2394" spans="9:12" x14ac:dyDescent="0.25">
      <c r="I2394" s="146"/>
      <c r="J2394" s="146"/>
      <c r="K2394" s="146"/>
      <c r="L2394" s="146"/>
    </row>
    <row r="2395" spans="9:12" x14ac:dyDescent="0.25">
      <c r="I2395" s="146"/>
      <c r="J2395" s="146"/>
      <c r="K2395" s="146"/>
      <c r="L2395" s="146"/>
    </row>
    <row r="2396" spans="9:12" x14ac:dyDescent="0.25">
      <c r="I2396" s="146"/>
      <c r="J2396" s="146"/>
      <c r="K2396" s="146"/>
      <c r="L2396" s="146"/>
    </row>
    <row r="2397" spans="9:12" x14ac:dyDescent="0.25">
      <c r="I2397" s="146"/>
      <c r="J2397" s="146"/>
      <c r="K2397" s="146"/>
      <c r="L2397" s="146"/>
    </row>
    <row r="2398" spans="9:12" x14ac:dyDescent="0.25">
      <c r="I2398" s="146"/>
      <c r="J2398" s="146"/>
      <c r="K2398" s="146"/>
      <c r="L2398" s="146"/>
    </row>
    <row r="2399" spans="9:12" x14ac:dyDescent="0.25">
      <c r="I2399" s="146"/>
      <c r="J2399" s="146"/>
      <c r="K2399" s="146"/>
      <c r="L2399" s="146"/>
    </row>
    <row r="2400" spans="9:12" x14ac:dyDescent="0.25">
      <c r="I2400" s="146"/>
      <c r="J2400" s="146"/>
      <c r="K2400" s="146"/>
      <c r="L2400" s="146"/>
    </row>
    <row r="2401" spans="9:12" x14ac:dyDescent="0.25">
      <c r="I2401" s="146"/>
      <c r="J2401" s="146"/>
      <c r="K2401" s="146"/>
      <c r="L2401" s="146"/>
    </row>
    <row r="2402" spans="9:12" x14ac:dyDescent="0.25">
      <c r="I2402" s="146"/>
      <c r="J2402" s="146"/>
      <c r="K2402" s="146"/>
      <c r="L2402" s="146"/>
    </row>
    <row r="2403" spans="9:12" x14ac:dyDescent="0.25">
      <c r="I2403" s="146"/>
      <c r="J2403" s="146"/>
      <c r="K2403" s="146"/>
      <c r="L2403" s="146"/>
    </row>
    <row r="2404" spans="9:12" x14ac:dyDescent="0.25">
      <c r="I2404" s="146"/>
      <c r="J2404" s="146"/>
      <c r="K2404" s="146"/>
      <c r="L2404" s="146"/>
    </row>
    <row r="2405" spans="9:12" x14ac:dyDescent="0.25">
      <c r="I2405" s="146"/>
      <c r="J2405" s="146"/>
      <c r="K2405" s="146"/>
      <c r="L2405" s="146"/>
    </row>
    <row r="2406" spans="9:12" x14ac:dyDescent="0.25">
      <c r="I2406" s="146"/>
      <c r="J2406" s="146"/>
      <c r="K2406" s="146"/>
      <c r="L2406" s="146"/>
    </row>
    <row r="2407" spans="9:12" x14ac:dyDescent="0.25">
      <c r="I2407" s="146"/>
      <c r="J2407" s="146"/>
      <c r="K2407" s="146"/>
      <c r="L2407" s="146"/>
    </row>
    <row r="2408" spans="9:12" x14ac:dyDescent="0.25">
      <c r="I2408" s="146"/>
      <c r="J2408" s="146"/>
      <c r="K2408" s="146"/>
      <c r="L2408" s="146"/>
    </row>
    <row r="2409" spans="9:12" x14ac:dyDescent="0.25">
      <c r="I2409" s="146"/>
      <c r="J2409" s="146"/>
      <c r="K2409" s="146"/>
      <c r="L2409" s="146"/>
    </row>
    <row r="2410" spans="9:12" x14ac:dyDescent="0.25">
      <c r="I2410" s="146"/>
      <c r="J2410" s="146"/>
      <c r="K2410" s="146"/>
      <c r="L2410" s="146"/>
    </row>
    <row r="2411" spans="9:12" x14ac:dyDescent="0.25">
      <c r="I2411" s="146"/>
      <c r="J2411" s="146"/>
      <c r="K2411" s="146"/>
      <c r="L2411" s="146"/>
    </row>
    <row r="2412" spans="9:12" x14ac:dyDescent="0.25">
      <c r="I2412" s="146"/>
      <c r="J2412" s="146"/>
      <c r="K2412" s="146"/>
      <c r="L2412" s="146"/>
    </row>
    <row r="2413" spans="9:12" x14ac:dyDescent="0.25">
      <c r="I2413" s="146"/>
      <c r="J2413" s="146"/>
      <c r="K2413" s="146"/>
      <c r="L2413" s="146"/>
    </row>
    <row r="2414" spans="9:12" x14ac:dyDescent="0.25">
      <c r="I2414" s="146"/>
      <c r="J2414" s="146"/>
      <c r="K2414" s="146"/>
      <c r="L2414" s="146"/>
    </row>
    <row r="2415" spans="9:12" x14ac:dyDescent="0.25">
      <c r="I2415" s="146"/>
      <c r="J2415" s="146"/>
      <c r="K2415" s="146"/>
      <c r="L2415" s="146"/>
    </row>
    <row r="2416" spans="9:12" x14ac:dyDescent="0.25">
      <c r="I2416" s="146"/>
      <c r="J2416" s="146"/>
      <c r="K2416" s="146"/>
      <c r="L2416" s="146"/>
    </row>
    <row r="2417" spans="9:12" x14ac:dyDescent="0.25">
      <c r="I2417" s="146"/>
      <c r="J2417" s="146"/>
      <c r="K2417" s="146"/>
      <c r="L2417" s="146"/>
    </row>
    <row r="2418" spans="9:12" x14ac:dyDescent="0.25">
      <c r="I2418" s="146"/>
      <c r="J2418" s="146"/>
      <c r="K2418" s="146"/>
      <c r="L2418" s="146"/>
    </row>
    <row r="2419" spans="9:12" x14ac:dyDescent="0.25">
      <c r="I2419" s="146"/>
      <c r="J2419" s="146"/>
      <c r="K2419" s="146"/>
      <c r="L2419" s="146"/>
    </row>
    <row r="2420" spans="9:12" x14ac:dyDescent="0.25">
      <c r="I2420" s="146"/>
      <c r="J2420" s="146"/>
      <c r="K2420" s="146"/>
      <c r="L2420" s="146"/>
    </row>
    <row r="2421" spans="9:12" x14ac:dyDescent="0.25">
      <c r="I2421" s="146"/>
      <c r="J2421" s="146"/>
      <c r="K2421" s="146"/>
      <c r="L2421" s="146"/>
    </row>
    <row r="2422" spans="9:12" x14ac:dyDescent="0.25">
      <c r="I2422" s="146"/>
      <c r="J2422" s="146"/>
      <c r="K2422" s="146"/>
      <c r="L2422" s="146"/>
    </row>
    <row r="2423" spans="9:12" x14ac:dyDescent="0.25">
      <c r="I2423" s="146"/>
      <c r="J2423" s="146"/>
      <c r="K2423" s="146"/>
      <c r="L2423" s="146"/>
    </row>
    <row r="2424" spans="9:12" x14ac:dyDescent="0.25">
      <c r="I2424" s="146"/>
      <c r="J2424" s="146"/>
      <c r="K2424" s="146"/>
      <c r="L2424" s="146"/>
    </row>
    <row r="2425" spans="9:12" x14ac:dyDescent="0.25">
      <c r="I2425" s="146"/>
      <c r="J2425" s="146"/>
      <c r="K2425" s="146"/>
      <c r="L2425" s="146"/>
    </row>
    <row r="2426" spans="9:12" x14ac:dyDescent="0.25">
      <c r="I2426" s="146"/>
      <c r="J2426" s="146"/>
      <c r="K2426" s="146"/>
      <c r="L2426" s="146"/>
    </row>
    <row r="2427" spans="9:12" x14ac:dyDescent="0.25">
      <c r="I2427" s="146"/>
      <c r="J2427" s="146"/>
      <c r="K2427" s="146"/>
      <c r="L2427" s="146"/>
    </row>
    <row r="2428" spans="9:12" x14ac:dyDescent="0.25">
      <c r="I2428" s="146"/>
      <c r="J2428" s="146"/>
      <c r="K2428" s="146"/>
      <c r="L2428" s="146"/>
    </row>
    <row r="2429" spans="9:12" x14ac:dyDescent="0.25">
      <c r="I2429" s="146"/>
      <c r="J2429" s="146"/>
      <c r="K2429" s="146"/>
      <c r="L2429" s="146"/>
    </row>
    <row r="2430" spans="9:12" x14ac:dyDescent="0.25">
      <c r="I2430" s="146"/>
      <c r="J2430" s="146"/>
      <c r="K2430" s="146"/>
      <c r="L2430" s="146"/>
    </row>
    <row r="2431" spans="9:12" x14ac:dyDescent="0.25">
      <c r="I2431" s="146"/>
      <c r="J2431" s="146"/>
      <c r="K2431" s="146"/>
      <c r="L2431" s="146"/>
    </row>
    <row r="2432" spans="9:12" x14ac:dyDescent="0.25">
      <c r="I2432" s="146"/>
      <c r="J2432" s="146"/>
      <c r="K2432" s="146"/>
      <c r="L2432" s="146"/>
    </row>
    <row r="2433" spans="9:12" x14ac:dyDescent="0.25">
      <c r="I2433" s="146"/>
      <c r="J2433" s="146"/>
      <c r="K2433" s="146"/>
      <c r="L2433" s="146"/>
    </row>
    <row r="2434" spans="9:12" x14ac:dyDescent="0.25">
      <c r="I2434" s="146"/>
      <c r="J2434" s="146"/>
      <c r="K2434" s="146"/>
      <c r="L2434" s="146"/>
    </row>
    <row r="2435" spans="9:12" x14ac:dyDescent="0.25">
      <c r="I2435" s="146"/>
      <c r="J2435" s="146"/>
      <c r="K2435" s="146"/>
      <c r="L2435" s="146"/>
    </row>
    <row r="2436" spans="9:12" x14ac:dyDescent="0.25">
      <c r="I2436" s="146"/>
      <c r="J2436" s="146"/>
      <c r="K2436" s="146"/>
      <c r="L2436" s="146"/>
    </row>
    <row r="2437" spans="9:12" x14ac:dyDescent="0.25">
      <c r="I2437" s="146"/>
      <c r="J2437" s="146"/>
      <c r="K2437" s="146"/>
      <c r="L2437" s="146"/>
    </row>
    <row r="2438" spans="9:12" x14ac:dyDescent="0.25">
      <c r="I2438" s="146"/>
      <c r="J2438" s="146"/>
      <c r="K2438" s="146"/>
      <c r="L2438" s="146"/>
    </row>
    <row r="2439" spans="9:12" x14ac:dyDescent="0.25">
      <c r="I2439" s="146"/>
      <c r="J2439" s="146"/>
      <c r="K2439" s="146"/>
      <c r="L2439" s="146"/>
    </row>
    <row r="2440" spans="9:12" x14ac:dyDescent="0.25">
      <c r="I2440" s="146"/>
      <c r="J2440" s="146"/>
      <c r="K2440" s="146"/>
      <c r="L2440" s="146"/>
    </row>
    <row r="2441" spans="9:12" x14ac:dyDescent="0.25">
      <c r="I2441" s="146"/>
      <c r="J2441" s="146"/>
      <c r="K2441" s="146"/>
      <c r="L2441" s="146"/>
    </row>
    <row r="2442" spans="9:12" x14ac:dyDescent="0.25">
      <c r="I2442" s="146"/>
      <c r="J2442" s="146"/>
      <c r="K2442" s="146"/>
      <c r="L2442" s="146"/>
    </row>
    <row r="2443" spans="9:12" x14ac:dyDescent="0.25">
      <c r="I2443" s="146"/>
      <c r="J2443" s="146"/>
      <c r="K2443" s="146"/>
      <c r="L2443" s="146"/>
    </row>
    <row r="2444" spans="9:12" x14ac:dyDescent="0.25">
      <c r="I2444" s="146"/>
      <c r="J2444" s="146"/>
      <c r="K2444" s="146"/>
      <c r="L2444" s="146"/>
    </row>
    <row r="2445" spans="9:12" x14ac:dyDescent="0.25">
      <c r="I2445" s="146"/>
      <c r="J2445" s="146"/>
      <c r="K2445" s="146"/>
      <c r="L2445" s="146"/>
    </row>
    <row r="2446" spans="9:12" x14ac:dyDescent="0.25">
      <c r="I2446" s="146"/>
      <c r="J2446" s="146"/>
      <c r="K2446" s="146"/>
      <c r="L2446" s="146"/>
    </row>
    <row r="2447" spans="9:12" x14ac:dyDescent="0.25">
      <c r="I2447" s="146"/>
      <c r="J2447" s="146"/>
      <c r="K2447" s="146"/>
      <c r="L2447" s="146"/>
    </row>
    <row r="2448" spans="9:12" x14ac:dyDescent="0.25">
      <c r="I2448" s="146"/>
      <c r="J2448" s="146"/>
      <c r="K2448" s="146"/>
      <c r="L2448" s="146"/>
    </row>
    <row r="2449" spans="9:12" x14ac:dyDescent="0.25">
      <c r="I2449" s="146"/>
      <c r="J2449" s="146"/>
      <c r="K2449" s="146"/>
      <c r="L2449" s="146"/>
    </row>
    <row r="2450" spans="9:12" x14ac:dyDescent="0.25">
      <c r="I2450" s="146"/>
      <c r="J2450" s="146"/>
      <c r="K2450" s="146"/>
      <c r="L2450" s="146"/>
    </row>
    <row r="2451" spans="9:12" x14ac:dyDescent="0.25">
      <c r="I2451" s="146"/>
      <c r="J2451" s="146"/>
      <c r="K2451" s="146"/>
      <c r="L2451" s="146"/>
    </row>
    <row r="2452" spans="9:12" x14ac:dyDescent="0.25">
      <c r="I2452" s="146"/>
      <c r="J2452" s="146"/>
      <c r="K2452" s="146"/>
      <c r="L2452" s="146"/>
    </row>
    <row r="2453" spans="9:12" x14ac:dyDescent="0.25">
      <c r="I2453" s="146"/>
      <c r="J2453" s="146"/>
      <c r="K2453" s="146"/>
      <c r="L2453" s="146"/>
    </row>
    <row r="2454" spans="9:12" x14ac:dyDescent="0.25">
      <c r="I2454" s="146"/>
      <c r="J2454" s="146"/>
      <c r="K2454" s="146"/>
      <c r="L2454" s="146"/>
    </row>
    <row r="2455" spans="9:12" x14ac:dyDescent="0.25">
      <c r="I2455" s="146"/>
      <c r="J2455" s="146"/>
      <c r="K2455" s="146"/>
      <c r="L2455" s="146"/>
    </row>
    <row r="2456" spans="9:12" x14ac:dyDescent="0.25">
      <c r="I2456" s="146"/>
      <c r="J2456" s="146"/>
      <c r="K2456" s="146"/>
      <c r="L2456" s="146"/>
    </row>
    <row r="2457" spans="9:12" x14ac:dyDescent="0.25">
      <c r="I2457" s="146"/>
      <c r="J2457" s="146"/>
      <c r="K2457" s="146"/>
      <c r="L2457" s="146"/>
    </row>
    <row r="2458" spans="9:12" x14ac:dyDescent="0.25">
      <c r="I2458" s="146"/>
      <c r="J2458" s="146"/>
      <c r="K2458" s="146"/>
      <c r="L2458" s="146"/>
    </row>
    <row r="2459" spans="9:12" x14ac:dyDescent="0.25">
      <c r="I2459" s="146"/>
      <c r="J2459" s="146"/>
      <c r="K2459" s="146"/>
      <c r="L2459" s="146"/>
    </row>
    <row r="2460" spans="9:12" x14ac:dyDescent="0.25">
      <c r="I2460" s="146"/>
      <c r="J2460" s="146"/>
      <c r="K2460" s="146"/>
      <c r="L2460" s="146"/>
    </row>
    <row r="2461" spans="9:12" x14ac:dyDescent="0.25">
      <c r="I2461" s="146"/>
      <c r="J2461" s="146"/>
      <c r="K2461" s="146"/>
      <c r="L2461" s="146"/>
    </row>
    <row r="2462" spans="9:12" x14ac:dyDescent="0.25">
      <c r="I2462" s="146"/>
      <c r="J2462" s="146"/>
      <c r="K2462" s="146"/>
      <c r="L2462" s="146"/>
    </row>
    <row r="2463" spans="9:12" x14ac:dyDescent="0.25">
      <c r="I2463" s="146"/>
      <c r="J2463" s="146"/>
      <c r="K2463" s="146"/>
      <c r="L2463" s="146"/>
    </row>
    <row r="2464" spans="9:12" x14ac:dyDescent="0.25">
      <c r="I2464" s="146"/>
      <c r="J2464" s="146"/>
      <c r="K2464" s="146"/>
      <c r="L2464" s="146"/>
    </row>
    <row r="2465" spans="9:12" x14ac:dyDescent="0.25">
      <c r="I2465" s="146"/>
      <c r="J2465" s="146"/>
      <c r="K2465" s="146"/>
      <c r="L2465" s="146"/>
    </row>
    <row r="2466" spans="9:12" x14ac:dyDescent="0.25">
      <c r="I2466" s="146"/>
      <c r="J2466" s="146"/>
      <c r="K2466" s="146"/>
      <c r="L2466" s="146"/>
    </row>
    <row r="2467" spans="9:12" x14ac:dyDescent="0.25">
      <c r="I2467" s="146"/>
      <c r="J2467" s="146"/>
      <c r="K2467" s="146"/>
      <c r="L2467" s="146"/>
    </row>
    <row r="2468" spans="9:12" x14ac:dyDescent="0.25">
      <c r="I2468" s="146"/>
      <c r="J2468" s="146"/>
      <c r="K2468" s="146"/>
      <c r="L2468" s="146"/>
    </row>
    <row r="2469" spans="9:12" x14ac:dyDescent="0.25">
      <c r="I2469" s="146"/>
      <c r="J2469" s="146"/>
      <c r="K2469" s="146"/>
      <c r="L2469" s="146"/>
    </row>
    <row r="2470" spans="9:12" x14ac:dyDescent="0.25">
      <c r="I2470" s="146"/>
      <c r="J2470" s="146"/>
      <c r="K2470" s="146"/>
      <c r="L2470" s="146"/>
    </row>
    <row r="2471" spans="9:12" x14ac:dyDescent="0.25">
      <c r="I2471" s="146"/>
      <c r="J2471" s="146"/>
      <c r="K2471" s="146"/>
      <c r="L2471" s="146"/>
    </row>
    <row r="2472" spans="9:12" x14ac:dyDescent="0.25">
      <c r="I2472" s="146"/>
      <c r="J2472" s="146"/>
      <c r="K2472" s="146"/>
      <c r="L2472" s="146"/>
    </row>
    <row r="2473" spans="9:12" x14ac:dyDescent="0.25">
      <c r="I2473" s="146"/>
      <c r="J2473" s="146"/>
      <c r="K2473" s="146"/>
      <c r="L2473" s="146"/>
    </row>
    <row r="2474" spans="9:12" x14ac:dyDescent="0.25">
      <c r="I2474" s="146"/>
      <c r="J2474" s="146"/>
      <c r="K2474" s="146"/>
      <c r="L2474" s="146"/>
    </row>
    <row r="2475" spans="9:12" x14ac:dyDescent="0.25">
      <c r="I2475" s="146"/>
      <c r="J2475" s="146"/>
      <c r="K2475" s="146"/>
      <c r="L2475" s="146"/>
    </row>
    <row r="2476" spans="9:12" x14ac:dyDescent="0.25">
      <c r="I2476" s="146"/>
      <c r="J2476" s="146"/>
      <c r="K2476" s="146"/>
      <c r="L2476" s="146"/>
    </row>
    <row r="2477" spans="9:12" x14ac:dyDescent="0.25">
      <c r="I2477" s="146"/>
      <c r="J2477" s="146"/>
      <c r="K2477" s="146"/>
      <c r="L2477" s="146"/>
    </row>
    <row r="2478" spans="9:12" x14ac:dyDescent="0.25">
      <c r="I2478" s="146"/>
      <c r="J2478" s="146"/>
      <c r="K2478" s="146"/>
      <c r="L2478" s="146"/>
    </row>
    <row r="2479" spans="9:12" x14ac:dyDescent="0.25">
      <c r="I2479" s="146"/>
      <c r="J2479" s="146"/>
      <c r="K2479" s="146"/>
      <c r="L2479" s="146"/>
    </row>
    <row r="2480" spans="9:12" x14ac:dyDescent="0.25">
      <c r="I2480" s="146"/>
      <c r="J2480" s="146"/>
      <c r="K2480" s="146"/>
      <c r="L2480" s="146"/>
    </row>
    <row r="2481" spans="9:12" x14ac:dyDescent="0.25">
      <c r="I2481" s="146"/>
      <c r="J2481" s="146"/>
      <c r="K2481" s="146"/>
      <c r="L2481" s="146"/>
    </row>
    <row r="2482" spans="9:12" x14ac:dyDescent="0.25">
      <c r="I2482" s="146"/>
      <c r="J2482" s="146"/>
      <c r="K2482" s="146"/>
      <c r="L2482" s="146"/>
    </row>
    <row r="2483" spans="9:12" x14ac:dyDescent="0.25">
      <c r="I2483" s="146"/>
      <c r="J2483" s="146"/>
      <c r="K2483" s="146"/>
      <c r="L2483" s="146"/>
    </row>
    <row r="2484" spans="9:12" x14ac:dyDescent="0.25">
      <c r="I2484" s="146"/>
      <c r="J2484" s="146"/>
      <c r="K2484" s="146"/>
      <c r="L2484" s="146"/>
    </row>
    <row r="2485" spans="9:12" x14ac:dyDescent="0.25">
      <c r="I2485" s="146"/>
      <c r="J2485" s="146"/>
      <c r="K2485" s="146"/>
      <c r="L2485" s="146"/>
    </row>
    <row r="2486" spans="9:12" x14ac:dyDescent="0.25">
      <c r="I2486" s="146"/>
      <c r="J2486" s="146"/>
      <c r="K2486" s="146"/>
      <c r="L2486" s="146"/>
    </row>
    <row r="2487" spans="9:12" x14ac:dyDescent="0.25">
      <c r="I2487" s="146"/>
      <c r="J2487" s="146"/>
      <c r="K2487" s="146"/>
      <c r="L2487" s="146"/>
    </row>
    <row r="2488" spans="9:12" x14ac:dyDescent="0.25">
      <c r="I2488" s="146"/>
      <c r="J2488" s="146"/>
      <c r="K2488" s="146"/>
      <c r="L2488" s="146"/>
    </row>
    <row r="2489" spans="9:12" x14ac:dyDescent="0.25">
      <c r="I2489" s="146"/>
      <c r="J2489" s="146"/>
      <c r="K2489" s="146"/>
      <c r="L2489" s="146"/>
    </row>
    <row r="2490" spans="9:12" x14ac:dyDescent="0.25">
      <c r="I2490" s="146"/>
      <c r="J2490" s="146"/>
      <c r="K2490" s="146"/>
      <c r="L2490" s="146"/>
    </row>
    <row r="2491" spans="9:12" x14ac:dyDescent="0.25">
      <c r="I2491" s="146"/>
      <c r="J2491" s="146"/>
      <c r="K2491" s="146"/>
      <c r="L2491" s="146"/>
    </row>
    <row r="2492" spans="9:12" x14ac:dyDescent="0.25">
      <c r="I2492" s="146"/>
      <c r="J2492" s="146"/>
      <c r="K2492" s="146"/>
      <c r="L2492" s="146"/>
    </row>
    <row r="2493" spans="9:12" x14ac:dyDescent="0.25">
      <c r="I2493" s="146"/>
      <c r="J2493" s="146"/>
      <c r="K2493" s="146"/>
      <c r="L2493" s="146"/>
    </row>
    <row r="2494" spans="9:12" x14ac:dyDescent="0.25">
      <c r="I2494" s="146"/>
      <c r="J2494" s="146"/>
      <c r="K2494" s="146"/>
      <c r="L2494" s="146"/>
    </row>
    <row r="2495" spans="9:12" x14ac:dyDescent="0.25">
      <c r="I2495" s="146"/>
      <c r="J2495" s="146"/>
      <c r="K2495" s="146"/>
      <c r="L2495" s="146"/>
    </row>
    <row r="2496" spans="9:12" x14ac:dyDescent="0.25">
      <c r="I2496" s="146"/>
      <c r="J2496" s="146"/>
      <c r="K2496" s="146"/>
      <c r="L2496" s="146"/>
    </row>
    <row r="2497" spans="9:12" x14ac:dyDescent="0.25">
      <c r="I2497" s="146"/>
      <c r="J2497" s="146"/>
      <c r="K2497" s="146"/>
      <c r="L2497" s="146"/>
    </row>
    <row r="2498" spans="9:12" x14ac:dyDescent="0.25">
      <c r="I2498" s="146"/>
      <c r="J2498" s="146"/>
      <c r="K2498" s="146"/>
      <c r="L2498" s="146"/>
    </row>
    <row r="2499" spans="9:12" x14ac:dyDescent="0.25">
      <c r="I2499" s="146"/>
      <c r="J2499" s="146"/>
      <c r="K2499" s="146"/>
      <c r="L2499" s="146"/>
    </row>
    <row r="2500" spans="9:12" x14ac:dyDescent="0.25">
      <c r="I2500" s="146"/>
      <c r="J2500" s="146"/>
      <c r="K2500" s="146"/>
      <c r="L2500" s="146"/>
    </row>
    <row r="2501" spans="9:12" x14ac:dyDescent="0.25">
      <c r="I2501" s="146"/>
      <c r="J2501" s="146"/>
      <c r="K2501" s="146"/>
      <c r="L2501" s="146"/>
    </row>
    <row r="2502" spans="9:12" x14ac:dyDescent="0.25">
      <c r="I2502" s="146"/>
      <c r="J2502" s="146"/>
      <c r="K2502" s="146"/>
      <c r="L2502" s="146"/>
    </row>
    <row r="2503" spans="9:12" x14ac:dyDescent="0.25">
      <c r="I2503" s="146"/>
      <c r="J2503" s="146"/>
      <c r="K2503" s="146"/>
      <c r="L2503" s="146"/>
    </row>
    <row r="2504" spans="9:12" x14ac:dyDescent="0.25">
      <c r="I2504" s="146"/>
      <c r="J2504" s="146"/>
      <c r="K2504" s="146"/>
      <c r="L2504" s="146"/>
    </row>
    <row r="2505" spans="9:12" x14ac:dyDescent="0.25">
      <c r="I2505" s="146"/>
      <c r="J2505" s="146"/>
      <c r="K2505" s="146"/>
      <c r="L2505" s="146"/>
    </row>
    <row r="2506" spans="9:12" x14ac:dyDescent="0.25">
      <c r="I2506" s="146"/>
      <c r="J2506" s="146"/>
      <c r="K2506" s="146"/>
      <c r="L2506" s="146"/>
    </row>
    <row r="2507" spans="9:12" x14ac:dyDescent="0.25">
      <c r="I2507" s="146"/>
      <c r="J2507" s="146"/>
      <c r="K2507" s="146"/>
      <c r="L2507" s="146"/>
    </row>
    <row r="2508" spans="9:12" x14ac:dyDescent="0.25">
      <c r="I2508" s="146"/>
      <c r="J2508" s="146"/>
      <c r="K2508" s="146"/>
      <c r="L2508" s="146"/>
    </row>
    <row r="2509" spans="9:12" x14ac:dyDescent="0.25">
      <c r="I2509" s="146"/>
      <c r="J2509" s="146"/>
      <c r="K2509" s="146"/>
      <c r="L2509" s="146"/>
    </row>
    <row r="2510" spans="9:12" x14ac:dyDescent="0.25">
      <c r="I2510" s="146"/>
      <c r="J2510" s="146"/>
      <c r="K2510" s="146"/>
      <c r="L2510" s="146"/>
    </row>
    <row r="2511" spans="9:12" x14ac:dyDescent="0.25">
      <c r="I2511" s="146"/>
      <c r="J2511" s="146"/>
      <c r="K2511" s="146"/>
      <c r="L2511" s="146"/>
    </row>
    <row r="2512" spans="9:12" x14ac:dyDescent="0.25">
      <c r="I2512" s="146"/>
      <c r="J2512" s="146"/>
      <c r="K2512" s="146"/>
      <c r="L2512" s="146"/>
    </row>
    <row r="2513" spans="9:12" x14ac:dyDescent="0.25">
      <c r="I2513" s="146"/>
      <c r="J2513" s="146"/>
      <c r="K2513" s="146"/>
      <c r="L2513" s="146"/>
    </row>
    <row r="2514" spans="9:12" x14ac:dyDescent="0.25">
      <c r="I2514" s="146"/>
      <c r="J2514" s="146"/>
      <c r="K2514" s="146"/>
      <c r="L2514" s="146"/>
    </row>
    <row r="2515" spans="9:12" x14ac:dyDescent="0.25">
      <c r="I2515" s="146"/>
      <c r="J2515" s="146"/>
      <c r="K2515" s="146"/>
      <c r="L2515" s="146"/>
    </row>
    <row r="2516" spans="9:12" x14ac:dyDescent="0.25">
      <c r="I2516" s="146"/>
      <c r="J2516" s="146"/>
      <c r="K2516" s="146"/>
      <c r="L2516" s="146"/>
    </row>
    <row r="2517" spans="9:12" x14ac:dyDescent="0.25">
      <c r="I2517" s="146"/>
      <c r="J2517" s="146"/>
      <c r="K2517" s="146"/>
      <c r="L2517" s="146"/>
    </row>
    <row r="2518" spans="9:12" x14ac:dyDescent="0.25">
      <c r="I2518" s="146"/>
      <c r="J2518" s="146"/>
      <c r="K2518" s="146"/>
      <c r="L2518" s="146"/>
    </row>
    <row r="2519" spans="9:12" x14ac:dyDescent="0.25">
      <c r="I2519" s="146"/>
      <c r="J2519" s="146"/>
      <c r="K2519" s="146"/>
      <c r="L2519" s="146"/>
    </row>
    <row r="2520" spans="9:12" x14ac:dyDescent="0.25">
      <c r="I2520" s="146"/>
      <c r="J2520" s="146"/>
      <c r="K2520" s="146"/>
      <c r="L2520" s="146"/>
    </row>
    <row r="2521" spans="9:12" x14ac:dyDescent="0.25">
      <c r="I2521" s="146"/>
      <c r="J2521" s="146"/>
      <c r="K2521" s="146"/>
      <c r="L2521" s="146"/>
    </row>
    <row r="2522" spans="9:12" x14ac:dyDescent="0.25">
      <c r="I2522" s="146"/>
      <c r="J2522" s="146"/>
      <c r="K2522" s="146"/>
      <c r="L2522" s="146"/>
    </row>
    <row r="2523" spans="9:12" x14ac:dyDescent="0.25">
      <c r="I2523" s="146"/>
      <c r="J2523" s="146"/>
      <c r="K2523" s="146"/>
      <c r="L2523" s="146"/>
    </row>
    <row r="2524" spans="9:12" x14ac:dyDescent="0.25">
      <c r="I2524" s="146"/>
      <c r="J2524" s="146"/>
      <c r="K2524" s="146"/>
      <c r="L2524" s="146"/>
    </row>
    <row r="2525" spans="9:12" x14ac:dyDescent="0.25">
      <c r="I2525" s="146"/>
      <c r="J2525" s="146"/>
      <c r="K2525" s="146"/>
      <c r="L2525" s="146"/>
    </row>
    <row r="2526" spans="9:12" x14ac:dyDescent="0.25">
      <c r="I2526" s="146"/>
      <c r="J2526" s="146"/>
      <c r="K2526" s="146"/>
      <c r="L2526" s="146"/>
    </row>
    <row r="2527" spans="9:12" x14ac:dyDescent="0.25">
      <c r="I2527" s="146"/>
      <c r="J2527" s="146"/>
      <c r="K2527" s="146"/>
      <c r="L2527" s="146"/>
    </row>
    <row r="2528" spans="9:12" x14ac:dyDescent="0.25">
      <c r="I2528" s="146"/>
      <c r="J2528" s="146"/>
      <c r="K2528" s="146"/>
      <c r="L2528" s="146"/>
    </row>
    <row r="2529" spans="9:12" x14ac:dyDescent="0.25">
      <c r="I2529" s="146"/>
      <c r="J2529" s="146"/>
      <c r="K2529" s="146"/>
      <c r="L2529" s="146"/>
    </row>
    <row r="2530" spans="9:12" x14ac:dyDescent="0.25">
      <c r="I2530" s="146"/>
      <c r="J2530" s="146"/>
      <c r="K2530" s="146"/>
      <c r="L2530" s="146"/>
    </row>
    <row r="2531" spans="9:12" x14ac:dyDescent="0.25">
      <c r="I2531" s="146"/>
      <c r="J2531" s="146"/>
      <c r="K2531" s="146"/>
      <c r="L2531" s="146"/>
    </row>
    <row r="2532" spans="9:12" x14ac:dyDescent="0.25">
      <c r="I2532" s="146"/>
      <c r="J2532" s="146"/>
      <c r="K2532" s="146"/>
      <c r="L2532" s="146"/>
    </row>
    <row r="2533" spans="9:12" x14ac:dyDescent="0.25">
      <c r="I2533" s="146"/>
      <c r="J2533" s="146"/>
      <c r="K2533" s="146"/>
      <c r="L2533" s="146"/>
    </row>
    <row r="2534" spans="9:12" x14ac:dyDescent="0.25">
      <c r="I2534" s="146"/>
      <c r="J2534" s="146"/>
      <c r="K2534" s="146"/>
      <c r="L2534" s="146"/>
    </row>
    <row r="2535" spans="9:12" x14ac:dyDescent="0.25">
      <c r="I2535" s="146"/>
      <c r="J2535" s="146"/>
      <c r="K2535" s="146"/>
      <c r="L2535" s="146"/>
    </row>
    <row r="2536" spans="9:12" x14ac:dyDescent="0.25">
      <c r="I2536" s="146"/>
      <c r="J2536" s="146"/>
      <c r="K2536" s="146"/>
      <c r="L2536" s="146"/>
    </row>
    <row r="2537" spans="9:12" x14ac:dyDescent="0.25">
      <c r="I2537" s="146"/>
      <c r="J2537" s="146"/>
      <c r="K2537" s="146"/>
      <c r="L2537" s="146"/>
    </row>
    <row r="2538" spans="9:12" x14ac:dyDescent="0.25">
      <c r="I2538" s="146"/>
      <c r="J2538" s="146"/>
      <c r="K2538" s="146"/>
      <c r="L2538" s="146"/>
    </row>
    <row r="2539" spans="9:12" x14ac:dyDescent="0.25">
      <c r="I2539" s="146"/>
      <c r="J2539" s="146"/>
      <c r="K2539" s="146"/>
      <c r="L2539" s="146"/>
    </row>
    <row r="2540" spans="9:12" x14ac:dyDescent="0.25">
      <c r="I2540" s="146"/>
      <c r="J2540" s="146"/>
      <c r="K2540" s="146"/>
      <c r="L2540" s="146"/>
    </row>
    <row r="2541" spans="9:12" x14ac:dyDescent="0.25">
      <c r="I2541" s="146"/>
      <c r="J2541" s="146"/>
      <c r="K2541" s="146"/>
      <c r="L2541" s="146"/>
    </row>
    <row r="2542" spans="9:12" x14ac:dyDescent="0.25">
      <c r="I2542" s="146"/>
      <c r="J2542" s="146"/>
      <c r="K2542" s="146"/>
      <c r="L2542" s="146"/>
    </row>
    <row r="2543" spans="9:12" x14ac:dyDescent="0.25">
      <c r="I2543" s="146"/>
      <c r="J2543" s="146"/>
      <c r="K2543" s="146"/>
      <c r="L2543" s="146"/>
    </row>
    <row r="2544" spans="9:12" x14ac:dyDescent="0.25">
      <c r="I2544" s="146"/>
      <c r="J2544" s="146"/>
      <c r="K2544" s="146"/>
      <c r="L2544" s="146"/>
    </row>
    <row r="2545" spans="9:12" x14ac:dyDescent="0.25">
      <c r="I2545" s="146"/>
      <c r="J2545" s="146"/>
      <c r="K2545" s="146"/>
      <c r="L2545" s="146"/>
    </row>
    <row r="2546" spans="9:12" x14ac:dyDescent="0.25">
      <c r="I2546" s="146"/>
      <c r="J2546" s="146"/>
      <c r="K2546" s="146"/>
      <c r="L2546" s="146"/>
    </row>
    <row r="2547" spans="9:12" x14ac:dyDescent="0.25">
      <c r="I2547" s="146"/>
      <c r="J2547" s="146"/>
      <c r="K2547" s="146"/>
      <c r="L2547" s="146"/>
    </row>
    <row r="2548" spans="9:12" x14ac:dyDescent="0.25">
      <c r="I2548" s="146"/>
      <c r="J2548" s="146"/>
      <c r="K2548" s="146"/>
      <c r="L2548" s="146"/>
    </row>
    <row r="2549" spans="9:12" x14ac:dyDescent="0.25">
      <c r="I2549" s="146"/>
      <c r="J2549" s="146"/>
      <c r="K2549" s="146"/>
      <c r="L2549" s="146"/>
    </row>
    <row r="2550" spans="9:12" x14ac:dyDescent="0.25">
      <c r="I2550" s="146"/>
      <c r="J2550" s="146"/>
      <c r="K2550" s="146"/>
      <c r="L2550" s="146"/>
    </row>
    <row r="2551" spans="9:12" x14ac:dyDescent="0.25">
      <c r="I2551" s="146"/>
      <c r="J2551" s="146"/>
      <c r="K2551" s="146"/>
      <c r="L2551" s="146"/>
    </row>
    <row r="2552" spans="9:12" x14ac:dyDescent="0.25">
      <c r="I2552" s="146"/>
      <c r="J2552" s="146"/>
      <c r="K2552" s="146"/>
      <c r="L2552" s="146"/>
    </row>
    <row r="2553" spans="9:12" x14ac:dyDescent="0.25">
      <c r="I2553" s="146"/>
      <c r="J2553" s="146"/>
      <c r="K2553" s="146"/>
      <c r="L2553" s="146"/>
    </row>
    <row r="2554" spans="9:12" x14ac:dyDescent="0.25">
      <c r="I2554" s="146"/>
      <c r="J2554" s="146"/>
      <c r="K2554" s="146"/>
      <c r="L2554" s="146"/>
    </row>
    <row r="2555" spans="9:12" x14ac:dyDescent="0.25">
      <c r="I2555" s="146"/>
      <c r="J2555" s="146"/>
      <c r="K2555" s="146"/>
      <c r="L2555" s="146"/>
    </row>
    <row r="2556" spans="9:12" x14ac:dyDescent="0.25">
      <c r="I2556" s="146"/>
      <c r="J2556" s="146"/>
      <c r="K2556" s="146"/>
      <c r="L2556" s="146"/>
    </row>
    <row r="2557" spans="9:12" x14ac:dyDescent="0.25">
      <c r="I2557" s="146"/>
      <c r="J2557" s="146"/>
      <c r="K2557" s="146"/>
      <c r="L2557" s="146"/>
    </row>
    <row r="2558" spans="9:12" x14ac:dyDescent="0.25">
      <c r="I2558" s="146"/>
      <c r="J2558" s="146"/>
      <c r="K2558" s="146"/>
      <c r="L2558" s="146"/>
    </row>
    <row r="2559" spans="9:12" x14ac:dyDescent="0.25">
      <c r="I2559" s="146"/>
      <c r="J2559" s="146"/>
      <c r="K2559" s="146"/>
      <c r="L2559" s="146"/>
    </row>
    <row r="2560" spans="9:12" x14ac:dyDescent="0.25">
      <c r="I2560" s="146"/>
      <c r="J2560" s="146"/>
      <c r="K2560" s="146"/>
      <c r="L2560" s="146"/>
    </row>
    <row r="2561" spans="9:12" x14ac:dyDescent="0.25">
      <c r="I2561" s="146"/>
      <c r="J2561" s="146"/>
      <c r="K2561" s="146"/>
      <c r="L2561" s="146"/>
    </row>
    <row r="2562" spans="9:12" x14ac:dyDescent="0.25">
      <c r="I2562" s="146"/>
      <c r="J2562" s="146"/>
      <c r="K2562" s="146"/>
      <c r="L2562" s="146"/>
    </row>
    <row r="2563" spans="9:12" x14ac:dyDescent="0.25">
      <c r="I2563" s="146"/>
      <c r="J2563" s="146"/>
      <c r="K2563" s="146"/>
      <c r="L2563" s="146"/>
    </row>
    <row r="2564" spans="9:12" x14ac:dyDescent="0.25">
      <c r="I2564" s="146"/>
      <c r="J2564" s="146"/>
      <c r="K2564" s="146"/>
      <c r="L2564" s="146"/>
    </row>
    <row r="2565" spans="9:12" x14ac:dyDescent="0.25">
      <c r="I2565" s="146"/>
      <c r="J2565" s="146"/>
      <c r="K2565" s="146"/>
      <c r="L2565" s="146"/>
    </row>
    <row r="2566" spans="9:12" x14ac:dyDescent="0.25">
      <c r="I2566" s="146"/>
      <c r="J2566" s="146"/>
      <c r="K2566" s="146"/>
      <c r="L2566" s="146"/>
    </row>
    <row r="2567" spans="9:12" x14ac:dyDescent="0.25">
      <c r="I2567" s="146"/>
      <c r="J2567" s="146"/>
      <c r="K2567" s="146"/>
      <c r="L2567" s="146"/>
    </row>
    <row r="2568" spans="9:12" x14ac:dyDescent="0.25">
      <c r="I2568" s="146"/>
      <c r="J2568" s="146"/>
      <c r="K2568" s="146"/>
      <c r="L2568" s="146"/>
    </row>
    <row r="2569" spans="9:12" x14ac:dyDescent="0.25">
      <c r="I2569" s="146"/>
      <c r="J2569" s="146"/>
      <c r="K2569" s="146"/>
      <c r="L2569" s="146"/>
    </row>
    <row r="2570" spans="9:12" x14ac:dyDescent="0.25">
      <c r="I2570" s="146"/>
      <c r="J2570" s="146"/>
      <c r="K2570" s="146"/>
      <c r="L2570" s="146"/>
    </row>
    <row r="2571" spans="9:12" x14ac:dyDescent="0.25">
      <c r="I2571" s="146"/>
      <c r="J2571" s="146"/>
      <c r="K2571" s="146"/>
      <c r="L2571" s="146"/>
    </row>
    <row r="2572" spans="9:12" x14ac:dyDescent="0.25">
      <c r="I2572" s="146"/>
      <c r="J2572" s="146"/>
      <c r="K2572" s="146"/>
      <c r="L2572" s="146"/>
    </row>
    <row r="2573" spans="9:12" x14ac:dyDescent="0.25">
      <c r="I2573" s="146"/>
      <c r="J2573" s="146"/>
      <c r="K2573" s="146"/>
      <c r="L2573" s="146"/>
    </row>
    <row r="2574" spans="9:12" x14ac:dyDescent="0.25">
      <c r="I2574" s="146"/>
      <c r="J2574" s="146"/>
      <c r="K2574" s="146"/>
      <c r="L2574" s="146"/>
    </row>
    <row r="2575" spans="9:12" x14ac:dyDescent="0.25">
      <c r="I2575" s="146"/>
      <c r="J2575" s="146"/>
      <c r="K2575" s="146"/>
      <c r="L2575" s="146"/>
    </row>
    <row r="2576" spans="9:12" x14ac:dyDescent="0.25">
      <c r="I2576" s="146"/>
      <c r="J2576" s="146"/>
      <c r="K2576" s="146"/>
      <c r="L2576" s="146"/>
    </row>
    <row r="2577" spans="9:12" x14ac:dyDescent="0.25">
      <c r="I2577" s="146"/>
      <c r="J2577" s="146"/>
      <c r="K2577" s="146"/>
      <c r="L2577" s="146"/>
    </row>
    <row r="2578" spans="9:12" x14ac:dyDescent="0.25">
      <c r="I2578" s="146"/>
      <c r="J2578" s="146"/>
      <c r="K2578" s="146"/>
      <c r="L2578" s="146"/>
    </row>
    <row r="2579" spans="9:12" x14ac:dyDescent="0.25">
      <c r="I2579" s="146"/>
      <c r="J2579" s="146"/>
      <c r="K2579" s="146"/>
      <c r="L2579" s="146"/>
    </row>
    <row r="2580" spans="9:12" x14ac:dyDescent="0.25">
      <c r="I2580" s="146"/>
      <c r="J2580" s="146"/>
      <c r="K2580" s="146"/>
      <c r="L2580" s="146"/>
    </row>
    <row r="2581" spans="9:12" x14ac:dyDescent="0.25">
      <c r="I2581" s="146"/>
      <c r="J2581" s="146"/>
      <c r="K2581" s="146"/>
      <c r="L2581" s="146"/>
    </row>
    <row r="2582" spans="9:12" x14ac:dyDescent="0.25">
      <c r="I2582" s="146"/>
      <c r="J2582" s="146"/>
      <c r="K2582" s="146"/>
      <c r="L2582" s="146"/>
    </row>
    <row r="2583" spans="9:12" x14ac:dyDescent="0.25">
      <c r="I2583" s="146"/>
      <c r="J2583" s="146"/>
      <c r="K2583" s="146"/>
      <c r="L2583" s="146"/>
    </row>
    <row r="2584" spans="9:12" x14ac:dyDescent="0.25">
      <c r="I2584" s="146"/>
      <c r="J2584" s="146"/>
      <c r="K2584" s="146"/>
      <c r="L2584" s="146"/>
    </row>
    <row r="2585" spans="9:12" x14ac:dyDescent="0.25">
      <c r="I2585" s="146"/>
      <c r="J2585" s="146"/>
      <c r="K2585" s="146"/>
      <c r="L2585" s="146"/>
    </row>
    <row r="2586" spans="9:12" x14ac:dyDescent="0.25">
      <c r="I2586" s="146"/>
      <c r="J2586" s="146"/>
      <c r="K2586" s="146"/>
      <c r="L2586" s="146"/>
    </row>
    <row r="2587" spans="9:12" x14ac:dyDescent="0.25">
      <c r="I2587" s="146"/>
      <c r="J2587" s="146"/>
      <c r="K2587" s="146"/>
      <c r="L2587" s="146"/>
    </row>
    <row r="2588" spans="9:12" x14ac:dyDescent="0.25">
      <c r="I2588" s="146"/>
      <c r="J2588" s="146"/>
      <c r="K2588" s="146"/>
      <c r="L2588" s="146"/>
    </row>
    <row r="2589" spans="9:12" x14ac:dyDescent="0.25">
      <c r="I2589" s="146"/>
      <c r="J2589" s="146"/>
      <c r="K2589" s="146"/>
      <c r="L2589" s="146"/>
    </row>
    <row r="2590" spans="9:12" x14ac:dyDescent="0.25">
      <c r="I2590" s="146"/>
      <c r="J2590" s="146"/>
      <c r="K2590" s="146"/>
      <c r="L2590" s="146"/>
    </row>
    <row r="2591" spans="9:12" x14ac:dyDescent="0.25">
      <c r="I2591" s="146"/>
      <c r="J2591" s="146"/>
      <c r="K2591" s="146"/>
      <c r="L2591" s="146"/>
    </row>
    <row r="2592" spans="9:12" x14ac:dyDescent="0.25">
      <c r="I2592" s="146"/>
      <c r="J2592" s="146"/>
      <c r="K2592" s="146"/>
      <c r="L2592" s="146"/>
    </row>
    <row r="2593" spans="9:12" x14ac:dyDescent="0.25">
      <c r="I2593" s="146"/>
      <c r="J2593" s="146"/>
      <c r="K2593" s="146"/>
      <c r="L2593" s="146"/>
    </row>
    <row r="2594" spans="9:12" x14ac:dyDescent="0.25">
      <c r="I2594" s="146"/>
      <c r="J2594" s="146"/>
      <c r="K2594" s="146"/>
      <c r="L2594" s="146"/>
    </row>
    <row r="2595" spans="9:12" x14ac:dyDescent="0.25">
      <c r="I2595" s="146"/>
      <c r="J2595" s="146"/>
      <c r="K2595" s="146"/>
      <c r="L2595" s="146"/>
    </row>
    <row r="2596" spans="9:12" x14ac:dyDescent="0.25">
      <c r="I2596" s="146"/>
      <c r="J2596" s="146"/>
      <c r="K2596" s="146"/>
      <c r="L2596" s="146"/>
    </row>
    <row r="2597" spans="9:12" x14ac:dyDescent="0.25">
      <c r="I2597" s="146"/>
      <c r="J2597" s="146"/>
      <c r="K2597" s="146"/>
      <c r="L2597" s="146"/>
    </row>
    <row r="2598" spans="9:12" x14ac:dyDescent="0.25">
      <c r="I2598" s="146"/>
      <c r="J2598" s="146"/>
      <c r="K2598" s="146"/>
      <c r="L2598" s="146"/>
    </row>
    <row r="2599" spans="9:12" x14ac:dyDescent="0.25">
      <c r="I2599" s="146"/>
      <c r="J2599" s="146"/>
      <c r="K2599" s="146"/>
      <c r="L2599" s="146"/>
    </row>
    <row r="2600" spans="9:12" x14ac:dyDescent="0.25">
      <c r="I2600" s="146"/>
      <c r="J2600" s="146"/>
      <c r="K2600" s="146"/>
      <c r="L2600" s="146"/>
    </row>
    <row r="2601" spans="9:12" x14ac:dyDescent="0.25">
      <c r="I2601" s="146"/>
      <c r="J2601" s="146"/>
      <c r="K2601" s="146"/>
      <c r="L2601" s="146"/>
    </row>
    <row r="2602" spans="9:12" x14ac:dyDescent="0.25">
      <c r="I2602" s="146"/>
      <c r="J2602" s="146"/>
      <c r="K2602" s="146"/>
      <c r="L2602" s="146"/>
    </row>
    <row r="2603" spans="9:12" x14ac:dyDescent="0.25">
      <c r="I2603" s="146"/>
      <c r="J2603" s="146"/>
      <c r="K2603" s="146"/>
      <c r="L2603" s="146"/>
    </row>
    <row r="2604" spans="9:12" x14ac:dyDescent="0.25">
      <c r="I2604" s="146"/>
      <c r="J2604" s="146"/>
      <c r="K2604" s="146"/>
      <c r="L2604" s="146"/>
    </row>
    <row r="2605" spans="9:12" x14ac:dyDescent="0.25">
      <c r="I2605" s="146"/>
      <c r="J2605" s="146"/>
      <c r="K2605" s="146"/>
      <c r="L2605" s="146"/>
    </row>
    <row r="2606" spans="9:12" x14ac:dyDescent="0.25">
      <c r="I2606" s="146"/>
      <c r="J2606" s="146"/>
      <c r="K2606" s="146"/>
      <c r="L2606" s="146"/>
    </row>
    <row r="2607" spans="9:12" x14ac:dyDescent="0.25">
      <c r="I2607" s="146"/>
      <c r="J2607" s="146"/>
      <c r="K2607" s="146"/>
      <c r="L2607" s="146"/>
    </row>
    <row r="2608" spans="9:12" x14ac:dyDescent="0.25">
      <c r="I2608" s="146"/>
      <c r="J2608" s="146"/>
      <c r="K2608" s="146"/>
      <c r="L2608" s="146"/>
    </row>
    <row r="2609" spans="9:12" x14ac:dyDescent="0.25">
      <c r="I2609" s="146"/>
      <c r="J2609" s="146"/>
      <c r="K2609" s="146"/>
      <c r="L2609" s="146"/>
    </row>
    <row r="2610" spans="9:12" x14ac:dyDescent="0.25">
      <c r="I2610" s="146"/>
      <c r="J2610" s="146"/>
      <c r="K2610" s="146"/>
      <c r="L2610" s="146"/>
    </row>
    <row r="2611" spans="9:12" x14ac:dyDescent="0.25">
      <c r="I2611" s="146"/>
      <c r="J2611" s="146"/>
      <c r="K2611" s="146"/>
      <c r="L2611" s="146"/>
    </row>
    <row r="2612" spans="9:12" x14ac:dyDescent="0.25">
      <c r="I2612" s="146"/>
      <c r="J2612" s="146"/>
      <c r="K2612" s="146"/>
      <c r="L2612" s="146"/>
    </row>
    <row r="2613" spans="9:12" x14ac:dyDescent="0.25">
      <c r="I2613" s="146"/>
      <c r="J2613" s="146"/>
      <c r="K2613" s="146"/>
      <c r="L2613" s="146"/>
    </row>
    <row r="2614" spans="9:12" x14ac:dyDescent="0.25">
      <c r="I2614" s="146"/>
      <c r="J2614" s="146"/>
      <c r="K2614" s="146"/>
      <c r="L2614" s="146"/>
    </row>
    <row r="2615" spans="9:12" x14ac:dyDescent="0.25">
      <c r="I2615" s="146"/>
      <c r="J2615" s="146"/>
      <c r="K2615" s="146"/>
      <c r="L2615" s="146"/>
    </row>
    <row r="2616" spans="9:12" x14ac:dyDescent="0.25">
      <c r="I2616" s="146"/>
      <c r="J2616" s="146"/>
      <c r="K2616" s="146"/>
      <c r="L2616" s="146"/>
    </row>
    <row r="2617" spans="9:12" x14ac:dyDescent="0.25">
      <c r="I2617" s="146"/>
      <c r="J2617" s="146"/>
      <c r="K2617" s="146"/>
      <c r="L2617" s="146"/>
    </row>
    <row r="2618" spans="9:12" x14ac:dyDescent="0.25">
      <c r="I2618" s="146"/>
      <c r="J2618" s="146"/>
      <c r="K2618" s="146"/>
      <c r="L2618" s="146"/>
    </row>
    <row r="2619" spans="9:12" x14ac:dyDescent="0.25">
      <c r="I2619" s="146"/>
      <c r="J2619" s="146"/>
      <c r="K2619" s="146"/>
      <c r="L2619" s="146"/>
    </row>
    <row r="2620" spans="9:12" x14ac:dyDescent="0.25">
      <c r="I2620" s="146"/>
      <c r="J2620" s="146"/>
      <c r="K2620" s="146"/>
      <c r="L2620" s="146"/>
    </row>
    <row r="2621" spans="9:12" x14ac:dyDescent="0.25">
      <c r="I2621" s="146"/>
      <c r="J2621" s="146"/>
      <c r="K2621" s="146"/>
      <c r="L2621" s="146"/>
    </row>
    <row r="2622" spans="9:12" x14ac:dyDescent="0.25">
      <c r="I2622" s="146"/>
      <c r="J2622" s="146"/>
      <c r="K2622" s="146"/>
      <c r="L2622" s="146"/>
    </row>
    <row r="2623" spans="9:12" x14ac:dyDescent="0.25">
      <c r="I2623" s="146"/>
      <c r="J2623" s="146"/>
      <c r="K2623" s="146"/>
      <c r="L2623" s="146"/>
    </row>
    <row r="2624" spans="9:12" x14ac:dyDescent="0.25">
      <c r="I2624" s="146"/>
      <c r="J2624" s="146"/>
      <c r="K2624" s="146"/>
      <c r="L2624" s="146"/>
    </row>
    <row r="2625" spans="9:12" x14ac:dyDescent="0.25">
      <c r="I2625" s="146"/>
      <c r="J2625" s="146"/>
      <c r="K2625" s="146"/>
      <c r="L2625" s="146"/>
    </row>
    <row r="2626" spans="9:12" x14ac:dyDescent="0.25">
      <c r="I2626" s="146"/>
      <c r="J2626" s="146"/>
      <c r="K2626" s="146"/>
      <c r="L2626" s="146"/>
    </row>
    <row r="2627" spans="9:12" x14ac:dyDescent="0.25">
      <c r="I2627" s="146"/>
      <c r="J2627" s="146"/>
      <c r="K2627" s="146"/>
      <c r="L2627" s="146"/>
    </row>
    <row r="2628" spans="9:12" x14ac:dyDescent="0.25">
      <c r="I2628" s="146"/>
      <c r="J2628" s="146"/>
      <c r="K2628" s="146"/>
      <c r="L2628" s="146"/>
    </row>
    <row r="2629" spans="9:12" x14ac:dyDescent="0.25">
      <c r="I2629" s="146"/>
      <c r="J2629" s="146"/>
      <c r="K2629" s="146"/>
      <c r="L2629" s="146"/>
    </row>
    <row r="2630" spans="9:12" x14ac:dyDescent="0.25">
      <c r="I2630" s="146"/>
      <c r="J2630" s="146"/>
      <c r="K2630" s="146"/>
      <c r="L2630" s="146"/>
    </row>
    <row r="2631" spans="9:12" x14ac:dyDescent="0.25">
      <c r="I2631" s="146"/>
      <c r="J2631" s="146"/>
      <c r="K2631" s="146"/>
      <c r="L2631" s="146"/>
    </row>
    <row r="2632" spans="9:12" x14ac:dyDescent="0.25">
      <c r="I2632" s="146"/>
      <c r="J2632" s="146"/>
      <c r="K2632" s="146"/>
      <c r="L2632" s="146"/>
    </row>
    <row r="2633" spans="9:12" x14ac:dyDescent="0.25">
      <c r="I2633" s="146"/>
      <c r="J2633" s="146"/>
      <c r="K2633" s="146"/>
      <c r="L2633" s="146"/>
    </row>
    <row r="2634" spans="9:12" x14ac:dyDescent="0.25">
      <c r="I2634" s="146"/>
      <c r="J2634" s="146"/>
      <c r="K2634" s="146"/>
      <c r="L2634" s="146"/>
    </row>
    <row r="2635" spans="9:12" x14ac:dyDescent="0.25">
      <c r="I2635" s="146"/>
      <c r="J2635" s="146"/>
      <c r="K2635" s="146"/>
      <c r="L2635" s="146"/>
    </row>
    <row r="2636" spans="9:12" x14ac:dyDescent="0.25">
      <c r="I2636" s="146"/>
      <c r="J2636" s="146"/>
      <c r="K2636" s="146"/>
      <c r="L2636" s="146"/>
    </row>
    <row r="2637" spans="9:12" x14ac:dyDescent="0.25">
      <c r="I2637" s="146"/>
      <c r="J2637" s="146"/>
      <c r="K2637" s="146"/>
      <c r="L2637" s="146"/>
    </row>
    <row r="2638" spans="9:12" x14ac:dyDescent="0.25">
      <c r="I2638" s="146"/>
      <c r="J2638" s="146"/>
      <c r="K2638" s="146"/>
      <c r="L2638" s="146"/>
    </row>
    <row r="2639" spans="9:12" x14ac:dyDescent="0.25">
      <c r="I2639" s="146"/>
      <c r="J2639" s="146"/>
      <c r="K2639" s="146"/>
      <c r="L2639" s="146"/>
    </row>
    <row r="2640" spans="9:12" x14ac:dyDescent="0.25">
      <c r="I2640" s="146"/>
      <c r="J2640" s="146"/>
      <c r="K2640" s="146"/>
      <c r="L2640" s="146"/>
    </row>
    <row r="2641" spans="9:12" x14ac:dyDescent="0.25">
      <c r="I2641" s="146"/>
      <c r="J2641" s="146"/>
      <c r="K2641" s="146"/>
      <c r="L2641" s="146"/>
    </row>
    <row r="2642" spans="9:12" x14ac:dyDescent="0.25">
      <c r="I2642" s="146"/>
      <c r="J2642" s="146"/>
      <c r="K2642" s="146"/>
      <c r="L2642" s="146"/>
    </row>
    <row r="2643" spans="9:12" x14ac:dyDescent="0.25">
      <c r="I2643" s="146"/>
      <c r="J2643" s="146"/>
      <c r="K2643" s="146"/>
      <c r="L2643" s="146"/>
    </row>
    <row r="2644" spans="9:12" x14ac:dyDescent="0.25">
      <c r="I2644" s="146"/>
      <c r="J2644" s="146"/>
      <c r="K2644" s="146"/>
      <c r="L2644" s="146"/>
    </row>
    <row r="2645" spans="9:12" x14ac:dyDescent="0.25">
      <c r="I2645" s="146"/>
      <c r="J2645" s="146"/>
      <c r="K2645" s="146"/>
      <c r="L2645" s="146"/>
    </row>
    <row r="2646" spans="9:12" x14ac:dyDescent="0.25">
      <c r="I2646" s="146"/>
      <c r="J2646" s="146"/>
      <c r="K2646" s="146"/>
      <c r="L2646" s="146"/>
    </row>
    <row r="2647" spans="9:12" x14ac:dyDescent="0.25">
      <c r="I2647" s="146"/>
      <c r="J2647" s="146"/>
      <c r="K2647" s="146"/>
      <c r="L2647" s="146"/>
    </row>
    <row r="2648" spans="9:12" x14ac:dyDescent="0.25">
      <c r="I2648" s="146"/>
      <c r="J2648" s="146"/>
      <c r="K2648" s="146"/>
      <c r="L2648" s="146"/>
    </row>
    <row r="2649" spans="9:12" x14ac:dyDescent="0.25">
      <c r="I2649" s="146"/>
      <c r="J2649" s="146"/>
      <c r="K2649" s="146"/>
      <c r="L2649" s="146"/>
    </row>
    <row r="2650" spans="9:12" x14ac:dyDescent="0.25">
      <c r="I2650" s="146"/>
      <c r="J2650" s="146"/>
      <c r="K2650" s="146"/>
      <c r="L2650" s="146"/>
    </row>
    <row r="2651" spans="9:12" x14ac:dyDescent="0.25">
      <c r="I2651" s="146"/>
      <c r="J2651" s="146"/>
      <c r="K2651" s="146"/>
      <c r="L2651" s="146"/>
    </row>
    <row r="2652" spans="9:12" x14ac:dyDescent="0.25">
      <c r="I2652" s="146"/>
      <c r="J2652" s="146"/>
      <c r="K2652" s="146"/>
      <c r="L2652" s="146"/>
    </row>
    <row r="2653" spans="9:12" x14ac:dyDescent="0.25">
      <c r="I2653" s="146"/>
      <c r="J2653" s="146"/>
      <c r="K2653" s="146"/>
      <c r="L2653" s="146"/>
    </row>
    <row r="2654" spans="9:12" x14ac:dyDescent="0.25">
      <c r="I2654" s="146"/>
      <c r="J2654" s="146"/>
      <c r="K2654" s="146"/>
      <c r="L2654" s="146"/>
    </row>
    <row r="2655" spans="9:12" x14ac:dyDescent="0.25">
      <c r="I2655" s="146"/>
      <c r="J2655" s="146"/>
      <c r="K2655" s="146"/>
      <c r="L2655" s="146"/>
    </row>
    <row r="2656" spans="9:12" x14ac:dyDescent="0.25">
      <c r="I2656" s="146"/>
      <c r="J2656" s="146"/>
      <c r="K2656" s="146"/>
      <c r="L2656" s="146"/>
    </row>
    <row r="2657" spans="9:12" x14ac:dyDescent="0.25">
      <c r="I2657" s="146"/>
      <c r="J2657" s="146"/>
      <c r="K2657" s="146"/>
      <c r="L2657" s="146"/>
    </row>
    <row r="2658" spans="9:12" x14ac:dyDescent="0.25">
      <c r="I2658" s="146"/>
      <c r="J2658" s="146"/>
      <c r="K2658" s="146"/>
      <c r="L2658" s="146"/>
    </row>
    <row r="2659" spans="9:12" x14ac:dyDescent="0.25">
      <c r="I2659" s="146"/>
      <c r="J2659" s="146"/>
      <c r="K2659" s="146"/>
      <c r="L2659" s="146"/>
    </row>
    <row r="2660" spans="9:12" x14ac:dyDescent="0.25">
      <c r="I2660" s="146"/>
      <c r="J2660" s="146"/>
      <c r="K2660" s="146"/>
      <c r="L2660" s="146"/>
    </row>
    <row r="2661" spans="9:12" x14ac:dyDescent="0.25">
      <c r="I2661" s="146"/>
      <c r="J2661" s="146"/>
      <c r="K2661" s="146"/>
      <c r="L2661" s="146"/>
    </row>
    <row r="2662" spans="9:12" x14ac:dyDescent="0.25">
      <c r="I2662" s="146"/>
      <c r="J2662" s="146"/>
      <c r="K2662" s="146"/>
      <c r="L2662" s="146"/>
    </row>
    <row r="2663" spans="9:12" x14ac:dyDescent="0.25">
      <c r="I2663" s="146"/>
      <c r="J2663" s="146"/>
      <c r="K2663" s="146"/>
      <c r="L2663" s="146"/>
    </row>
    <row r="2664" spans="9:12" x14ac:dyDescent="0.25">
      <c r="I2664" s="146"/>
      <c r="J2664" s="146"/>
      <c r="K2664" s="146"/>
      <c r="L2664" s="146"/>
    </row>
    <row r="2665" spans="9:12" x14ac:dyDescent="0.25">
      <c r="I2665" s="146"/>
      <c r="J2665" s="146"/>
      <c r="K2665" s="146"/>
      <c r="L2665" s="146"/>
    </row>
    <row r="2666" spans="9:12" x14ac:dyDescent="0.25">
      <c r="I2666" s="146"/>
      <c r="J2666" s="146"/>
      <c r="K2666" s="146"/>
      <c r="L2666" s="146"/>
    </row>
    <row r="2667" spans="9:12" x14ac:dyDescent="0.25">
      <c r="I2667" s="146"/>
      <c r="J2667" s="146"/>
      <c r="K2667" s="146"/>
      <c r="L2667" s="146"/>
    </row>
    <row r="2668" spans="9:12" x14ac:dyDescent="0.25">
      <c r="I2668" s="146"/>
      <c r="J2668" s="146"/>
      <c r="K2668" s="146"/>
      <c r="L2668" s="146"/>
    </row>
    <row r="2669" spans="9:12" x14ac:dyDescent="0.25">
      <c r="I2669" s="146"/>
      <c r="J2669" s="146"/>
      <c r="K2669" s="146"/>
      <c r="L2669" s="146"/>
    </row>
    <row r="2670" spans="9:12" x14ac:dyDescent="0.25">
      <c r="I2670" s="146"/>
      <c r="J2670" s="146"/>
      <c r="K2670" s="146"/>
      <c r="L2670" s="146"/>
    </row>
    <row r="2671" spans="9:12" x14ac:dyDescent="0.25">
      <c r="I2671" s="146"/>
      <c r="J2671" s="146"/>
      <c r="K2671" s="146"/>
      <c r="L2671" s="146"/>
    </row>
    <row r="2672" spans="9:12" x14ac:dyDescent="0.25">
      <c r="I2672" s="146"/>
      <c r="J2672" s="146"/>
      <c r="K2672" s="146"/>
      <c r="L2672" s="146"/>
    </row>
    <row r="2673" spans="9:12" x14ac:dyDescent="0.25">
      <c r="I2673" s="146"/>
      <c r="J2673" s="146"/>
      <c r="K2673" s="146"/>
      <c r="L2673" s="146"/>
    </row>
    <row r="2674" spans="9:12" x14ac:dyDescent="0.25">
      <c r="I2674" s="146"/>
      <c r="J2674" s="146"/>
      <c r="K2674" s="146"/>
      <c r="L2674" s="146"/>
    </row>
    <row r="2675" spans="9:12" x14ac:dyDescent="0.25">
      <c r="I2675" s="146"/>
      <c r="J2675" s="146"/>
      <c r="K2675" s="146"/>
      <c r="L2675" s="146"/>
    </row>
    <row r="2676" spans="9:12" x14ac:dyDescent="0.25">
      <c r="I2676" s="146"/>
      <c r="J2676" s="146"/>
      <c r="K2676" s="146"/>
      <c r="L2676" s="146"/>
    </row>
    <row r="2677" spans="9:12" x14ac:dyDescent="0.25">
      <c r="I2677" s="146"/>
      <c r="J2677" s="146"/>
      <c r="K2677" s="146"/>
      <c r="L2677" s="146"/>
    </row>
    <row r="2678" spans="9:12" x14ac:dyDescent="0.25">
      <c r="I2678" s="146"/>
      <c r="J2678" s="146"/>
      <c r="K2678" s="146"/>
      <c r="L2678" s="146"/>
    </row>
    <row r="2679" spans="9:12" x14ac:dyDescent="0.25">
      <c r="I2679" s="146"/>
      <c r="J2679" s="146"/>
      <c r="K2679" s="146"/>
      <c r="L2679" s="146"/>
    </row>
    <row r="2680" spans="9:12" x14ac:dyDescent="0.25">
      <c r="I2680" s="146"/>
      <c r="J2680" s="146"/>
      <c r="K2680" s="146"/>
      <c r="L2680" s="146"/>
    </row>
    <row r="2681" spans="9:12" x14ac:dyDescent="0.25">
      <c r="I2681" s="146"/>
      <c r="J2681" s="146"/>
      <c r="K2681" s="146"/>
      <c r="L2681" s="146"/>
    </row>
    <row r="2682" spans="9:12" x14ac:dyDescent="0.25">
      <c r="I2682" s="146"/>
      <c r="J2682" s="146"/>
      <c r="K2682" s="146"/>
      <c r="L2682" s="146"/>
    </row>
    <row r="2683" spans="9:12" x14ac:dyDescent="0.25">
      <c r="I2683" s="146"/>
      <c r="J2683" s="146"/>
      <c r="K2683" s="146"/>
      <c r="L2683" s="146"/>
    </row>
    <row r="2684" spans="9:12" x14ac:dyDescent="0.25">
      <c r="I2684" s="146"/>
      <c r="J2684" s="146"/>
      <c r="K2684" s="146"/>
      <c r="L2684" s="146"/>
    </row>
    <row r="2685" spans="9:12" x14ac:dyDescent="0.25">
      <c r="I2685" s="146"/>
      <c r="J2685" s="146"/>
      <c r="K2685" s="146"/>
      <c r="L2685" s="146"/>
    </row>
    <row r="2686" spans="9:12" x14ac:dyDescent="0.25">
      <c r="I2686" s="146"/>
      <c r="J2686" s="146"/>
      <c r="K2686" s="146"/>
      <c r="L2686" s="146"/>
    </row>
    <row r="2687" spans="9:12" x14ac:dyDescent="0.25">
      <c r="I2687" s="146"/>
      <c r="J2687" s="146"/>
      <c r="K2687" s="146"/>
      <c r="L2687" s="146"/>
    </row>
    <row r="2688" spans="9:12" x14ac:dyDescent="0.25">
      <c r="I2688" s="146"/>
      <c r="J2688" s="146"/>
      <c r="K2688" s="146"/>
      <c r="L2688" s="146"/>
    </row>
    <row r="2689" spans="9:12" x14ac:dyDescent="0.25">
      <c r="I2689" s="146"/>
      <c r="J2689" s="146"/>
      <c r="K2689" s="146"/>
      <c r="L2689" s="146"/>
    </row>
    <row r="2690" spans="9:12" x14ac:dyDescent="0.25">
      <c r="I2690" s="146"/>
      <c r="J2690" s="146"/>
      <c r="K2690" s="146"/>
      <c r="L2690" s="146"/>
    </row>
    <row r="2691" spans="9:12" x14ac:dyDescent="0.25">
      <c r="I2691" s="146"/>
      <c r="J2691" s="146"/>
      <c r="K2691" s="146"/>
      <c r="L2691" s="146"/>
    </row>
    <row r="2692" spans="9:12" x14ac:dyDescent="0.25">
      <c r="I2692" s="146"/>
      <c r="J2692" s="146"/>
      <c r="K2692" s="146"/>
      <c r="L2692" s="146"/>
    </row>
    <row r="2693" spans="9:12" x14ac:dyDescent="0.25">
      <c r="I2693" s="146"/>
      <c r="J2693" s="146"/>
      <c r="K2693" s="146"/>
      <c r="L2693" s="146"/>
    </row>
    <row r="2694" spans="9:12" x14ac:dyDescent="0.25">
      <c r="I2694" s="146"/>
      <c r="J2694" s="146"/>
      <c r="K2694" s="146"/>
      <c r="L2694" s="146"/>
    </row>
    <row r="2695" spans="9:12" x14ac:dyDescent="0.25">
      <c r="I2695" s="146"/>
      <c r="J2695" s="146"/>
      <c r="K2695" s="146"/>
      <c r="L2695" s="146"/>
    </row>
    <row r="2696" spans="9:12" x14ac:dyDescent="0.25">
      <c r="I2696" s="146"/>
      <c r="J2696" s="146"/>
      <c r="K2696" s="146"/>
      <c r="L2696" s="146"/>
    </row>
    <row r="2697" spans="9:12" x14ac:dyDescent="0.25">
      <c r="I2697" s="146"/>
      <c r="J2697" s="146"/>
      <c r="K2697" s="146"/>
      <c r="L2697" s="146"/>
    </row>
    <row r="2698" spans="9:12" x14ac:dyDescent="0.25">
      <c r="I2698" s="146"/>
      <c r="J2698" s="146"/>
      <c r="K2698" s="146"/>
      <c r="L2698" s="146"/>
    </row>
    <row r="2699" spans="9:12" x14ac:dyDescent="0.25">
      <c r="I2699" s="146"/>
      <c r="J2699" s="146"/>
      <c r="K2699" s="146"/>
      <c r="L2699" s="146"/>
    </row>
    <row r="2700" spans="9:12" x14ac:dyDescent="0.25">
      <c r="I2700" s="146"/>
      <c r="J2700" s="146"/>
      <c r="K2700" s="146"/>
      <c r="L2700" s="146"/>
    </row>
    <row r="2701" spans="9:12" x14ac:dyDescent="0.25">
      <c r="I2701" s="146"/>
      <c r="J2701" s="146"/>
      <c r="K2701" s="146"/>
      <c r="L2701" s="146"/>
    </row>
    <row r="2702" spans="9:12" x14ac:dyDescent="0.25">
      <c r="I2702" s="146"/>
      <c r="J2702" s="146"/>
      <c r="K2702" s="146"/>
      <c r="L2702" s="146"/>
    </row>
    <row r="2703" spans="9:12" x14ac:dyDescent="0.25">
      <c r="I2703" s="146"/>
      <c r="J2703" s="146"/>
      <c r="K2703" s="146"/>
      <c r="L2703" s="146"/>
    </row>
    <row r="2704" spans="9:12" x14ac:dyDescent="0.25">
      <c r="I2704" s="146"/>
      <c r="J2704" s="146"/>
      <c r="K2704" s="146"/>
      <c r="L2704" s="146"/>
    </row>
    <row r="2705" spans="9:12" x14ac:dyDescent="0.25">
      <c r="I2705" s="146"/>
      <c r="J2705" s="146"/>
      <c r="K2705" s="146"/>
      <c r="L2705" s="146"/>
    </row>
    <row r="2706" spans="9:12" x14ac:dyDescent="0.25">
      <c r="I2706" s="146"/>
      <c r="J2706" s="146"/>
      <c r="K2706" s="146"/>
      <c r="L2706" s="146"/>
    </row>
    <row r="2707" spans="9:12" x14ac:dyDescent="0.25">
      <c r="I2707" s="146"/>
      <c r="J2707" s="146"/>
      <c r="K2707" s="146"/>
      <c r="L2707" s="146"/>
    </row>
    <row r="2708" spans="9:12" x14ac:dyDescent="0.25">
      <c r="I2708" s="146"/>
      <c r="J2708" s="146"/>
      <c r="K2708" s="146"/>
      <c r="L2708" s="146"/>
    </row>
    <row r="2709" spans="9:12" x14ac:dyDescent="0.25">
      <c r="I2709" s="146"/>
      <c r="J2709" s="146"/>
      <c r="K2709" s="146"/>
      <c r="L2709" s="146"/>
    </row>
    <row r="2710" spans="9:12" x14ac:dyDescent="0.25">
      <c r="I2710" s="146"/>
      <c r="J2710" s="146"/>
      <c r="K2710" s="146"/>
      <c r="L2710" s="146"/>
    </row>
    <row r="2711" spans="9:12" x14ac:dyDescent="0.25">
      <c r="I2711" s="146"/>
      <c r="J2711" s="146"/>
      <c r="K2711" s="146"/>
      <c r="L2711" s="146"/>
    </row>
    <row r="2712" spans="9:12" x14ac:dyDescent="0.25">
      <c r="I2712" s="146"/>
      <c r="J2712" s="146"/>
      <c r="K2712" s="146"/>
      <c r="L2712" s="146"/>
    </row>
    <row r="2713" spans="9:12" x14ac:dyDescent="0.25">
      <c r="I2713" s="146"/>
      <c r="J2713" s="146"/>
      <c r="K2713" s="146"/>
      <c r="L2713" s="146"/>
    </row>
    <row r="2714" spans="9:12" x14ac:dyDescent="0.25">
      <c r="I2714" s="146"/>
      <c r="J2714" s="146"/>
      <c r="K2714" s="146"/>
      <c r="L2714" s="146"/>
    </row>
    <row r="2715" spans="9:12" x14ac:dyDescent="0.25">
      <c r="I2715" s="146"/>
      <c r="J2715" s="146"/>
      <c r="K2715" s="146"/>
      <c r="L2715" s="146"/>
    </row>
    <row r="2716" spans="9:12" x14ac:dyDescent="0.25">
      <c r="I2716" s="146"/>
      <c r="J2716" s="146"/>
      <c r="K2716" s="146"/>
      <c r="L2716" s="146"/>
    </row>
    <row r="2717" spans="9:12" x14ac:dyDescent="0.25">
      <c r="I2717" s="146"/>
      <c r="J2717" s="146"/>
      <c r="K2717" s="146"/>
      <c r="L2717" s="146"/>
    </row>
    <row r="2718" spans="9:12" x14ac:dyDescent="0.25">
      <c r="I2718" s="146"/>
      <c r="J2718" s="146"/>
      <c r="K2718" s="146"/>
      <c r="L2718" s="146"/>
    </row>
    <row r="2719" spans="9:12" x14ac:dyDescent="0.25">
      <c r="I2719" s="146"/>
      <c r="J2719" s="146"/>
      <c r="K2719" s="146"/>
      <c r="L2719" s="146"/>
    </row>
    <row r="2720" spans="9:12" x14ac:dyDescent="0.25">
      <c r="I2720" s="146"/>
      <c r="J2720" s="146"/>
      <c r="K2720" s="146"/>
      <c r="L2720" s="146"/>
    </row>
    <row r="2721" spans="9:12" x14ac:dyDescent="0.25">
      <c r="I2721" s="146"/>
      <c r="J2721" s="146"/>
      <c r="K2721" s="146"/>
      <c r="L2721" s="146"/>
    </row>
    <row r="2722" spans="9:12" x14ac:dyDescent="0.25">
      <c r="I2722" s="146"/>
      <c r="J2722" s="146"/>
      <c r="K2722" s="146"/>
      <c r="L2722" s="146"/>
    </row>
    <row r="2723" spans="9:12" x14ac:dyDescent="0.25">
      <c r="I2723" s="146"/>
      <c r="J2723" s="146"/>
      <c r="K2723" s="146"/>
      <c r="L2723" s="146"/>
    </row>
    <row r="2724" spans="9:12" x14ac:dyDescent="0.25">
      <c r="I2724" s="146"/>
      <c r="J2724" s="146"/>
      <c r="K2724" s="146"/>
      <c r="L2724" s="146"/>
    </row>
    <row r="2725" spans="9:12" x14ac:dyDescent="0.25">
      <c r="I2725" s="146"/>
      <c r="J2725" s="146"/>
      <c r="K2725" s="146"/>
      <c r="L2725" s="146"/>
    </row>
    <row r="2726" spans="9:12" x14ac:dyDescent="0.25">
      <c r="I2726" s="146"/>
      <c r="J2726" s="146"/>
      <c r="K2726" s="146"/>
      <c r="L2726" s="146"/>
    </row>
    <row r="2727" spans="9:12" x14ac:dyDescent="0.25">
      <c r="I2727" s="146"/>
      <c r="J2727" s="146"/>
      <c r="K2727" s="146"/>
      <c r="L2727" s="146"/>
    </row>
    <row r="2728" spans="9:12" x14ac:dyDescent="0.25">
      <c r="I2728" s="146"/>
      <c r="J2728" s="146"/>
      <c r="K2728" s="146"/>
      <c r="L2728" s="146"/>
    </row>
    <row r="2729" spans="9:12" x14ac:dyDescent="0.25">
      <c r="I2729" s="146"/>
      <c r="J2729" s="146"/>
      <c r="K2729" s="146"/>
      <c r="L2729" s="146"/>
    </row>
    <row r="2730" spans="9:12" x14ac:dyDescent="0.25">
      <c r="I2730" s="146"/>
      <c r="J2730" s="146"/>
      <c r="K2730" s="146"/>
      <c r="L2730" s="146"/>
    </row>
    <row r="2731" spans="9:12" x14ac:dyDescent="0.25">
      <c r="I2731" s="146"/>
      <c r="J2731" s="146"/>
      <c r="K2731" s="146"/>
      <c r="L2731" s="146"/>
    </row>
    <row r="2732" spans="9:12" x14ac:dyDescent="0.25">
      <c r="I2732" s="146"/>
      <c r="J2732" s="146"/>
      <c r="K2732" s="146"/>
      <c r="L2732" s="146"/>
    </row>
    <row r="2733" spans="9:12" x14ac:dyDescent="0.25">
      <c r="I2733" s="146"/>
      <c r="J2733" s="146"/>
      <c r="K2733" s="146"/>
      <c r="L2733" s="146"/>
    </row>
    <row r="2734" spans="9:12" x14ac:dyDescent="0.25">
      <c r="I2734" s="146"/>
      <c r="J2734" s="146"/>
      <c r="K2734" s="146"/>
      <c r="L2734" s="146"/>
    </row>
    <row r="2735" spans="9:12" x14ac:dyDescent="0.25">
      <c r="I2735" s="146"/>
      <c r="J2735" s="146"/>
      <c r="K2735" s="146"/>
      <c r="L2735" s="146"/>
    </row>
    <row r="2736" spans="9:12" x14ac:dyDescent="0.25">
      <c r="I2736" s="146"/>
      <c r="J2736" s="146"/>
      <c r="K2736" s="146"/>
      <c r="L2736" s="146"/>
    </row>
    <row r="2737" spans="9:12" x14ac:dyDescent="0.25">
      <c r="I2737" s="146"/>
      <c r="J2737" s="146"/>
      <c r="K2737" s="146"/>
      <c r="L2737" s="146"/>
    </row>
    <row r="2738" spans="9:12" x14ac:dyDescent="0.25">
      <c r="I2738" s="146"/>
      <c r="J2738" s="146"/>
      <c r="K2738" s="146"/>
      <c r="L2738" s="146"/>
    </row>
    <row r="2739" spans="9:12" x14ac:dyDescent="0.25">
      <c r="I2739" s="146"/>
      <c r="J2739" s="146"/>
      <c r="K2739" s="146"/>
      <c r="L2739" s="146"/>
    </row>
    <row r="2740" spans="9:12" x14ac:dyDescent="0.25">
      <c r="I2740" s="146"/>
      <c r="J2740" s="146"/>
      <c r="K2740" s="146"/>
      <c r="L2740" s="146"/>
    </row>
    <row r="2741" spans="9:12" x14ac:dyDescent="0.25">
      <c r="I2741" s="146"/>
      <c r="J2741" s="146"/>
      <c r="K2741" s="146"/>
      <c r="L2741" s="146"/>
    </row>
    <row r="2742" spans="9:12" x14ac:dyDescent="0.25">
      <c r="I2742" s="146"/>
      <c r="J2742" s="146"/>
      <c r="K2742" s="146"/>
      <c r="L2742" s="146"/>
    </row>
    <row r="2743" spans="9:12" x14ac:dyDescent="0.25">
      <c r="I2743" s="146"/>
      <c r="J2743" s="146"/>
      <c r="K2743" s="146"/>
      <c r="L2743" s="146"/>
    </row>
    <row r="2744" spans="9:12" x14ac:dyDescent="0.25">
      <c r="I2744" s="146"/>
      <c r="J2744" s="146"/>
      <c r="K2744" s="146"/>
      <c r="L2744" s="146"/>
    </row>
    <row r="2745" spans="9:12" x14ac:dyDescent="0.25">
      <c r="I2745" s="146"/>
      <c r="J2745" s="146"/>
      <c r="K2745" s="146"/>
      <c r="L2745" s="146"/>
    </row>
    <row r="2746" spans="9:12" x14ac:dyDescent="0.25">
      <c r="I2746" s="146"/>
      <c r="J2746" s="146"/>
      <c r="K2746" s="146"/>
      <c r="L2746" s="146"/>
    </row>
    <row r="2747" spans="9:12" x14ac:dyDescent="0.25">
      <c r="I2747" s="146"/>
      <c r="J2747" s="146"/>
      <c r="K2747" s="146"/>
      <c r="L2747" s="146"/>
    </row>
    <row r="2748" spans="9:12" x14ac:dyDescent="0.25">
      <c r="I2748" s="146"/>
      <c r="J2748" s="146"/>
      <c r="K2748" s="146"/>
      <c r="L2748" s="146"/>
    </row>
    <row r="2749" spans="9:12" x14ac:dyDescent="0.25">
      <c r="I2749" s="146"/>
      <c r="J2749" s="146"/>
      <c r="K2749" s="146"/>
      <c r="L2749" s="146"/>
    </row>
    <row r="2750" spans="9:12" x14ac:dyDescent="0.25">
      <c r="I2750" s="146"/>
      <c r="J2750" s="146"/>
      <c r="K2750" s="146"/>
      <c r="L2750" s="146"/>
    </row>
    <row r="2751" spans="9:12" x14ac:dyDescent="0.25">
      <c r="I2751" s="146"/>
      <c r="J2751" s="146"/>
      <c r="K2751" s="146"/>
      <c r="L2751" s="146"/>
    </row>
    <row r="2752" spans="9:12" x14ac:dyDescent="0.25">
      <c r="I2752" s="146"/>
      <c r="J2752" s="146"/>
      <c r="K2752" s="146"/>
      <c r="L2752" s="146"/>
    </row>
    <row r="2753" spans="9:12" x14ac:dyDescent="0.25">
      <c r="I2753" s="146"/>
      <c r="J2753" s="146"/>
      <c r="K2753" s="146"/>
      <c r="L2753" s="146"/>
    </row>
    <row r="2754" spans="9:12" x14ac:dyDescent="0.25">
      <c r="I2754" s="146"/>
      <c r="J2754" s="146"/>
      <c r="K2754" s="146"/>
      <c r="L2754" s="146"/>
    </row>
    <row r="2755" spans="9:12" x14ac:dyDescent="0.25">
      <c r="I2755" s="146"/>
      <c r="J2755" s="146"/>
      <c r="K2755" s="146"/>
      <c r="L2755" s="146"/>
    </row>
    <row r="2756" spans="9:12" x14ac:dyDescent="0.25">
      <c r="I2756" s="146"/>
      <c r="J2756" s="146"/>
      <c r="K2756" s="146"/>
      <c r="L2756" s="146"/>
    </row>
    <row r="2757" spans="9:12" x14ac:dyDescent="0.25">
      <c r="I2757" s="146"/>
      <c r="J2757" s="146"/>
      <c r="K2757" s="146"/>
      <c r="L2757" s="146"/>
    </row>
    <row r="2758" spans="9:12" x14ac:dyDescent="0.25">
      <c r="I2758" s="146"/>
      <c r="J2758" s="146"/>
      <c r="K2758" s="146"/>
      <c r="L2758" s="146"/>
    </row>
    <row r="2759" spans="9:12" x14ac:dyDescent="0.25">
      <c r="I2759" s="146"/>
      <c r="J2759" s="146"/>
      <c r="K2759" s="146"/>
      <c r="L2759" s="146"/>
    </row>
    <row r="2760" spans="9:12" x14ac:dyDescent="0.25">
      <c r="I2760" s="146"/>
      <c r="J2760" s="146"/>
      <c r="K2760" s="146"/>
      <c r="L2760" s="146"/>
    </row>
    <row r="2761" spans="9:12" x14ac:dyDescent="0.25">
      <c r="I2761" s="146"/>
      <c r="J2761" s="146"/>
      <c r="K2761" s="146"/>
      <c r="L2761" s="146"/>
    </row>
    <row r="2762" spans="9:12" x14ac:dyDescent="0.25">
      <c r="I2762" s="146"/>
      <c r="J2762" s="146"/>
      <c r="K2762" s="146"/>
      <c r="L2762" s="146"/>
    </row>
    <row r="2763" spans="9:12" x14ac:dyDescent="0.25">
      <c r="I2763" s="146"/>
      <c r="J2763" s="146"/>
      <c r="K2763" s="146"/>
      <c r="L2763" s="146"/>
    </row>
    <row r="2764" spans="9:12" x14ac:dyDescent="0.25">
      <c r="I2764" s="146"/>
      <c r="J2764" s="146"/>
      <c r="K2764" s="146"/>
      <c r="L2764" s="146"/>
    </row>
    <row r="2765" spans="9:12" x14ac:dyDescent="0.25">
      <c r="I2765" s="146"/>
      <c r="J2765" s="146"/>
      <c r="K2765" s="146"/>
      <c r="L2765" s="146"/>
    </row>
    <row r="2766" spans="9:12" x14ac:dyDescent="0.25">
      <c r="I2766" s="146"/>
      <c r="J2766" s="146"/>
      <c r="K2766" s="146"/>
      <c r="L2766" s="146"/>
    </row>
    <row r="2767" spans="9:12" x14ac:dyDescent="0.25">
      <c r="I2767" s="146"/>
      <c r="J2767" s="146"/>
      <c r="K2767" s="146"/>
      <c r="L2767" s="146"/>
    </row>
    <row r="2768" spans="9:12" x14ac:dyDescent="0.25">
      <c r="I2768" s="146"/>
      <c r="J2768" s="146"/>
      <c r="K2768" s="146"/>
      <c r="L2768" s="146"/>
    </row>
    <row r="2769" spans="9:12" x14ac:dyDescent="0.25">
      <c r="I2769" s="146"/>
      <c r="J2769" s="146"/>
      <c r="K2769" s="146"/>
      <c r="L2769" s="146"/>
    </row>
    <row r="2770" spans="9:12" x14ac:dyDescent="0.25">
      <c r="I2770" s="146"/>
      <c r="J2770" s="146"/>
      <c r="K2770" s="146"/>
      <c r="L2770" s="146"/>
    </row>
    <row r="2771" spans="9:12" x14ac:dyDescent="0.25">
      <c r="I2771" s="146"/>
      <c r="J2771" s="146"/>
      <c r="K2771" s="146"/>
      <c r="L2771" s="146"/>
    </row>
    <row r="2772" spans="9:12" x14ac:dyDescent="0.25">
      <c r="I2772" s="146"/>
      <c r="J2772" s="146"/>
      <c r="K2772" s="146"/>
      <c r="L2772" s="146"/>
    </row>
    <row r="2773" spans="9:12" x14ac:dyDescent="0.25">
      <c r="I2773" s="146"/>
      <c r="J2773" s="146"/>
      <c r="K2773" s="146"/>
      <c r="L2773" s="146"/>
    </row>
    <row r="2774" spans="9:12" x14ac:dyDescent="0.25">
      <c r="I2774" s="146"/>
      <c r="J2774" s="146"/>
      <c r="K2774" s="146"/>
      <c r="L2774" s="146"/>
    </row>
    <row r="2775" spans="9:12" x14ac:dyDescent="0.25">
      <c r="I2775" s="146"/>
      <c r="J2775" s="146"/>
      <c r="K2775" s="146"/>
      <c r="L2775" s="146"/>
    </row>
    <row r="2776" spans="9:12" x14ac:dyDescent="0.25">
      <c r="I2776" s="146"/>
      <c r="J2776" s="146"/>
      <c r="K2776" s="146"/>
      <c r="L2776" s="146"/>
    </row>
    <row r="2777" spans="9:12" x14ac:dyDescent="0.25">
      <c r="I2777" s="146"/>
      <c r="J2777" s="146"/>
      <c r="K2777" s="146"/>
      <c r="L2777" s="146"/>
    </row>
    <row r="2778" spans="9:12" x14ac:dyDescent="0.25">
      <c r="I2778" s="146"/>
      <c r="J2778" s="146"/>
      <c r="K2778" s="146"/>
      <c r="L2778" s="146"/>
    </row>
    <row r="2779" spans="9:12" x14ac:dyDescent="0.25">
      <c r="I2779" s="146"/>
      <c r="J2779" s="146"/>
      <c r="K2779" s="146"/>
      <c r="L2779" s="146"/>
    </row>
    <row r="2780" spans="9:12" x14ac:dyDescent="0.25">
      <c r="I2780" s="146"/>
      <c r="J2780" s="146"/>
      <c r="K2780" s="146"/>
      <c r="L2780" s="146"/>
    </row>
    <row r="2781" spans="9:12" x14ac:dyDescent="0.25">
      <c r="I2781" s="146"/>
      <c r="J2781" s="146"/>
      <c r="K2781" s="146"/>
      <c r="L2781" s="146"/>
    </row>
    <row r="2782" spans="9:12" x14ac:dyDescent="0.25">
      <c r="I2782" s="146"/>
      <c r="J2782" s="146"/>
      <c r="K2782" s="146"/>
      <c r="L2782" s="146"/>
    </row>
    <row r="2783" spans="9:12" x14ac:dyDescent="0.25">
      <c r="I2783" s="146"/>
      <c r="J2783" s="146"/>
      <c r="K2783" s="146"/>
      <c r="L2783" s="146"/>
    </row>
    <row r="2784" spans="9:12" x14ac:dyDescent="0.25">
      <c r="I2784" s="146"/>
      <c r="J2784" s="146"/>
      <c r="K2784" s="146"/>
      <c r="L2784" s="146"/>
    </row>
    <row r="2785" spans="9:12" x14ac:dyDescent="0.25">
      <c r="I2785" s="146"/>
      <c r="J2785" s="146"/>
      <c r="K2785" s="146"/>
      <c r="L2785" s="146"/>
    </row>
    <row r="2786" spans="9:12" x14ac:dyDescent="0.25">
      <c r="I2786" s="146"/>
      <c r="J2786" s="146"/>
      <c r="K2786" s="146"/>
      <c r="L2786" s="146"/>
    </row>
    <row r="2787" spans="9:12" x14ac:dyDescent="0.25">
      <c r="I2787" s="146"/>
      <c r="J2787" s="146"/>
      <c r="K2787" s="146"/>
      <c r="L2787" s="146"/>
    </row>
    <row r="2788" spans="9:12" x14ac:dyDescent="0.25">
      <c r="I2788" s="146"/>
      <c r="J2788" s="146"/>
      <c r="K2788" s="146"/>
      <c r="L2788" s="146"/>
    </row>
    <row r="2789" spans="9:12" x14ac:dyDescent="0.25">
      <c r="I2789" s="146"/>
      <c r="J2789" s="146"/>
      <c r="K2789" s="146"/>
      <c r="L2789" s="146"/>
    </row>
    <row r="2790" spans="9:12" x14ac:dyDescent="0.25">
      <c r="I2790" s="146"/>
      <c r="J2790" s="146"/>
      <c r="K2790" s="146"/>
      <c r="L2790" s="146"/>
    </row>
    <row r="2791" spans="9:12" x14ac:dyDescent="0.25">
      <c r="I2791" s="146"/>
      <c r="J2791" s="146"/>
      <c r="K2791" s="146"/>
      <c r="L2791" s="146"/>
    </row>
    <row r="2792" spans="9:12" x14ac:dyDescent="0.25">
      <c r="I2792" s="146"/>
      <c r="J2792" s="146"/>
      <c r="K2792" s="146"/>
      <c r="L2792" s="146"/>
    </row>
    <row r="2793" spans="9:12" x14ac:dyDescent="0.25">
      <c r="I2793" s="146"/>
      <c r="J2793" s="146"/>
      <c r="K2793" s="146"/>
      <c r="L2793" s="146"/>
    </row>
    <row r="2794" spans="9:12" x14ac:dyDescent="0.25">
      <c r="I2794" s="146"/>
      <c r="J2794" s="146"/>
      <c r="K2794" s="146"/>
      <c r="L2794" s="146"/>
    </row>
    <row r="2795" spans="9:12" x14ac:dyDescent="0.25">
      <c r="I2795" s="146"/>
      <c r="J2795" s="146"/>
      <c r="K2795" s="146"/>
      <c r="L2795" s="146"/>
    </row>
    <row r="2796" spans="9:12" x14ac:dyDescent="0.25">
      <c r="I2796" s="146"/>
      <c r="J2796" s="146"/>
      <c r="K2796" s="146"/>
      <c r="L2796" s="146"/>
    </row>
    <row r="2797" spans="9:12" x14ac:dyDescent="0.25">
      <c r="I2797" s="146"/>
      <c r="J2797" s="146"/>
      <c r="K2797" s="146"/>
      <c r="L2797" s="146"/>
    </row>
    <row r="2798" spans="9:12" x14ac:dyDescent="0.25">
      <c r="I2798" s="146"/>
      <c r="J2798" s="146"/>
      <c r="K2798" s="146"/>
      <c r="L2798" s="146"/>
    </row>
    <row r="2799" spans="9:12" x14ac:dyDescent="0.25">
      <c r="I2799" s="146"/>
      <c r="J2799" s="146"/>
      <c r="K2799" s="146"/>
      <c r="L2799" s="146"/>
    </row>
    <row r="2800" spans="9:12" x14ac:dyDescent="0.25">
      <c r="I2800" s="146"/>
      <c r="J2800" s="146"/>
      <c r="K2800" s="146"/>
      <c r="L2800" s="146"/>
    </row>
    <row r="2801" spans="9:12" x14ac:dyDescent="0.25">
      <c r="I2801" s="146"/>
      <c r="J2801" s="146"/>
      <c r="K2801" s="146"/>
      <c r="L2801" s="146"/>
    </row>
    <row r="2802" spans="9:12" x14ac:dyDescent="0.25">
      <c r="I2802" s="146"/>
      <c r="J2802" s="146"/>
      <c r="K2802" s="146"/>
      <c r="L2802" s="146"/>
    </row>
    <row r="2803" spans="9:12" x14ac:dyDescent="0.25">
      <c r="I2803" s="146"/>
      <c r="J2803" s="146"/>
      <c r="K2803" s="146"/>
      <c r="L2803" s="146"/>
    </row>
    <row r="2804" spans="9:12" x14ac:dyDescent="0.25">
      <c r="I2804" s="146"/>
      <c r="J2804" s="146"/>
      <c r="K2804" s="146"/>
      <c r="L2804" s="146"/>
    </row>
    <row r="2805" spans="9:12" x14ac:dyDescent="0.25">
      <c r="I2805" s="146"/>
      <c r="J2805" s="146"/>
      <c r="K2805" s="146"/>
      <c r="L2805" s="146"/>
    </row>
    <row r="2806" spans="9:12" x14ac:dyDescent="0.25">
      <c r="I2806" s="146"/>
      <c r="J2806" s="146"/>
      <c r="K2806" s="146"/>
      <c r="L2806" s="146"/>
    </row>
    <row r="2807" spans="9:12" x14ac:dyDescent="0.25">
      <c r="I2807" s="146"/>
      <c r="J2807" s="146"/>
      <c r="K2807" s="146"/>
      <c r="L2807" s="146"/>
    </row>
    <row r="2808" spans="9:12" x14ac:dyDescent="0.25">
      <c r="I2808" s="146"/>
      <c r="J2808" s="146"/>
      <c r="K2808" s="146"/>
      <c r="L2808" s="146"/>
    </row>
    <row r="2809" spans="9:12" x14ac:dyDescent="0.25">
      <c r="I2809" s="146"/>
      <c r="J2809" s="146"/>
      <c r="K2809" s="146"/>
      <c r="L2809" s="146"/>
    </row>
    <row r="2810" spans="9:12" x14ac:dyDescent="0.25">
      <c r="I2810" s="146"/>
      <c r="J2810" s="146"/>
      <c r="K2810" s="146"/>
      <c r="L2810" s="146"/>
    </row>
    <row r="2811" spans="9:12" x14ac:dyDescent="0.25">
      <c r="I2811" s="146"/>
      <c r="J2811" s="146"/>
      <c r="K2811" s="146"/>
      <c r="L2811" s="146"/>
    </row>
    <row r="2812" spans="9:12" x14ac:dyDescent="0.25">
      <c r="I2812" s="146"/>
      <c r="J2812" s="146"/>
      <c r="K2812" s="146"/>
      <c r="L2812" s="146"/>
    </row>
    <row r="2813" spans="9:12" x14ac:dyDescent="0.25">
      <c r="I2813" s="146"/>
      <c r="J2813" s="146"/>
      <c r="K2813" s="146"/>
      <c r="L2813" s="146"/>
    </row>
    <row r="2814" spans="9:12" x14ac:dyDescent="0.25">
      <c r="I2814" s="146"/>
      <c r="J2814" s="146"/>
      <c r="K2814" s="146"/>
      <c r="L2814" s="146"/>
    </row>
    <row r="2815" spans="9:12" x14ac:dyDescent="0.25">
      <c r="I2815" s="146"/>
      <c r="J2815" s="146"/>
      <c r="K2815" s="146"/>
      <c r="L2815" s="146"/>
    </row>
    <row r="2816" spans="9:12" x14ac:dyDescent="0.25">
      <c r="I2816" s="146"/>
      <c r="J2816" s="146"/>
      <c r="K2816" s="146"/>
      <c r="L2816" s="146"/>
    </row>
    <row r="2817" spans="9:12" x14ac:dyDescent="0.25">
      <c r="I2817" s="146"/>
      <c r="J2817" s="146"/>
      <c r="K2817" s="146"/>
      <c r="L2817" s="146"/>
    </row>
    <row r="2818" spans="9:12" x14ac:dyDescent="0.25">
      <c r="I2818" s="146"/>
      <c r="J2818" s="146"/>
      <c r="K2818" s="146"/>
      <c r="L2818" s="146"/>
    </row>
    <row r="2819" spans="9:12" x14ac:dyDescent="0.25">
      <c r="I2819" s="146"/>
      <c r="J2819" s="146"/>
      <c r="K2819" s="146"/>
      <c r="L2819" s="146"/>
    </row>
    <row r="2820" spans="9:12" x14ac:dyDescent="0.25">
      <c r="I2820" s="146"/>
      <c r="J2820" s="146"/>
      <c r="K2820" s="146"/>
      <c r="L2820" s="146"/>
    </row>
    <row r="2821" spans="9:12" x14ac:dyDescent="0.25">
      <c r="I2821" s="146"/>
      <c r="J2821" s="146"/>
      <c r="K2821" s="146"/>
      <c r="L2821" s="146"/>
    </row>
    <row r="2822" spans="9:12" x14ac:dyDescent="0.25">
      <c r="I2822" s="146"/>
      <c r="J2822" s="146"/>
      <c r="K2822" s="146"/>
      <c r="L2822" s="146"/>
    </row>
    <row r="2823" spans="9:12" x14ac:dyDescent="0.25">
      <c r="I2823" s="146"/>
      <c r="J2823" s="146"/>
      <c r="K2823" s="146"/>
      <c r="L2823" s="146"/>
    </row>
    <row r="2824" spans="9:12" x14ac:dyDescent="0.25">
      <c r="I2824" s="146"/>
      <c r="J2824" s="146"/>
      <c r="K2824" s="146"/>
      <c r="L2824" s="146"/>
    </row>
    <row r="2825" spans="9:12" x14ac:dyDescent="0.25">
      <c r="I2825" s="146"/>
      <c r="J2825" s="146"/>
      <c r="K2825" s="146"/>
      <c r="L2825" s="146"/>
    </row>
    <row r="2826" spans="9:12" x14ac:dyDescent="0.25">
      <c r="I2826" s="146"/>
      <c r="J2826" s="146"/>
      <c r="K2826" s="146"/>
      <c r="L2826" s="146"/>
    </row>
    <row r="2827" spans="9:12" x14ac:dyDescent="0.25">
      <c r="I2827" s="146"/>
      <c r="J2827" s="146"/>
      <c r="K2827" s="146"/>
      <c r="L2827" s="146"/>
    </row>
    <row r="2828" spans="9:12" x14ac:dyDescent="0.25">
      <c r="I2828" s="146"/>
      <c r="J2828" s="146"/>
      <c r="K2828" s="146"/>
      <c r="L2828" s="146"/>
    </row>
    <row r="2829" spans="9:12" x14ac:dyDescent="0.25">
      <c r="I2829" s="146"/>
      <c r="J2829" s="146"/>
      <c r="K2829" s="146"/>
      <c r="L2829" s="146"/>
    </row>
    <row r="2830" spans="9:12" x14ac:dyDescent="0.25">
      <c r="I2830" s="146"/>
      <c r="J2830" s="146"/>
      <c r="K2830" s="146"/>
      <c r="L2830" s="146"/>
    </row>
    <row r="2831" spans="9:12" x14ac:dyDescent="0.25">
      <c r="I2831" s="146"/>
      <c r="J2831" s="146"/>
      <c r="K2831" s="146"/>
      <c r="L2831" s="146"/>
    </row>
    <row r="2832" spans="9:12" x14ac:dyDescent="0.25">
      <c r="I2832" s="146"/>
      <c r="J2832" s="146"/>
      <c r="K2832" s="146"/>
      <c r="L2832" s="146"/>
    </row>
    <row r="2833" spans="9:12" x14ac:dyDescent="0.25">
      <c r="I2833" s="146"/>
      <c r="J2833" s="146"/>
      <c r="K2833" s="146"/>
      <c r="L2833" s="146"/>
    </row>
    <row r="2834" spans="9:12" x14ac:dyDescent="0.25">
      <c r="I2834" s="146"/>
      <c r="J2834" s="146"/>
      <c r="K2834" s="146"/>
      <c r="L2834" s="146"/>
    </row>
    <row r="2835" spans="9:12" x14ac:dyDescent="0.25">
      <c r="I2835" s="146"/>
      <c r="J2835" s="146"/>
      <c r="K2835" s="146"/>
      <c r="L2835" s="146"/>
    </row>
    <row r="2836" spans="9:12" x14ac:dyDescent="0.25">
      <c r="I2836" s="146"/>
      <c r="J2836" s="146"/>
      <c r="K2836" s="146"/>
      <c r="L2836" s="146"/>
    </row>
    <row r="2837" spans="9:12" x14ac:dyDescent="0.25">
      <c r="I2837" s="146"/>
      <c r="J2837" s="146"/>
      <c r="K2837" s="146"/>
      <c r="L2837" s="146"/>
    </row>
    <row r="2838" spans="9:12" x14ac:dyDescent="0.25">
      <c r="I2838" s="146"/>
      <c r="J2838" s="146"/>
      <c r="K2838" s="146"/>
      <c r="L2838" s="146"/>
    </row>
    <row r="2839" spans="9:12" x14ac:dyDescent="0.25">
      <c r="I2839" s="146"/>
      <c r="J2839" s="146"/>
      <c r="K2839" s="146"/>
      <c r="L2839" s="146"/>
    </row>
    <row r="2840" spans="9:12" x14ac:dyDescent="0.25">
      <c r="I2840" s="146"/>
      <c r="J2840" s="146"/>
      <c r="K2840" s="146"/>
      <c r="L2840" s="146"/>
    </row>
    <row r="2841" spans="9:12" x14ac:dyDescent="0.25">
      <c r="I2841" s="146"/>
      <c r="J2841" s="146"/>
      <c r="K2841" s="146"/>
      <c r="L2841" s="146"/>
    </row>
    <row r="2842" spans="9:12" x14ac:dyDescent="0.25">
      <c r="I2842" s="146"/>
      <c r="J2842" s="146"/>
      <c r="K2842" s="146"/>
      <c r="L2842" s="146"/>
    </row>
    <row r="2843" spans="9:12" x14ac:dyDescent="0.25">
      <c r="I2843" s="146"/>
      <c r="J2843" s="146"/>
      <c r="K2843" s="146"/>
      <c r="L2843" s="146"/>
    </row>
    <row r="2844" spans="9:12" x14ac:dyDescent="0.25">
      <c r="I2844" s="146"/>
      <c r="J2844" s="146"/>
      <c r="K2844" s="146"/>
      <c r="L2844" s="146"/>
    </row>
    <row r="2845" spans="9:12" x14ac:dyDescent="0.25">
      <c r="I2845" s="146"/>
      <c r="J2845" s="146"/>
      <c r="K2845" s="146"/>
      <c r="L2845" s="146"/>
    </row>
    <row r="2846" spans="9:12" x14ac:dyDescent="0.25">
      <c r="I2846" s="146"/>
      <c r="J2846" s="146"/>
      <c r="K2846" s="146"/>
      <c r="L2846" s="146"/>
    </row>
    <row r="2847" spans="9:12" x14ac:dyDescent="0.25">
      <c r="I2847" s="146"/>
      <c r="J2847" s="146"/>
      <c r="K2847" s="146"/>
      <c r="L2847" s="146"/>
    </row>
    <row r="2848" spans="9:12" x14ac:dyDescent="0.25">
      <c r="I2848" s="146"/>
      <c r="J2848" s="146"/>
      <c r="K2848" s="146"/>
      <c r="L2848" s="146"/>
    </row>
    <row r="2849" spans="9:12" x14ac:dyDescent="0.25">
      <c r="I2849" s="146"/>
      <c r="J2849" s="146"/>
      <c r="K2849" s="146"/>
      <c r="L2849" s="146"/>
    </row>
    <row r="2850" spans="9:12" x14ac:dyDescent="0.25">
      <c r="I2850" s="146"/>
      <c r="J2850" s="146"/>
      <c r="K2850" s="146"/>
      <c r="L2850" s="146"/>
    </row>
    <row r="2851" spans="9:12" x14ac:dyDescent="0.25">
      <c r="I2851" s="146"/>
      <c r="J2851" s="146"/>
      <c r="K2851" s="146"/>
      <c r="L2851" s="146"/>
    </row>
    <row r="2852" spans="9:12" x14ac:dyDescent="0.25">
      <c r="I2852" s="146"/>
      <c r="J2852" s="146"/>
      <c r="K2852" s="146"/>
      <c r="L2852" s="146"/>
    </row>
    <row r="2853" spans="9:12" x14ac:dyDescent="0.25">
      <c r="I2853" s="146"/>
      <c r="J2853" s="146"/>
      <c r="K2853" s="146"/>
      <c r="L2853" s="146"/>
    </row>
    <row r="2854" spans="9:12" x14ac:dyDescent="0.25">
      <c r="I2854" s="146"/>
      <c r="J2854" s="146"/>
      <c r="K2854" s="146"/>
      <c r="L2854" s="146"/>
    </row>
    <row r="2855" spans="9:12" x14ac:dyDescent="0.25">
      <c r="I2855" s="146"/>
      <c r="J2855" s="146"/>
      <c r="K2855" s="146"/>
      <c r="L2855" s="146"/>
    </row>
    <row r="2856" spans="9:12" x14ac:dyDescent="0.25">
      <c r="I2856" s="146"/>
      <c r="J2856" s="146"/>
      <c r="K2856" s="146"/>
      <c r="L2856" s="146"/>
    </row>
    <row r="2857" spans="9:12" x14ac:dyDescent="0.25">
      <c r="I2857" s="146"/>
      <c r="J2857" s="146"/>
      <c r="K2857" s="146"/>
      <c r="L2857" s="146"/>
    </row>
    <row r="2858" spans="9:12" x14ac:dyDescent="0.25">
      <c r="I2858" s="146"/>
      <c r="J2858" s="146"/>
      <c r="K2858" s="146"/>
      <c r="L2858" s="146"/>
    </row>
    <row r="2859" spans="9:12" x14ac:dyDescent="0.25">
      <c r="I2859" s="146"/>
      <c r="J2859" s="146"/>
      <c r="K2859" s="146"/>
      <c r="L2859" s="146"/>
    </row>
    <row r="2860" spans="9:12" x14ac:dyDescent="0.25">
      <c r="I2860" s="146"/>
      <c r="J2860" s="146"/>
      <c r="K2860" s="146"/>
      <c r="L2860" s="146"/>
    </row>
    <row r="2861" spans="9:12" x14ac:dyDescent="0.25">
      <c r="I2861" s="146"/>
      <c r="J2861" s="146"/>
      <c r="K2861" s="146"/>
      <c r="L2861" s="146"/>
    </row>
    <row r="2862" spans="9:12" x14ac:dyDescent="0.25">
      <c r="I2862" s="146"/>
      <c r="J2862" s="146"/>
      <c r="K2862" s="146"/>
      <c r="L2862" s="146"/>
    </row>
    <row r="2863" spans="9:12" x14ac:dyDescent="0.25">
      <c r="I2863" s="146"/>
      <c r="J2863" s="146"/>
      <c r="K2863" s="146"/>
      <c r="L2863" s="146"/>
    </row>
    <row r="2864" spans="9:12" x14ac:dyDescent="0.25">
      <c r="I2864" s="146"/>
      <c r="J2864" s="146"/>
      <c r="K2864" s="146"/>
      <c r="L2864" s="146"/>
    </row>
    <row r="2865" spans="9:12" x14ac:dyDescent="0.25">
      <c r="I2865" s="146"/>
      <c r="J2865" s="146"/>
      <c r="K2865" s="146"/>
      <c r="L2865" s="146"/>
    </row>
    <row r="2866" spans="9:12" x14ac:dyDescent="0.25">
      <c r="I2866" s="146"/>
      <c r="J2866" s="146"/>
      <c r="K2866" s="146"/>
      <c r="L2866" s="146"/>
    </row>
    <row r="2867" spans="9:12" x14ac:dyDescent="0.25">
      <c r="I2867" s="146"/>
      <c r="J2867" s="146"/>
      <c r="K2867" s="146"/>
      <c r="L2867" s="146"/>
    </row>
    <row r="2868" spans="9:12" x14ac:dyDescent="0.25">
      <c r="I2868" s="146"/>
      <c r="J2868" s="146"/>
      <c r="K2868" s="146"/>
      <c r="L2868" s="146"/>
    </row>
    <row r="2869" spans="9:12" x14ac:dyDescent="0.25">
      <c r="I2869" s="146"/>
      <c r="J2869" s="146"/>
      <c r="K2869" s="146"/>
      <c r="L2869" s="146"/>
    </row>
    <row r="2870" spans="9:12" x14ac:dyDescent="0.25">
      <c r="I2870" s="146"/>
      <c r="J2870" s="146"/>
      <c r="K2870" s="146"/>
      <c r="L2870" s="146"/>
    </row>
    <row r="2871" spans="9:12" x14ac:dyDescent="0.25">
      <c r="I2871" s="146"/>
      <c r="J2871" s="146"/>
      <c r="K2871" s="146"/>
      <c r="L2871" s="146"/>
    </row>
    <row r="2872" spans="9:12" x14ac:dyDescent="0.25">
      <c r="I2872" s="146"/>
      <c r="J2872" s="146"/>
      <c r="K2872" s="146"/>
      <c r="L2872" s="146"/>
    </row>
    <row r="2873" spans="9:12" x14ac:dyDescent="0.25">
      <c r="I2873" s="146"/>
      <c r="J2873" s="146"/>
      <c r="K2873" s="146"/>
      <c r="L2873" s="146"/>
    </row>
    <row r="2874" spans="9:12" x14ac:dyDescent="0.25">
      <c r="I2874" s="146"/>
      <c r="J2874" s="146"/>
      <c r="K2874" s="146"/>
      <c r="L2874" s="146"/>
    </row>
    <row r="2875" spans="9:12" x14ac:dyDescent="0.25">
      <c r="I2875" s="146"/>
      <c r="J2875" s="146"/>
      <c r="K2875" s="146"/>
      <c r="L2875" s="146"/>
    </row>
    <row r="2876" spans="9:12" x14ac:dyDescent="0.25">
      <c r="I2876" s="146"/>
      <c r="J2876" s="146"/>
      <c r="K2876" s="146"/>
      <c r="L2876" s="146"/>
    </row>
    <row r="2877" spans="9:12" x14ac:dyDescent="0.25">
      <c r="I2877" s="146"/>
      <c r="J2877" s="146"/>
      <c r="K2877" s="146"/>
      <c r="L2877" s="146"/>
    </row>
    <row r="2878" spans="9:12" x14ac:dyDescent="0.25">
      <c r="I2878" s="146"/>
      <c r="J2878" s="146"/>
      <c r="K2878" s="146"/>
      <c r="L2878" s="146"/>
    </row>
    <row r="2879" spans="9:12" x14ac:dyDescent="0.25">
      <c r="I2879" s="146"/>
      <c r="J2879" s="146"/>
      <c r="K2879" s="146"/>
      <c r="L2879" s="146"/>
    </row>
    <row r="2880" spans="9:12" x14ac:dyDescent="0.25">
      <c r="I2880" s="146"/>
      <c r="J2880" s="146"/>
      <c r="K2880" s="146"/>
      <c r="L2880" s="146"/>
    </row>
    <row r="2881" spans="9:12" x14ac:dyDescent="0.25">
      <c r="I2881" s="146"/>
      <c r="J2881" s="146"/>
      <c r="K2881" s="146"/>
      <c r="L2881" s="146"/>
    </row>
    <row r="2882" spans="9:12" x14ac:dyDescent="0.25">
      <c r="I2882" s="146"/>
      <c r="J2882" s="146"/>
      <c r="K2882" s="146"/>
      <c r="L2882" s="146"/>
    </row>
    <row r="2883" spans="9:12" x14ac:dyDescent="0.25">
      <c r="I2883" s="146"/>
      <c r="J2883" s="146"/>
      <c r="K2883" s="146"/>
      <c r="L2883" s="146"/>
    </row>
    <row r="2884" spans="9:12" x14ac:dyDescent="0.25">
      <c r="I2884" s="146"/>
      <c r="J2884" s="146"/>
      <c r="K2884" s="146"/>
      <c r="L2884" s="146"/>
    </row>
    <row r="2885" spans="9:12" x14ac:dyDescent="0.25">
      <c r="I2885" s="146"/>
      <c r="J2885" s="146"/>
      <c r="K2885" s="146"/>
      <c r="L2885" s="146"/>
    </row>
    <row r="2886" spans="9:12" x14ac:dyDescent="0.25">
      <c r="I2886" s="146"/>
      <c r="J2886" s="146"/>
      <c r="K2886" s="146"/>
      <c r="L2886" s="146"/>
    </row>
    <row r="2887" spans="9:12" x14ac:dyDescent="0.25">
      <c r="I2887" s="146"/>
      <c r="J2887" s="146"/>
      <c r="K2887" s="146"/>
      <c r="L2887" s="146"/>
    </row>
    <row r="2888" spans="9:12" x14ac:dyDescent="0.25">
      <c r="I2888" s="146"/>
      <c r="J2888" s="146"/>
      <c r="K2888" s="146"/>
      <c r="L2888" s="146"/>
    </row>
    <row r="2889" spans="9:12" x14ac:dyDescent="0.25">
      <c r="I2889" s="146"/>
      <c r="J2889" s="146"/>
      <c r="K2889" s="146"/>
      <c r="L2889" s="146"/>
    </row>
    <row r="2890" spans="9:12" x14ac:dyDescent="0.25">
      <c r="I2890" s="146"/>
      <c r="J2890" s="146"/>
      <c r="K2890" s="146"/>
      <c r="L2890" s="146"/>
    </row>
    <row r="2891" spans="9:12" x14ac:dyDescent="0.25">
      <c r="I2891" s="146"/>
      <c r="J2891" s="146"/>
      <c r="K2891" s="146"/>
      <c r="L2891" s="146"/>
    </row>
    <row r="2892" spans="9:12" x14ac:dyDescent="0.25">
      <c r="I2892" s="146"/>
      <c r="J2892" s="146"/>
      <c r="K2892" s="146"/>
      <c r="L2892" s="146"/>
    </row>
    <row r="2893" spans="9:12" x14ac:dyDescent="0.25">
      <c r="I2893" s="146"/>
      <c r="J2893" s="146"/>
      <c r="K2893" s="146"/>
      <c r="L2893" s="146"/>
    </row>
    <row r="2894" spans="9:12" x14ac:dyDescent="0.25">
      <c r="I2894" s="146"/>
      <c r="J2894" s="146"/>
      <c r="K2894" s="146"/>
      <c r="L2894" s="146"/>
    </row>
    <row r="2895" spans="9:12" x14ac:dyDescent="0.25">
      <c r="I2895" s="146"/>
      <c r="J2895" s="146"/>
      <c r="K2895" s="146"/>
      <c r="L2895" s="146"/>
    </row>
    <row r="2896" spans="9:12" x14ac:dyDescent="0.25">
      <c r="I2896" s="146"/>
      <c r="J2896" s="146"/>
      <c r="K2896" s="146"/>
      <c r="L2896" s="146"/>
    </row>
    <row r="2897" spans="9:12" x14ac:dyDescent="0.25">
      <c r="I2897" s="146"/>
      <c r="J2897" s="146"/>
      <c r="K2897" s="146"/>
      <c r="L2897" s="146"/>
    </row>
    <row r="2898" spans="9:12" x14ac:dyDescent="0.25">
      <c r="I2898" s="146"/>
      <c r="J2898" s="146"/>
      <c r="K2898" s="146"/>
      <c r="L2898" s="146"/>
    </row>
    <row r="2899" spans="9:12" x14ac:dyDescent="0.25">
      <c r="I2899" s="146"/>
      <c r="J2899" s="146"/>
      <c r="K2899" s="146"/>
      <c r="L2899" s="146"/>
    </row>
    <row r="2900" spans="9:12" x14ac:dyDescent="0.25">
      <c r="I2900" s="146"/>
      <c r="J2900" s="146"/>
      <c r="K2900" s="146"/>
      <c r="L2900" s="146"/>
    </row>
    <row r="2901" spans="9:12" x14ac:dyDescent="0.25">
      <c r="I2901" s="146"/>
      <c r="J2901" s="146"/>
      <c r="K2901" s="146"/>
      <c r="L2901" s="146"/>
    </row>
    <row r="2902" spans="9:12" x14ac:dyDescent="0.25">
      <c r="I2902" s="146"/>
      <c r="J2902" s="146"/>
      <c r="K2902" s="146"/>
      <c r="L2902" s="146"/>
    </row>
    <row r="2903" spans="9:12" x14ac:dyDescent="0.25">
      <c r="I2903" s="146"/>
      <c r="J2903" s="146"/>
      <c r="K2903" s="146"/>
      <c r="L2903" s="146"/>
    </row>
    <row r="2904" spans="9:12" x14ac:dyDescent="0.25">
      <c r="I2904" s="146"/>
      <c r="J2904" s="146"/>
      <c r="K2904" s="146"/>
      <c r="L2904" s="146"/>
    </row>
    <row r="2905" spans="9:12" x14ac:dyDescent="0.25">
      <c r="I2905" s="146"/>
      <c r="J2905" s="146"/>
      <c r="K2905" s="146"/>
      <c r="L2905" s="146"/>
    </row>
    <row r="2906" spans="9:12" x14ac:dyDescent="0.25">
      <c r="I2906" s="146"/>
      <c r="J2906" s="146"/>
      <c r="K2906" s="146"/>
      <c r="L2906" s="146"/>
    </row>
    <row r="2907" spans="9:12" x14ac:dyDescent="0.25">
      <c r="I2907" s="146"/>
      <c r="J2907" s="146"/>
      <c r="K2907" s="146"/>
      <c r="L2907" s="146"/>
    </row>
    <row r="2908" spans="9:12" x14ac:dyDescent="0.25">
      <c r="I2908" s="146"/>
      <c r="J2908" s="146"/>
      <c r="K2908" s="146"/>
      <c r="L2908" s="146"/>
    </row>
    <row r="2909" spans="9:12" x14ac:dyDescent="0.25">
      <c r="I2909" s="146"/>
      <c r="J2909" s="146"/>
      <c r="K2909" s="146"/>
      <c r="L2909" s="146"/>
    </row>
    <row r="2910" spans="9:12" x14ac:dyDescent="0.25">
      <c r="I2910" s="146"/>
      <c r="J2910" s="146"/>
      <c r="K2910" s="146"/>
      <c r="L2910" s="146"/>
    </row>
    <row r="2911" spans="9:12" x14ac:dyDescent="0.25">
      <c r="I2911" s="146"/>
      <c r="J2911" s="146"/>
      <c r="K2911" s="146"/>
      <c r="L2911" s="146"/>
    </row>
    <row r="2912" spans="9:12" x14ac:dyDescent="0.25">
      <c r="I2912" s="146"/>
      <c r="J2912" s="146"/>
      <c r="K2912" s="146"/>
      <c r="L2912" s="146"/>
    </row>
    <row r="2913" spans="9:12" x14ac:dyDescent="0.25">
      <c r="I2913" s="146"/>
      <c r="J2913" s="146"/>
      <c r="K2913" s="146"/>
      <c r="L2913" s="146"/>
    </row>
    <row r="2914" spans="9:12" x14ac:dyDescent="0.25">
      <c r="I2914" s="146"/>
      <c r="J2914" s="146"/>
      <c r="K2914" s="146"/>
      <c r="L2914" s="146"/>
    </row>
    <row r="2915" spans="9:12" x14ac:dyDescent="0.25">
      <c r="I2915" s="146"/>
      <c r="J2915" s="146"/>
      <c r="K2915" s="146"/>
      <c r="L2915" s="146"/>
    </row>
    <row r="2916" spans="9:12" x14ac:dyDescent="0.25">
      <c r="I2916" s="146"/>
      <c r="J2916" s="146"/>
      <c r="K2916" s="146"/>
      <c r="L2916" s="146"/>
    </row>
    <row r="2917" spans="9:12" x14ac:dyDescent="0.25">
      <c r="I2917" s="146"/>
      <c r="J2917" s="146"/>
      <c r="K2917" s="146"/>
      <c r="L2917" s="146"/>
    </row>
    <row r="2918" spans="9:12" x14ac:dyDescent="0.25">
      <c r="I2918" s="146"/>
      <c r="J2918" s="146"/>
      <c r="K2918" s="146"/>
      <c r="L2918" s="146"/>
    </row>
    <row r="2919" spans="9:12" x14ac:dyDescent="0.25">
      <c r="I2919" s="146"/>
      <c r="J2919" s="146"/>
      <c r="K2919" s="146"/>
      <c r="L2919" s="146"/>
    </row>
    <row r="2920" spans="9:12" x14ac:dyDescent="0.25">
      <c r="I2920" s="146"/>
      <c r="J2920" s="146"/>
      <c r="K2920" s="146"/>
      <c r="L2920" s="146"/>
    </row>
    <row r="2921" spans="9:12" x14ac:dyDescent="0.25">
      <c r="I2921" s="146"/>
      <c r="J2921" s="146"/>
      <c r="K2921" s="146"/>
      <c r="L2921" s="146"/>
    </row>
    <row r="2922" spans="9:12" x14ac:dyDescent="0.25">
      <c r="I2922" s="146"/>
      <c r="J2922" s="146"/>
      <c r="K2922" s="146"/>
      <c r="L2922" s="146"/>
    </row>
    <row r="2923" spans="9:12" x14ac:dyDescent="0.25">
      <c r="I2923" s="146"/>
      <c r="J2923" s="146"/>
      <c r="K2923" s="146"/>
      <c r="L2923" s="146"/>
    </row>
    <row r="2924" spans="9:12" x14ac:dyDescent="0.25">
      <c r="I2924" s="146"/>
      <c r="J2924" s="146"/>
      <c r="K2924" s="146"/>
      <c r="L2924" s="146"/>
    </row>
    <row r="2925" spans="9:12" x14ac:dyDescent="0.25">
      <c r="I2925" s="146"/>
      <c r="J2925" s="146"/>
      <c r="K2925" s="146"/>
      <c r="L2925" s="146"/>
    </row>
    <row r="2926" spans="9:12" x14ac:dyDescent="0.25">
      <c r="I2926" s="146"/>
      <c r="J2926" s="146"/>
      <c r="K2926" s="146"/>
      <c r="L2926" s="146"/>
    </row>
    <row r="2927" spans="9:12" x14ac:dyDescent="0.25">
      <c r="I2927" s="146"/>
      <c r="J2927" s="146"/>
      <c r="K2927" s="146"/>
      <c r="L2927" s="146"/>
    </row>
    <row r="2928" spans="9:12" x14ac:dyDescent="0.25">
      <c r="I2928" s="146"/>
      <c r="J2928" s="146"/>
      <c r="K2928" s="146"/>
      <c r="L2928" s="146"/>
    </row>
    <row r="2929" spans="9:12" x14ac:dyDescent="0.25">
      <c r="I2929" s="146"/>
      <c r="J2929" s="146"/>
      <c r="K2929" s="146"/>
      <c r="L2929" s="146"/>
    </row>
    <row r="2930" spans="9:12" x14ac:dyDescent="0.25">
      <c r="I2930" s="146"/>
      <c r="J2930" s="146"/>
      <c r="K2930" s="146"/>
      <c r="L2930" s="146"/>
    </row>
    <row r="2931" spans="9:12" x14ac:dyDescent="0.25">
      <c r="I2931" s="146"/>
      <c r="J2931" s="146"/>
      <c r="K2931" s="146"/>
      <c r="L2931" s="146"/>
    </row>
    <row r="2932" spans="9:12" x14ac:dyDescent="0.25">
      <c r="I2932" s="146"/>
      <c r="J2932" s="146"/>
      <c r="K2932" s="146"/>
      <c r="L2932" s="146"/>
    </row>
    <row r="2933" spans="9:12" x14ac:dyDescent="0.25">
      <c r="I2933" s="146"/>
      <c r="J2933" s="146"/>
      <c r="K2933" s="146"/>
      <c r="L2933" s="146"/>
    </row>
    <row r="2934" spans="9:12" x14ac:dyDescent="0.25">
      <c r="I2934" s="146"/>
      <c r="J2934" s="146"/>
      <c r="K2934" s="146"/>
      <c r="L2934" s="146"/>
    </row>
    <row r="2935" spans="9:12" x14ac:dyDescent="0.25">
      <c r="I2935" s="146"/>
      <c r="J2935" s="146"/>
      <c r="K2935" s="146"/>
      <c r="L2935" s="146"/>
    </row>
    <row r="2936" spans="9:12" x14ac:dyDescent="0.25">
      <c r="I2936" s="146"/>
      <c r="J2936" s="146"/>
      <c r="K2936" s="146"/>
      <c r="L2936" s="146"/>
    </row>
    <row r="2937" spans="9:12" x14ac:dyDescent="0.25">
      <c r="I2937" s="146"/>
      <c r="J2937" s="146"/>
      <c r="K2937" s="146"/>
      <c r="L2937" s="146"/>
    </row>
    <row r="2938" spans="9:12" x14ac:dyDescent="0.25">
      <c r="I2938" s="146"/>
      <c r="J2938" s="146"/>
      <c r="K2938" s="146"/>
      <c r="L2938" s="146"/>
    </row>
    <row r="2939" spans="9:12" x14ac:dyDescent="0.25">
      <c r="I2939" s="146"/>
      <c r="J2939" s="146"/>
      <c r="K2939" s="146"/>
      <c r="L2939" s="146"/>
    </row>
    <row r="2940" spans="9:12" x14ac:dyDescent="0.25">
      <c r="I2940" s="146"/>
      <c r="J2940" s="146"/>
      <c r="K2940" s="146"/>
      <c r="L2940" s="146"/>
    </row>
    <row r="2941" spans="9:12" x14ac:dyDescent="0.25">
      <c r="I2941" s="146"/>
      <c r="J2941" s="146"/>
      <c r="K2941" s="146"/>
      <c r="L2941" s="146"/>
    </row>
    <row r="2942" spans="9:12" x14ac:dyDescent="0.25">
      <c r="I2942" s="146"/>
      <c r="J2942" s="146"/>
      <c r="K2942" s="146"/>
      <c r="L2942" s="146"/>
    </row>
    <row r="2943" spans="9:12" x14ac:dyDescent="0.25">
      <c r="I2943" s="146"/>
      <c r="J2943" s="146"/>
      <c r="K2943" s="146"/>
      <c r="L2943" s="146"/>
    </row>
    <row r="2944" spans="9:12" x14ac:dyDescent="0.25">
      <c r="I2944" s="146"/>
      <c r="J2944" s="146"/>
      <c r="K2944" s="146"/>
      <c r="L2944" s="146"/>
    </row>
    <row r="2945" spans="9:12" x14ac:dyDescent="0.25">
      <c r="I2945" s="146"/>
      <c r="J2945" s="146"/>
      <c r="K2945" s="146"/>
      <c r="L2945" s="146"/>
    </row>
    <row r="2946" spans="9:12" x14ac:dyDescent="0.25">
      <c r="I2946" s="146"/>
      <c r="J2946" s="146"/>
      <c r="K2946" s="146"/>
      <c r="L2946" s="146"/>
    </row>
    <row r="2947" spans="9:12" x14ac:dyDescent="0.25">
      <c r="I2947" s="146"/>
      <c r="J2947" s="146"/>
      <c r="K2947" s="146"/>
      <c r="L2947" s="146"/>
    </row>
    <row r="2948" spans="9:12" x14ac:dyDescent="0.25">
      <c r="I2948" s="146"/>
      <c r="J2948" s="146"/>
      <c r="K2948" s="146"/>
      <c r="L2948" s="146"/>
    </row>
    <row r="2949" spans="9:12" x14ac:dyDescent="0.25">
      <c r="I2949" s="146"/>
      <c r="J2949" s="146"/>
      <c r="K2949" s="146"/>
      <c r="L2949" s="146"/>
    </row>
    <row r="2950" spans="9:12" x14ac:dyDescent="0.25">
      <c r="I2950" s="146"/>
      <c r="J2950" s="146"/>
      <c r="K2950" s="146"/>
      <c r="L2950" s="146"/>
    </row>
    <row r="2951" spans="9:12" x14ac:dyDescent="0.25">
      <c r="I2951" s="146"/>
      <c r="J2951" s="146"/>
      <c r="K2951" s="146"/>
      <c r="L2951" s="146"/>
    </row>
    <row r="2952" spans="9:12" x14ac:dyDescent="0.25">
      <c r="I2952" s="146"/>
      <c r="J2952" s="146"/>
      <c r="K2952" s="146"/>
      <c r="L2952" s="146"/>
    </row>
    <row r="2953" spans="9:12" x14ac:dyDescent="0.25">
      <c r="I2953" s="146"/>
      <c r="J2953" s="146"/>
      <c r="K2953" s="146"/>
      <c r="L2953" s="146"/>
    </row>
    <row r="2954" spans="9:12" x14ac:dyDescent="0.25">
      <c r="I2954" s="146"/>
      <c r="J2954" s="146"/>
      <c r="K2954" s="146"/>
      <c r="L2954" s="146"/>
    </row>
    <row r="2955" spans="9:12" x14ac:dyDescent="0.25">
      <c r="I2955" s="146"/>
      <c r="J2955" s="146"/>
      <c r="K2955" s="146"/>
      <c r="L2955" s="146"/>
    </row>
    <row r="2956" spans="9:12" x14ac:dyDescent="0.25">
      <c r="I2956" s="146"/>
      <c r="J2956" s="146"/>
      <c r="K2956" s="146"/>
      <c r="L2956" s="146"/>
    </row>
    <row r="2957" spans="9:12" x14ac:dyDescent="0.25">
      <c r="I2957" s="146"/>
      <c r="J2957" s="146"/>
      <c r="K2957" s="146"/>
      <c r="L2957" s="146"/>
    </row>
    <row r="2958" spans="9:12" x14ac:dyDescent="0.25">
      <c r="I2958" s="146"/>
      <c r="J2958" s="146"/>
      <c r="K2958" s="146"/>
      <c r="L2958" s="146"/>
    </row>
    <row r="2959" spans="9:12" x14ac:dyDescent="0.25">
      <c r="I2959" s="146"/>
      <c r="J2959" s="146"/>
      <c r="K2959" s="146"/>
      <c r="L2959" s="146"/>
    </row>
    <row r="2960" spans="9:12" x14ac:dyDescent="0.25">
      <c r="I2960" s="146"/>
      <c r="J2960" s="146"/>
      <c r="K2960" s="146"/>
      <c r="L2960" s="146"/>
    </row>
    <row r="2961" spans="9:12" x14ac:dyDescent="0.25">
      <c r="I2961" s="146"/>
      <c r="J2961" s="146"/>
      <c r="K2961" s="146"/>
      <c r="L2961" s="146"/>
    </row>
    <row r="2962" spans="9:12" x14ac:dyDescent="0.25">
      <c r="I2962" s="146"/>
      <c r="J2962" s="146"/>
      <c r="K2962" s="146"/>
      <c r="L2962" s="146"/>
    </row>
    <row r="2963" spans="9:12" x14ac:dyDescent="0.25">
      <c r="I2963" s="146"/>
      <c r="J2963" s="146"/>
      <c r="K2963" s="146"/>
      <c r="L2963" s="146"/>
    </row>
    <row r="2964" spans="9:12" x14ac:dyDescent="0.25">
      <c r="I2964" s="146"/>
      <c r="J2964" s="146"/>
      <c r="K2964" s="146"/>
      <c r="L2964" s="146"/>
    </row>
    <row r="2965" spans="9:12" x14ac:dyDescent="0.25">
      <c r="I2965" s="146"/>
      <c r="J2965" s="146"/>
      <c r="K2965" s="146"/>
      <c r="L2965" s="146"/>
    </row>
    <row r="2966" spans="9:12" x14ac:dyDescent="0.25">
      <c r="I2966" s="146"/>
      <c r="J2966" s="146"/>
      <c r="K2966" s="146"/>
      <c r="L2966" s="146"/>
    </row>
    <row r="2967" spans="9:12" x14ac:dyDescent="0.25">
      <c r="I2967" s="146"/>
      <c r="J2967" s="146"/>
      <c r="K2967" s="146"/>
      <c r="L2967" s="146"/>
    </row>
    <row r="2968" spans="9:12" x14ac:dyDescent="0.25">
      <c r="I2968" s="146"/>
      <c r="J2968" s="146"/>
      <c r="K2968" s="146"/>
      <c r="L2968" s="146"/>
    </row>
    <row r="2969" spans="9:12" x14ac:dyDescent="0.25">
      <c r="I2969" s="146"/>
      <c r="J2969" s="146"/>
      <c r="K2969" s="146"/>
      <c r="L2969" s="146"/>
    </row>
    <row r="2970" spans="9:12" x14ac:dyDescent="0.25">
      <c r="I2970" s="146"/>
      <c r="J2970" s="146"/>
      <c r="K2970" s="146"/>
      <c r="L2970" s="146"/>
    </row>
    <row r="2971" spans="9:12" x14ac:dyDescent="0.25">
      <c r="I2971" s="146"/>
      <c r="J2971" s="146"/>
      <c r="K2971" s="146"/>
      <c r="L2971" s="146"/>
    </row>
    <row r="2972" spans="9:12" x14ac:dyDescent="0.25">
      <c r="I2972" s="146"/>
      <c r="J2972" s="146"/>
      <c r="K2972" s="146"/>
      <c r="L2972" s="146"/>
    </row>
    <row r="2973" spans="9:12" x14ac:dyDescent="0.25">
      <c r="I2973" s="146"/>
      <c r="J2973" s="146"/>
      <c r="K2973" s="146"/>
      <c r="L2973" s="146"/>
    </row>
    <row r="2974" spans="9:12" x14ac:dyDescent="0.25">
      <c r="I2974" s="146"/>
      <c r="J2974" s="146"/>
      <c r="K2974" s="146"/>
      <c r="L2974" s="146"/>
    </row>
    <row r="2975" spans="9:12" x14ac:dyDescent="0.25">
      <c r="I2975" s="146"/>
      <c r="J2975" s="146"/>
      <c r="K2975" s="146"/>
      <c r="L2975" s="146"/>
    </row>
    <row r="2976" spans="9:12" x14ac:dyDescent="0.25">
      <c r="I2976" s="146"/>
      <c r="J2976" s="146"/>
      <c r="K2976" s="146"/>
      <c r="L2976" s="146"/>
    </row>
    <row r="2977" spans="9:12" x14ac:dyDescent="0.25">
      <c r="I2977" s="146"/>
      <c r="J2977" s="146"/>
      <c r="K2977" s="146"/>
      <c r="L2977" s="146"/>
    </row>
    <row r="2978" spans="9:12" x14ac:dyDescent="0.25">
      <c r="I2978" s="146"/>
      <c r="J2978" s="146"/>
      <c r="K2978" s="146"/>
      <c r="L2978" s="146"/>
    </row>
    <row r="2979" spans="9:12" x14ac:dyDescent="0.25">
      <c r="I2979" s="146"/>
      <c r="J2979" s="146"/>
      <c r="K2979" s="146"/>
      <c r="L2979" s="146"/>
    </row>
    <row r="2980" spans="9:12" x14ac:dyDescent="0.25">
      <c r="I2980" s="146"/>
      <c r="J2980" s="146"/>
      <c r="K2980" s="146"/>
      <c r="L2980" s="146"/>
    </row>
    <row r="2981" spans="9:12" x14ac:dyDescent="0.25">
      <c r="I2981" s="146"/>
      <c r="J2981" s="146"/>
      <c r="K2981" s="146"/>
      <c r="L2981" s="146"/>
    </row>
    <row r="2982" spans="9:12" x14ac:dyDescent="0.25">
      <c r="I2982" s="146"/>
      <c r="J2982" s="146"/>
      <c r="K2982" s="146"/>
      <c r="L2982" s="146"/>
    </row>
    <row r="2983" spans="9:12" x14ac:dyDescent="0.25">
      <c r="I2983" s="146"/>
      <c r="J2983" s="146"/>
      <c r="K2983" s="146"/>
      <c r="L2983" s="146"/>
    </row>
    <row r="2984" spans="9:12" x14ac:dyDescent="0.25">
      <c r="I2984" s="146"/>
      <c r="J2984" s="146"/>
      <c r="K2984" s="146"/>
      <c r="L2984" s="146"/>
    </row>
    <row r="2985" spans="9:12" x14ac:dyDescent="0.25">
      <c r="I2985" s="146"/>
      <c r="J2985" s="146"/>
      <c r="K2985" s="146"/>
      <c r="L2985" s="146"/>
    </row>
    <row r="2986" spans="9:12" x14ac:dyDescent="0.25">
      <c r="I2986" s="146"/>
      <c r="J2986" s="146"/>
      <c r="K2986" s="146"/>
      <c r="L2986" s="146"/>
    </row>
    <row r="2987" spans="9:12" x14ac:dyDescent="0.25">
      <c r="I2987" s="146"/>
      <c r="J2987" s="146"/>
      <c r="K2987" s="146"/>
      <c r="L2987" s="146"/>
    </row>
    <row r="2988" spans="9:12" x14ac:dyDescent="0.25">
      <c r="I2988" s="146"/>
      <c r="J2988" s="146"/>
      <c r="K2988" s="146"/>
      <c r="L2988" s="146"/>
    </row>
    <row r="2989" spans="9:12" x14ac:dyDescent="0.25">
      <c r="I2989" s="146"/>
      <c r="J2989" s="146"/>
      <c r="K2989" s="146"/>
      <c r="L2989" s="146"/>
    </row>
    <row r="2990" spans="9:12" x14ac:dyDescent="0.25">
      <c r="I2990" s="146"/>
      <c r="J2990" s="146"/>
      <c r="K2990" s="146"/>
      <c r="L2990" s="146"/>
    </row>
    <row r="2991" spans="9:12" x14ac:dyDescent="0.25">
      <c r="I2991" s="146"/>
      <c r="J2991" s="146"/>
      <c r="K2991" s="146"/>
      <c r="L2991" s="146"/>
    </row>
    <row r="2992" spans="9:12" x14ac:dyDescent="0.25">
      <c r="I2992" s="146"/>
      <c r="J2992" s="146"/>
      <c r="K2992" s="146"/>
      <c r="L2992" s="146"/>
    </row>
    <row r="2993" spans="9:12" x14ac:dyDescent="0.25">
      <c r="I2993" s="146"/>
      <c r="J2993" s="146"/>
      <c r="K2993" s="146"/>
      <c r="L2993" s="146"/>
    </row>
    <row r="2994" spans="9:12" x14ac:dyDescent="0.25">
      <c r="I2994" s="146"/>
      <c r="J2994" s="146"/>
      <c r="K2994" s="146"/>
      <c r="L2994" s="146"/>
    </row>
    <row r="2995" spans="9:12" x14ac:dyDescent="0.25">
      <c r="I2995" s="146"/>
      <c r="J2995" s="146"/>
      <c r="K2995" s="146"/>
      <c r="L2995" s="146"/>
    </row>
    <row r="2996" spans="9:12" x14ac:dyDescent="0.25">
      <c r="I2996" s="146"/>
      <c r="J2996" s="146"/>
      <c r="K2996" s="146"/>
      <c r="L2996" s="146"/>
    </row>
    <row r="2997" spans="9:12" x14ac:dyDescent="0.25">
      <c r="I2997" s="146"/>
      <c r="J2997" s="146"/>
      <c r="K2997" s="146"/>
      <c r="L2997" s="146"/>
    </row>
    <row r="2998" spans="9:12" x14ac:dyDescent="0.25">
      <c r="I2998" s="146"/>
      <c r="J2998" s="146"/>
      <c r="K2998" s="146"/>
      <c r="L2998" s="146"/>
    </row>
    <row r="2999" spans="9:12" x14ac:dyDescent="0.25">
      <c r="I2999" s="146"/>
      <c r="J2999" s="146"/>
      <c r="K2999" s="146"/>
      <c r="L2999" s="146"/>
    </row>
    <row r="3000" spans="9:12" x14ac:dyDescent="0.25">
      <c r="I3000" s="146"/>
      <c r="J3000" s="146"/>
      <c r="K3000" s="146"/>
      <c r="L3000" s="146"/>
    </row>
    <row r="3001" spans="9:12" x14ac:dyDescent="0.25">
      <c r="I3001" s="146"/>
      <c r="J3001" s="146"/>
      <c r="K3001" s="146"/>
      <c r="L3001" s="146"/>
    </row>
    <row r="3002" spans="9:12" x14ac:dyDescent="0.25">
      <c r="I3002" s="146"/>
      <c r="J3002" s="146"/>
      <c r="K3002" s="146"/>
      <c r="L3002" s="146"/>
    </row>
    <row r="3003" spans="9:12" x14ac:dyDescent="0.25">
      <c r="I3003" s="146"/>
      <c r="J3003" s="146"/>
      <c r="K3003" s="146"/>
      <c r="L3003" s="146"/>
    </row>
    <row r="3004" spans="9:12" x14ac:dyDescent="0.25">
      <c r="I3004" s="146"/>
      <c r="J3004" s="146"/>
      <c r="K3004" s="146"/>
      <c r="L3004" s="146"/>
    </row>
    <row r="3005" spans="9:12" x14ac:dyDescent="0.25">
      <c r="I3005" s="146"/>
      <c r="J3005" s="146"/>
      <c r="K3005" s="146"/>
      <c r="L3005" s="146"/>
    </row>
    <row r="3006" spans="9:12" x14ac:dyDescent="0.25">
      <c r="I3006" s="146"/>
      <c r="J3006" s="146"/>
      <c r="K3006" s="146"/>
      <c r="L3006" s="146"/>
    </row>
    <row r="3007" spans="9:12" x14ac:dyDescent="0.25">
      <c r="I3007" s="146"/>
      <c r="J3007" s="146"/>
      <c r="K3007" s="146"/>
      <c r="L3007" s="146"/>
    </row>
    <row r="3008" spans="9:12" x14ac:dyDescent="0.25">
      <c r="I3008" s="146"/>
      <c r="J3008" s="146"/>
      <c r="K3008" s="146"/>
      <c r="L3008" s="146"/>
    </row>
    <row r="3009" spans="9:12" x14ac:dyDescent="0.25">
      <c r="I3009" s="146"/>
      <c r="J3009" s="146"/>
      <c r="K3009" s="146"/>
      <c r="L3009" s="146"/>
    </row>
    <row r="3010" spans="9:12" x14ac:dyDescent="0.25">
      <c r="I3010" s="146"/>
      <c r="J3010" s="146"/>
      <c r="K3010" s="146"/>
      <c r="L3010" s="146"/>
    </row>
    <row r="3011" spans="9:12" x14ac:dyDescent="0.25">
      <c r="I3011" s="146"/>
      <c r="J3011" s="146"/>
      <c r="K3011" s="146"/>
      <c r="L3011" s="146"/>
    </row>
    <row r="3012" spans="9:12" x14ac:dyDescent="0.25">
      <c r="I3012" s="146"/>
      <c r="J3012" s="146"/>
      <c r="K3012" s="146"/>
      <c r="L3012" s="146"/>
    </row>
    <row r="3013" spans="9:12" x14ac:dyDescent="0.25">
      <c r="I3013" s="146"/>
      <c r="J3013" s="146"/>
      <c r="K3013" s="146"/>
      <c r="L3013" s="146"/>
    </row>
    <row r="3014" spans="9:12" x14ac:dyDescent="0.25">
      <c r="I3014" s="146"/>
      <c r="J3014" s="146"/>
      <c r="K3014" s="146"/>
      <c r="L3014" s="146"/>
    </row>
    <row r="3015" spans="9:12" x14ac:dyDescent="0.25">
      <c r="I3015" s="146"/>
      <c r="J3015" s="146"/>
      <c r="K3015" s="146"/>
      <c r="L3015" s="146"/>
    </row>
    <row r="3016" spans="9:12" x14ac:dyDescent="0.25">
      <c r="I3016" s="146"/>
      <c r="J3016" s="146"/>
      <c r="K3016" s="146"/>
      <c r="L3016" s="146"/>
    </row>
    <row r="3017" spans="9:12" x14ac:dyDescent="0.25">
      <c r="I3017" s="146"/>
      <c r="J3017" s="146"/>
      <c r="K3017" s="146"/>
      <c r="L3017" s="146"/>
    </row>
    <row r="3018" spans="9:12" x14ac:dyDescent="0.25">
      <c r="I3018" s="146"/>
      <c r="J3018" s="146"/>
      <c r="K3018" s="146"/>
      <c r="L3018" s="146"/>
    </row>
    <row r="3019" spans="9:12" x14ac:dyDescent="0.25">
      <c r="I3019" s="146"/>
      <c r="J3019" s="146"/>
      <c r="K3019" s="146"/>
      <c r="L3019" s="146"/>
    </row>
    <row r="3020" spans="9:12" x14ac:dyDescent="0.25">
      <c r="I3020" s="146"/>
      <c r="J3020" s="146"/>
      <c r="K3020" s="146"/>
      <c r="L3020" s="146"/>
    </row>
    <row r="3021" spans="9:12" x14ac:dyDescent="0.25">
      <c r="I3021" s="146"/>
      <c r="J3021" s="146"/>
      <c r="K3021" s="146"/>
      <c r="L3021" s="146"/>
    </row>
    <row r="3022" spans="9:12" x14ac:dyDescent="0.25">
      <c r="I3022" s="146"/>
      <c r="J3022" s="146"/>
      <c r="K3022" s="146"/>
      <c r="L3022" s="146"/>
    </row>
    <row r="3023" spans="9:12" x14ac:dyDescent="0.25">
      <c r="I3023" s="146"/>
      <c r="J3023" s="146"/>
      <c r="K3023" s="146"/>
      <c r="L3023" s="146"/>
    </row>
    <row r="3024" spans="9:12" x14ac:dyDescent="0.25">
      <c r="I3024" s="146"/>
      <c r="J3024" s="146"/>
      <c r="K3024" s="146"/>
      <c r="L3024" s="146"/>
    </row>
    <row r="3025" spans="9:12" x14ac:dyDescent="0.25">
      <c r="I3025" s="146"/>
      <c r="J3025" s="146"/>
      <c r="K3025" s="146"/>
      <c r="L3025" s="146"/>
    </row>
    <row r="3026" spans="9:12" x14ac:dyDescent="0.25">
      <c r="I3026" s="146"/>
      <c r="J3026" s="146"/>
      <c r="K3026" s="146"/>
      <c r="L3026" s="146"/>
    </row>
    <row r="3027" spans="9:12" x14ac:dyDescent="0.25">
      <c r="I3027" s="146"/>
      <c r="J3027" s="146"/>
      <c r="K3027" s="146"/>
      <c r="L3027" s="146"/>
    </row>
    <row r="3028" spans="9:12" x14ac:dyDescent="0.25">
      <c r="I3028" s="146"/>
      <c r="J3028" s="146"/>
      <c r="K3028" s="146"/>
      <c r="L3028" s="146"/>
    </row>
    <row r="3029" spans="9:12" x14ac:dyDescent="0.25">
      <c r="I3029" s="146"/>
      <c r="J3029" s="146"/>
      <c r="K3029" s="146"/>
      <c r="L3029" s="146"/>
    </row>
    <row r="3030" spans="9:12" x14ac:dyDescent="0.25">
      <c r="I3030" s="146"/>
      <c r="J3030" s="146"/>
      <c r="K3030" s="146"/>
      <c r="L3030" s="146"/>
    </row>
    <row r="3031" spans="9:12" x14ac:dyDescent="0.25">
      <c r="I3031" s="146"/>
      <c r="J3031" s="146"/>
      <c r="K3031" s="146"/>
      <c r="L3031" s="146"/>
    </row>
    <row r="3032" spans="9:12" x14ac:dyDescent="0.25">
      <c r="I3032" s="146"/>
      <c r="J3032" s="146"/>
      <c r="K3032" s="146"/>
      <c r="L3032" s="146"/>
    </row>
    <row r="3033" spans="9:12" x14ac:dyDescent="0.25">
      <c r="I3033" s="146"/>
      <c r="J3033" s="146"/>
      <c r="K3033" s="146"/>
      <c r="L3033" s="146"/>
    </row>
    <row r="3034" spans="9:12" x14ac:dyDescent="0.25">
      <c r="I3034" s="146"/>
      <c r="J3034" s="146"/>
      <c r="K3034" s="146"/>
      <c r="L3034" s="146"/>
    </row>
    <row r="3035" spans="9:12" x14ac:dyDescent="0.25">
      <c r="I3035" s="146"/>
      <c r="J3035" s="146"/>
      <c r="K3035" s="146"/>
      <c r="L3035" s="146"/>
    </row>
    <row r="3036" spans="9:12" x14ac:dyDescent="0.25">
      <c r="I3036" s="146"/>
      <c r="J3036" s="146"/>
      <c r="K3036" s="146"/>
      <c r="L3036" s="146"/>
    </row>
    <row r="3037" spans="9:12" x14ac:dyDescent="0.25">
      <c r="I3037" s="146"/>
      <c r="J3037" s="146"/>
      <c r="K3037" s="146"/>
      <c r="L3037" s="146"/>
    </row>
    <row r="3038" spans="9:12" x14ac:dyDescent="0.25">
      <c r="I3038" s="146"/>
      <c r="J3038" s="146"/>
      <c r="K3038" s="146"/>
      <c r="L3038" s="146"/>
    </row>
    <row r="3039" spans="9:12" x14ac:dyDescent="0.25">
      <c r="I3039" s="146"/>
      <c r="J3039" s="146"/>
      <c r="K3039" s="146"/>
      <c r="L3039" s="146"/>
    </row>
    <row r="3040" spans="9:12" x14ac:dyDescent="0.25">
      <c r="I3040" s="146"/>
      <c r="J3040" s="146"/>
      <c r="K3040" s="146"/>
      <c r="L3040" s="146"/>
    </row>
    <row r="3041" spans="9:12" x14ac:dyDescent="0.25">
      <c r="I3041" s="146"/>
      <c r="J3041" s="146"/>
      <c r="K3041" s="146"/>
      <c r="L3041" s="146"/>
    </row>
    <row r="3042" spans="9:12" x14ac:dyDescent="0.25">
      <c r="I3042" s="146"/>
      <c r="J3042" s="146"/>
      <c r="K3042" s="146"/>
      <c r="L3042" s="146"/>
    </row>
    <row r="3043" spans="9:12" x14ac:dyDescent="0.25">
      <c r="I3043" s="146"/>
      <c r="J3043" s="146"/>
      <c r="K3043" s="146"/>
      <c r="L3043" s="146"/>
    </row>
    <row r="3044" spans="9:12" x14ac:dyDescent="0.25">
      <c r="I3044" s="146"/>
      <c r="J3044" s="146"/>
      <c r="K3044" s="146"/>
      <c r="L3044" s="146"/>
    </row>
    <row r="3045" spans="9:12" x14ac:dyDescent="0.25">
      <c r="I3045" s="146"/>
      <c r="J3045" s="146"/>
      <c r="K3045" s="146"/>
      <c r="L3045" s="146"/>
    </row>
    <row r="3046" spans="9:12" x14ac:dyDescent="0.25">
      <c r="I3046" s="146"/>
      <c r="J3046" s="146"/>
      <c r="K3046" s="146"/>
      <c r="L3046" s="146"/>
    </row>
    <row r="3047" spans="9:12" x14ac:dyDescent="0.25">
      <c r="I3047" s="146"/>
      <c r="J3047" s="146"/>
      <c r="K3047" s="146"/>
      <c r="L3047" s="146"/>
    </row>
    <row r="3048" spans="9:12" x14ac:dyDescent="0.25">
      <c r="I3048" s="146"/>
      <c r="J3048" s="146"/>
      <c r="K3048" s="146"/>
      <c r="L3048" s="146"/>
    </row>
    <row r="3049" spans="9:12" x14ac:dyDescent="0.25">
      <c r="I3049" s="146"/>
      <c r="J3049" s="146"/>
      <c r="K3049" s="146"/>
      <c r="L3049" s="146"/>
    </row>
    <row r="3050" spans="9:12" x14ac:dyDescent="0.25">
      <c r="I3050" s="146"/>
      <c r="J3050" s="146"/>
      <c r="K3050" s="146"/>
      <c r="L3050" s="146"/>
    </row>
    <row r="3051" spans="9:12" x14ac:dyDescent="0.25">
      <c r="I3051" s="146"/>
      <c r="J3051" s="146"/>
      <c r="K3051" s="146"/>
      <c r="L3051" s="146"/>
    </row>
    <row r="3052" spans="9:12" x14ac:dyDescent="0.25">
      <c r="I3052" s="146"/>
      <c r="J3052" s="146"/>
      <c r="K3052" s="146"/>
      <c r="L3052" s="146"/>
    </row>
    <row r="3053" spans="9:12" x14ac:dyDescent="0.25">
      <c r="I3053" s="146"/>
      <c r="J3053" s="146"/>
      <c r="K3053" s="146"/>
      <c r="L3053" s="146"/>
    </row>
    <row r="3054" spans="9:12" x14ac:dyDescent="0.25">
      <c r="I3054" s="146"/>
      <c r="J3054" s="146"/>
      <c r="K3054" s="146"/>
      <c r="L3054" s="146"/>
    </row>
    <row r="3055" spans="9:12" x14ac:dyDescent="0.25">
      <c r="I3055" s="146"/>
      <c r="J3055" s="146"/>
      <c r="K3055" s="146"/>
      <c r="L3055" s="146"/>
    </row>
    <row r="3056" spans="9:12" x14ac:dyDescent="0.25">
      <c r="I3056" s="146"/>
      <c r="J3056" s="146"/>
      <c r="K3056" s="146"/>
      <c r="L3056" s="146"/>
    </row>
    <row r="3057" spans="9:12" x14ac:dyDescent="0.25">
      <c r="I3057" s="146"/>
      <c r="J3057" s="146"/>
      <c r="K3057" s="146"/>
      <c r="L3057" s="146"/>
    </row>
    <row r="3058" spans="9:12" x14ac:dyDescent="0.25">
      <c r="I3058" s="146"/>
      <c r="J3058" s="146"/>
      <c r="K3058" s="146"/>
      <c r="L3058" s="146"/>
    </row>
    <row r="3059" spans="9:12" x14ac:dyDescent="0.25">
      <c r="I3059" s="146"/>
      <c r="J3059" s="146"/>
      <c r="K3059" s="146"/>
      <c r="L3059" s="146"/>
    </row>
    <row r="3060" spans="9:12" x14ac:dyDescent="0.25">
      <c r="I3060" s="146"/>
      <c r="J3060" s="146"/>
      <c r="K3060" s="146"/>
      <c r="L3060" s="146"/>
    </row>
    <row r="3061" spans="9:12" x14ac:dyDescent="0.25">
      <c r="I3061" s="146"/>
      <c r="J3061" s="146"/>
      <c r="K3061" s="146"/>
      <c r="L3061" s="146"/>
    </row>
    <row r="3062" spans="9:12" x14ac:dyDescent="0.25">
      <c r="I3062" s="146"/>
      <c r="J3062" s="146"/>
      <c r="K3062" s="146"/>
      <c r="L3062" s="146"/>
    </row>
    <row r="3063" spans="9:12" x14ac:dyDescent="0.25">
      <c r="I3063" s="146"/>
      <c r="J3063" s="146"/>
      <c r="K3063" s="146"/>
      <c r="L3063" s="146"/>
    </row>
    <row r="3064" spans="9:12" x14ac:dyDescent="0.25">
      <c r="I3064" s="146"/>
      <c r="J3064" s="146"/>
      <c r="K3064" s="146"/>
      <c r="L3064" s="146"/>
    </row>
    <row r="3065" spans="9:12" x14ac:dyDescent="0.25">
      <c r="I3065" s="146"/>
      <c r="J3065" s="146"/>
      <c r="K3065" s="146"/>
      <c r="L3065" s="146"/>
    </row>
    <row r="3066" spans="9:12" x14ac:dyDescent="0.25">
      <c r="I3066" s="146"/>
      <c r="J3066" s="146"/>
      <c r="K3066" s="146"/>
      <c r="L3066" s="146"/>
    </row>
    <row r="3067" spans="9:12" x14ac:dyDescent="0.25">
      <c r="I3067" s="146"/>
      <c r="J3067" s="146"/>
      <c r="K3067" s="146"/>
      <c r="L3067" s="146"/>
    </row>
    <row r="3068" spans="9:12" x14ac:dyDescent="0.25">
      <c r="I3068" s="146"/>
      <c r="J3068" s="146"/>
      <c r="K3068" s="146"/>
      <c r="L3068" s="146"/>
    </row>
    <row r="3069" spans="9:12" x14ac:dyDescent="0.25">
      <c r="I3069" s="146"/>
      <c r="J3069" s="146"/>
      <c r="K3069" s="146"/>
      <c r="L3069" s="146"/>
    </row>
    <row r="3070" spans="9:12" x14ac:dyDescent="0.25">
      <c r="I3070" s="146"/>
      <c r="J3070" s="146"/>
      <c r="K3070" s="146"/>
      <c r="L3070" s="146"/>
    </row>
    <row r="3071" spans="9:12" x14ac:dyDescent="0.25">
      <c r="I3071" s="146"/>
      <c r="J3071" s="146"/>
      <c r="K3071" s="146"/>
      <c r="L3071" s="146"/>
    </row>
    <row r="3072" spans="9:12" x14ac:dyDescent="0.25">
      <c r="I3072" s="146"/>
      <c r="J3072" s="146"/>
      <c r="K3072" s="146"/>
      <c r="L3072" s="146"/>
    </row>
    <row r="3073" spans="9:12" x14ac:dyDescent="0.25">
      <c r="I3073" s="146"/>
      <c r="J3073" s="146"/>
      <c r="K3073" s="146"/>
      <c r="L3073" s="146"/>
    </row>
    <row r="3074" spans="9:12" x14ac:dyDescent="0.25">
      <c r="I3074" s="146"/>
      <c r="J3074" s="146"/>
      <c r="K3074" s="146"/>
      <c r="L3074" s="146"/>
    </row>
    <row r="3075" spans="9:12" x14ac:dyDescent="0.25">
      <c r="I3075" s="146"/>
      <c r="J3075" s="146"/>
      <c r="K3075" s="146"/>
      <c r="L3075" s="146"/>
    </row>
    <row r="3076" spans="9:12" x14ac:dyDescent="0.25">
      <c r="I3076" s="146"/>
      <c r="J3076" s="146"/>
      <c r="K3076" s="146"/>
      <c r="L3076" s="146"/>
    </row>
    <row r="3077" spans="9:12" x14ac:dyDescent="0.25">
      <c r="I3077" s="146"/>
      <c r="J3077" s="146"/>
      <c r="K3077" s="146"/>
      <c r="L3077" s="146"/>
    </row>
    <row r="3078" spans="9:12" x14ac:dyDescent="0.25">
      <c r="I3078" s="146"/>
      <c r="J3078" s="146"/>
      <c r="K3078" s="146"/>
      <c r="L3078" s="146"/>
    </row>
    <row r="3079" spans="9:12" x14ac:dyDescent="0.25">
      <c r="I3079" s="146"/>
      <c r="J3079" s="146"/>
      <c r="K3079" s="146"/>
      <c r="L3079" s="146"/>
    </row>
    <row r="3080" spans="9:12" x14ac:dyDescent="0.25">
      <c r="I3080" s="146"/>
      <c r="J3080" s="146"/>
      <c r="K3080" s="146"/>
      <c r="L3080" s="146"/>
    </row>
    <row r="3081" spans="9:12" x14ac:dyDescent="0.25">
      <c r="I3081" s="146"/>
      <c r="J3081" s="146"/>
      <c r="K3081" s="146"/>
      <c r="L3081" s="146"/>
    </row>
    <row r="3082" spans="9:12" x14ac:dyDescent="0.25">
      <c r="I3082" s="146"/>
      <c r="J3082" s="146"/>
      <c r="K3082" s="146"/>
      <c r="L3082" s="146"/>
    </row>
    <row r="3083" spans="9:12" x14ac:dyDescent="0.25">
      <c r="I3083" s="146"/>
      <c r="J3083" s="146"/>
      <c r="K3083" s="146"/>
      <c r="L3083" s="146"/>
    </row>
    <row r="3084" spans="9:12" x14ac:dyDescent="0.25">
      <c r="I3084" s="146"/>
      <c r="J3084" s="146"/>
      <c r="K3084" s="146"/>
      <c r="L3084" s="146"/>
    </row>
    <row r="3085" spans="9:12" x14ac:dyDescent="0.25">
      <c r="I3085" s="146"/>
      <c r="J3085" s="146"/>
      <c r="K3085" s="146"/>
      <c r="L3085" s="146"/>
    </row>
    <row r="3086" spans="9:12" x14ac:dyDescent="0.25">
      <c r="I3086" s="146"/>
      <c r="J3086" s="146"/>
      <c r="K3086" s="146"/>
      <c r="L3086" s="146"/>
    </row>
    <row r="3087" spans="9:12" x14ac:dyDescent="0.25">
      <c r="I3087" s="146"/>
      <c r="J3087" s="146"/>
      <c r="K3087" s="146"/>
      <c r="L3087" s="146"/>
    </row>
    <row r="3088" spans="9:12" x14ac:dyDescent="0.25">
      <c r="I3088" s="146"/>
      <c r="J3088" s="146"/>
      <c r="K3088" s="146"/>
      <c r="L3088" s="146"/>
    </row>
    <row r="3089" spans="9:12" x14ac:dyDescent="0.25">
      <c r="I3089" s="146"/>
      <c r="J3089" s="146"/>
      <c r="K3089" s="146"/>
      <c r="L3089" s="146"/>
    </row>
    <row r="3090" spans="9:12" x14ac:dyDescent="0.25">
      <c r="I3090" s="146"/>
      <c r="J3090" s="146"/>
      <c r="K3090" s="146"/>
      <c r="L3090" s="146"/>
    </row>
    <row r="3091" spans="9:12" x14ac:dyDescent="0.25">
      <c r="I3091" s="146"/>
      <c r="J3091" s="146"/>
      <c r="K3091" s="146"/>
      <c r="L3091" s="146"/>
    </row>
    <row r="3092" spans="9:12" x14ac:dyDescent="0.25">
      <c r="I3092" s="146"/>
      <c r="J3092" s="146"/>
      <c r="K3092" s="146"/>
      <c r="L3092" s="146"/>
    </row>
    <row r="3093" spans="9:12" x14ac:dyDescent="0.25">
      <c r="I3093" s="146"/>
      <c r="J3093" s="146"/>
      <c r="K3093" s="146"/>
      <c r="L3093" s="146"/>
    </row>
    <row r="3094" spans="9:12" x14ac:dyDescent="0.25">
      <c r="I3094" s="146"/>
      <c r="J3094" s="146"/>
      <c r="K3094" s="146"/>
      <c r="L3094" s="146"/>
    </row>
    <row r="3095" spans="9:12" x14ac:dyDescent="0.25">
      <c r="I3095" s="146"/>
      <c r="J3095" s="146"/>
      <c r="K3095" s="146"/>
      <c r="L3095" s="146"/>
    </row>
    <row r="3096" spans="9:12" x14ac:dyDescent="0.25">
      <c r="I3096" s="146"/>
      <c r="J3096" s="146"/>
      <c r="K3096" s="146"/>
      <c r="L3096" s="146"/>
    </row>
    <row r="3097" spans="9:12" x14ac:dyDescent="0.25">
      <c r="I3097" s="146"/>
      <c r="J3097" s="146"/>
      <c r="K3097" s="146"/>
      <c r="L3097" s="146"/>
    </row>
    <row r="3098" spans="9:12" x14ac:dyDescent="0.25">
      <c r="I3098" s="146"/>
      <c r="J3098" s="146"/>
      <c r="K3098" s="146"/>
      <c r="L3098" s="146"/>
    </row>
    <row r="3099" spans="9:12" x14ac:dyDescent="0.25">
      <c r="I3099" s="146"/>
      <c r="J3099" s="146"/>
      <c r="K3099" s="146"/>
      <c r="L3099" s="146"/>
    </row>
    <row r="3100" spans="9:12" x14ac:dyDescent="0.25">
      <c r="I3100" s="146"/>
      <c r="J3100" s="146"/>
      <c r="K3100" s="146"/>
      <c r="L3100" s="146"/>
    </row>
    <row r="3101" spans="9:12" x14ac:dyDescent="0.25">
      <c r="I3101" s="146"/>
      <c r="J3101" s="146"/>
      <c r="K3101" s="146"/>
      <c r="L3101" s="146"/>
    </row>
    <row r="3102" spans="9:12" x14ac:dyDescent="0.25">
      <c r="I3102" s="146"/>
      <c r="J3102" s="146"/>
      <c r="K3102" s="146"/>
      <c r="L3102" s="146"/>
    </row>
    <row r="3103" spans="9:12" x14ac:dyDescent="0.25">
      <c r="I3103" s="146"/>
      <c r="J3103" s="146"/>
      <c r="K3103" s="146"/>
      <c r="L3103" s="146"/>
    </row>
    <row r="3104" spans="9:12" x14ac:dyDescent="0.25">
      <c r="I3104" s="146"/>
      <c r="J3104" s="146"/>
      <c r="K3104" s="146"/>
      <c r="L3104" s="146"/>
    </row>
    <row r="3105" spans="9:12" x14ac:dyDescent="0.25">
      <c r="I3105" s="146"/>
      <c r="J3105" s="146"/>
      <c r="K3105" s="146"/>
      <c r="L3105" s="146"/>
    </row>
    <row r="3106" spans="9:12" x14ac:dyDescent="0.25">
      <c r="I3106" s="146"/>
      <c r="J3106" s="146"/>
      <c r="K3106" s="146"/>
      <c r="L3106" s="146"/>
    </row>
    <row r="3107" spans="9:12" x14ac:dyDescent="0.25">
      <c r="I3107" s="146"/>
      <c r="J3107" s="146"/>
      <c r="K3107" s="146"/>
      <c r="L3107" s="146"/>
    </row>
    <row r="3108" spans="9:12" x14ac:dyDescent="0.25">
      <c r="I3108" s="146"/>
      <c r="J3108" s="146"/>
      <c r="K3108" s="146"/>
      <c r="L3108" s="146"/>
    </row>
    <row r="3109" spans="9:12" x14ac:dyDescent="0.25">
      <c r="I3109" s="146"/>
      <c r="J3109" s="146"/>
      <c r="K3109" s="146"/>
      <c r="L3109" s="146"/>
    </row>
    <row r="3110" spans="9:12" x14ac:dyDescent="0.25">
      <c r="I3110" s="146"/>
      <c r="J3110" s="146"/>
      <c r="K3110" s="146"/>
      <c r="L3110" s="146"/>
    </row>
    <row r="3111" spans="9:12" x14ac:dyDescent="0.25">
      <c r="I3111" s="146"/>
      <c r="J3111" s="146"/>
      <c r="K3111" s="146"/>
      <c r="L3111" s="146"/>
    </row>
    <row r="3112" spans="9:12" x14ac:dyDescent="0.25">
      <c r="I3112" s="146"/>
      <c r="J3112" s="146"/>
      <c r="K3112" s="146"/>
      <c r="L3112" s="146"/>
    </row>
    <row r="3113" spans="9:12" x14ac:dyDescent="0.25">
      <c r="I3113" s="146"/>
      <c r="J3113" s="146"/>
      <c r="K3113" s="146"/>
      <c r="L3113" s="146"/>
    </row>
    <row r="3114" spans="9:12" x14ac:dyDescent="0.25">
      <c r="I3114" s="146"/>
      <c r="J3114" s="146"/>
      <c r="K3114" s="146"/>
      <c r="L3114" s="146"/>
    </row>
    <row r="3115" spans="9:12" x14ac:dyDescent="0.25">
      <c r="I3115" s="146"/>
      <c r="J3115" s="146"/>
      <c r="K3115" s="146"/>
      <c r="L3115" s="146"/>
    </row>
    <row r="3116" spans="9:12" x14ac:dyDescent="0.25">
      <c r="I3116" s="146"/>
      <c r="J3116" s="146"/>
      <c r="K3116" s="146"/>
      <c r="L3116" s="146"/>
    </row>
    <row r="3117" spans="9:12" x14ac:dyDescent="0.25">
      <c r="I3117" s="146"/>
      <c r="J3117" s="146"/>
      <c r="K3117" s="146"/>
      <c r="L3117" s="146"/>
    </row>
    <row r="3118" spans="9:12" x14ac:dyDescent="0.25">
      <c r="I3118" s="146"/>
      <c r="J3118" s="146"/>
      <c r="K3118" s="146"/>
      <c r="L3118" s="146"/>
    </row>
    <row r="3119" spans="9:12" x14ac:dyDescent="0.25">
      <c r="I3119" s="146"/>
      <c r="J3119" s="146"/>
      <c r="K3119" s="146"/>
      <c r="L3119" s="146"/>
    </row>
    <row r="3120" spans="9:12" x14ac:dyDescent="0.25">
      <c r="I3120" s="146"/>
      <c r="J3120" s="146"/>
      <c r="K3120" s="146"/>
      <c r="L3120" s="146"/>
    </row>
    <row r="3121" spans="9:12" x14ac:dyDescent="0.25">
      <c r="I3121" s="146"/>
      <c r="J3121" s="146"/>
      <c r="K3121" s="146"/>
      <c r="L3121" s="146"/>
    </row>
    <row r="3122" spans="9:12" x14ac:dyDescent="0.25">
      <c r="I3122" s="146"/>
      <c r="J3122" s="146"/>
      <c r="K3122" s="146"/>
      <c r="L3122" s="146"/>
    </row>
    <row r="3123" spans="9:12" x14ac:dyDescent="0.25">
      <c r="I3123" s="146"/>
      <c r="J3123" s="146"/>
      <c r="K3123" s="146"/>
      <c r="L3123" s="146"/>
    </row>
    <row r="3124" spans="9:12" x14ac:dyDescent="0.25">
      <c r="I3124" s="146"/>
      <c r="J3124" s="146"/>
      <c r="K3124" s="146"/>
      <c r="L3124" s="146"/>
    </row>
    <row r="3125" spans="9:12" x14ac:dyDescent="0.25">
      <c r="I3125" s="146"/>
      <c r="J3125" s="146"/>
      <c r="K3125" s="146"/>
      <c r="L3125" s="146"/>
    </row>
    <row r="3126" spans="9:12" x14ac:dyDescent="0.25">
      <c r="I3126" s="146"/>
      <c r="J3126" s="146"/>
      <c r="K3126" s="146"/>
      <c r="L3126" s="146"/>
    </row>
    <row r="3127" spans="9:12" x14ac:dyDescent="0.25">
      <c r="I3127" s="146"/>
      <c r="J3127" s="146"/>
      <c r="K3127" s="146"/>
      <c r="L3127" s="146"/>
    </row>
    <row r="3128" spans="9:12" x14ac:dyDescent="0.25">
      <c r="I3128" s="146"/>
      <c r="J3128" s="146"/>
      <c r="K3128" s="146"/>
      <c r="L3128" s="146"/>
    </row>
    <row r="3129" spans="9:12" x14ac:dyDescent="0.25">
      <c r="I3129" s="146"/>
      <c r="J3129" s="146"/>
      <c r="K3129" s="146"/>
      <c r="L3129" s="146"/>
    </row>
    <row r="3130" spans="9:12" x14ac:dyDescent="0.25">
      <c r="I3130" s="146"/>
      <c r="J3130" s="146"/>
      <c r="K3130" s="146"/>
      <c r="L3130" s="146"/>
    </row>
    <row r="3131" spans="9:12" x14ac:dyDescent="0.25">
      <c r="I3131" s="146"/>
      <c r="J3131" s="146"/>
      <c r="K3131" s="146"/>
      <c r="L3131" s="146"/>
    </row>
    <row r="3132" spans="9:12" x14ac:dyDescent="0.25">
      <c r="I3132" s="146"/>
      <c r="J3132" s="146"/>
      <c r="K3132" s="146"/>
      <c r="L3132" s="146"/>
    </row>
    <row r="3133" spans="9:12" x14ac:dyDescent="0.25">
      <c r="I3133" s="146"/>
      <c r="J3133" s="146"/>
      <c r="K3133" s="146"/>
      <c r="L3133" s="146"/>
    </row>
    <row r="3134" spans="9:12" x14ac:dyDescent="0.25">
      <c r="I3134" s="146"/>
      <c r="J3134" s="146"/>
      <c r="K3134" s="146"/>
      <c r="L3134" s="146"/>
    </row>
    <row r="3135" spans="9:12" x14ac:dyDescent="0.25">
      <c r="I3135" s="146"/>
      <c r="J3135" s="146"/>
      <c r="K3135" s="146"/>
      <c r="L3135" s="146"/>
    </row>
    <row r="3136" spans="9:12" x14ac:dyDescent="0.25">
      <c r="I3136" s="146"/>
      <c r="J3136" s="146"/>
      <c r="K3136" s="146"/>
      <c r="L3136" s="146"/>
    </row>
    <row r="3137" spans="9:12" x14ac:dyDescent="0.25">
      <c r="I3137" s="146"/>
      <c r="J3137" s="146"/>
      <c r="K3137" s="146"/>
      <c r="L3137" s="146"/>
    </row>
    <row r="3138" spans="9:12" x14ac:dyDescent="0.25">
      <c r="I3138" s="146"/>
      <c r="J3138" s="146"/>
      <c r="K3138" s="146"/>
      <c r="L3138" s="146"/>
    </row>
    <row r="3139" spans="9:12" x14ac:dyDescent="0.25">
      <c r="I3139" s="146"/>
      <c r="J3139" s="146"/>
      <c r="K3139" s="146"/>
      <c r="L3139" s="146"/>
    </row>
    <row r="3140" spans="9:12" x14ac:dyDescent="0.25">
      <c r="I3140" s="146"/>
      <c r="J3140" s="146"/>
      <c r="K3140" s="146"/>
      <c r="L3140" s="146"/>
    </row>
    <row r="3141" spans="9:12" x14ac:dyDescent="0.25">
      <c r="I3141" s="146"/>
      <c r="J3141" s="146"/>
      <c r="K3141" s="146"/>
      <c r="L3141" s="146"/>
    </row>
    <row r="3142" spans="9:12" x14ac:dyDescent="0.25">
      <c r="I3142" s="146"/>
      <c r="J3142" s="146"/>
      <c r="K3142" s="146"/>
      <c r="L3142" s="146"/>
    </row>
    <row r="3143" spans="9:12" x14ac:dyDescent="0.25">
      <c r="I3143" s="146"/>
      <c r="J3143" s="146"/>
      <c r="K3143" s="146"/>
      <c r="L3143" s="146"/>
    </row>
    <row r="3144" spans="9:12" x14ac:dyDescent="0.25">
      <c r="I3144" s="146"/>
      <c r="J3144" s="146"/>
      <c r="K3144" s="146"/>
      <c r="L3144" s="146"/>
    </row>
    <row r="3145" spans="9:12" x14ac:dyDescent="0.25">
      <c r="I3145" s="146"/>
      <c r="J3145" s="146"/>
      <c r="K3145" s="146"/>
      <c r="L3145" s="146"/>
    </row>
    <row r="3146" spans="9:12" x14ac:dyDescent="0.25">
      <c r="I3146" s="146"/>
      <c r="J3146" s="146"/>
      <c r="K3146" s="146"/>
      <c r="L3146" s="146"/>
    </row>
    <row r="3147" spans="9:12" x14ac:dyDescent="0.25">
      <c r="I3147" s="146"/>
      <c r="J3147" s="146"/>
      <c r="K3147" s="146"/>
      <c r="L3147" s="146"/>
    </row>
    <row r="3148" spans="9:12" x14ac:dyDescent="0.25">
      <c r="I3148" s="146"/>
      <c r="J3148" s="146"/>
      <c r="K3148" s="146"/>
      <c r="L3148" s="146"/>
    </row>
    <row r="3149" spans="9:12" x14ac:dyDescent="0.25">
      <c r="I3149" s="146"/>
      <c r="J3149" s="146"/>
      <c r="K3149" s="146"/>
      <c r="L3149" s="146"/>
    </row>
    <row r="3150" spans="9:12" x14ac:dyDescent="0.25">
      <c r="I3150" s="146"/>
      <c r="J3150" s="146"/>
      <c r="K3150" s="146"/>
      <c r="L3150" s="146"/>
    </row>
    <row r="3151" spans="9:12" x14ac:dyDescent="0.25">
      <c r="I3151" s="146"/>
      <c r="J3151" s="146"/>
      <c r="K3151" s="146"/>
      <c r="L3151" s="146"/>
    </row>
    <row r="3152" spans="9:12" x14ac:dyDescent="0.25">
      <c r="I3152" s="146"/>
      <c r="J3152" s="146"/>
      <c r="K3152" s="146"/>
      <c r="L3152" s="146"/>
    </row>
    <row r="3153" spans="9:12" x14ac:dyDescent="0.25">
      <c r="I3153" s="146"/>
      <c r="J3153" s="146"/>
      <c r="K3153" s="146"/>
      <c r="L3153" s="146"/>
    </row>
    <row r="3154" spans="9:12" x14ac:dyDescent="0.25">
      <c r="I3154" s="146"/>
      <c r="J3154" s="146"/>
      <c r="K3154" s="146"/>
      <c r="L3154" s="146"/>
    </row>
    <row r="3155" spans="9:12" x14ac:dyDescent="0.25">
      <c r="I3155" s="146"/>
      <c r="J3155" s="146"/>
      <c r="K3155" s="146"/>
      <c r="L3155" s="146"/>
    </row>
    <row r="3156" spans="9:12" x14ac:dyDescent="0.25">
      <c r="I3156" s="146"/>
      <c r="J3156" s="146"/>
      <c r="K3156" s="146"/>
      <c r="L3156" s="146"/>
    </row>
    <row r="3157" spans="9:12" x14ac:dyDescent="0.25">
      <c r="I3157" s="146"/>
      <c r="J3157" s="146"/>
      <c r="K3157" s="146"/>
      <c r="L3157" s="146"/>
    </row>
    <row r="3158" spans="9:12" x14ac:dyDescent="0.25">
      <c r="I3158" s="146"/>
      <c r="J3158" s="146"/>
      <c r="K3158" s="146"/>
      <c r="L3158" s="146"/>
    </row>
    <row r="3159" spans="9:12" x14ac:dyDescent="0.25">
      <c r="I3159" s="146"/>
      <c r="J3159" s="146"/>
      <c r="K3159" s="146"/>
      <c r="L3159" s="146"/>
    </row>
    <row r="3160" spans="9:12" x14ac:dyDescent="0.25">
      <c r="I3160" s="146"/>
      <c r="J3160" s="146"/>
      <c r="K3160" s="146"/>
      <c r="L3160" s="146"/>
    </row>
    <row r="3161" spans="9:12" x14ac:dyDescent="0.25">
      <c r="I3161" s="146"/>
      <c r="J3161" s="146"/>
      <c r="K3161" s="146"/>
      <c r="L3161" s="146"/>
    </row>
    <row r="3162" spans="9:12" x14ac:dyDescent="0.25">
      <c r="I3162" s="146"/>
      <c r="J3162" s="146"/>
      <c r="K3162" s="146"/>
      <c r="L3162" s="146"/>
    </row>
    <row r="3163" spans="9:12" x14ac:dyDescent="0.25">
      <c r="I3163" s="146"/>
      <c r="J3163" s="146"/>
      <c r="K3163" s="146"/>
      <c r="L3163" s="146"/>
    </row>
    <row r="3164" spans="9:12" x14ac:dyDescent="0.25">
      <c r="I3164" s="146"/>
      <c r="J3164" s="146"/>
      <c r="K3164" s="146"/>
      <c r="L3164" s="146"/>
    </row>
    <row r="3165" spans="9:12" x14ac:dyDescent="0.25">
      <c r="I3165" s="146"/>
      <c r="J3165" s="146"/>
      <c r="K3165" s="146"/>
      <c r="L3165" s="146"/>
    </row>
    <row r="3166" spans="9:12" x14ac:dyDescent="0.25">
      <c r="I3166" s="146"/>
      <c r="J3166" s="146"/>
      <c r="K3166" s="146"/>
      <c r="L3166" s="146"/>
    </row>
    <row r="3167" spans="9:12" x14ac:dyDescent="0.25">
      <c r="I3167" s="146"/>
      <c r="J3167" s="146"/>
      <c r="K3167" s="146"/>
      <c r="L3167" s="146"/>
    </row>
    <row r="3168" spans="9:12" x14ac:dyDescent="0.25">
      <c r="I3168" s="146"/>
      <c r="J3168" s="146"/>
      <c r="K3168" s="146"/>
      <c r="L3168" s="146"/>
    </row>
    <row r="3169" spans="9:12" x14ac:dyDescent="0.25">
      <c r="I3169" s="146"/>
      <c r="J3169" s="146"/>
      <c r="K3169" s="146"/>
      <c r="L3169" s="146"/>
    </row>
    <row r="3170" spans="9:12" x14ac:dyDescent="0.25">
      <c r="I3170" s="146"/>
      <c r="J3170" s="146"/>
      <c r="K3170" s="146"/>
      <c r="L3170" s="146"/>
    </row>
    <row r="3171" spans="9:12" x14ac:dyDescent="0.25">
      <c r="I3171" s="146"/>
      <c r="J3171" s="146"/>
      <c r="K3171" s="146"/>
      <c r="L3171" s="146"/>
    </row>
    <row r="3172" spans="9:12" x14ac:dyDescent="0.25">
      <c r="I3172" s="146"/>
      <c r="J3172" s="146"/>
      <c r="K3172" s="146"/>
      <c r="L3172" s="146"/>
    </row>
    <row r="3173" spans="9:12" x14ac:dyDescent="0.25">
      <c r="I3173" s="146"/>
      <c r="J3173" s="146"/>
      <c r="K3173" s="146"/>
      <c r="L3173" s="146"/>
    </row>
    <row r="3174" spans="9:12" x14ac:dyDescent="0.25">
      <c r="I3174" s="146"/>
      <c r="J3174" s="146"/>
      <c r="K3174" s="146"/>
      <c r="L3174" s="146"/>
    </row>
    <row r="3175" spans="9:12" x14ac:dyDescent="0.25">
      <c r="I3175" s="146"/>
      <c r="J3175" s="146"/>
      <c r="K3175" s="146"/>
      <c r="L3175" s="146"/>
    </row>
    <row r="3176" spans="9:12" x14ac:dyDescent="0.25">
      <c r="I3176" s="146"/>
      <c r="J3176" s="146"/>
      <c r="K3176" s="146"/>
      <c r="L3176" s="146"/>
    </row>
    <row r="3177" spans="9:12" x14ac:dyDescent="0.25">
      <c r="I3177" s="146"/>
      <c r="J3177" s="146"/>
      <c r="K3177" s="146"/>
      <c r="L3177" s="146"/>
    </row>
    <row r="3178" spans="9:12" x14ac:dyDescent="0.25">
      <c r="I3178" s="146"/>
      <c r="J3178" s="146"/>
      <c r="K3178" s="146"/>
      <c r="L3178" s="146"/>
    </row>
    <row r="3179" spans="9:12" x14ac:dyDescent="0.25">
      <c r="I3179" s="146"/>
      <c r="J3179" s="146"/>
      <c r="K3179" s="146"/>
      <c r="L3179" s="146"/>
    </row>
    <row r="3180" spans="9:12" x14ac:dyDescent="0.25">
      <c r="I3180" s="146"/>
      <c r="J3180" s="146"/>
      <c r="K3180" s="146"/>
      <c r="L3180" s="146"/>
    </row>
    <row r="3181" spans="9:12" x14ac:dyDescent="0.25">
      <c r="I3181" s="146"/>
      <c r="J3181" s="146"/>
      <c r="K3181" s="146"/>
      <c r="L3181" s="146"/>
    </row>
    <row r="3182" spans="9:12" x14ac:dyDescent="0.25">
      <c r="I3182" s="146"/>
      <c r="J3182" s="146"/>
      <c r="K3182" s="146"/>
      <c r="L3182" s="146"/>
    </row>
    <row r="3183" spans="9:12" x14ac:dyDescent="0.25">
      <c r="I3183" s="146"/>
      <c r="J3183" s="146"/>
      <c r="K3183" s="146"/>
      <c r="L3183" s="146"/>
    </row>
    <row r="3184" spans="9:12" x14ac:dyDescent="0.25">
      <c r="I3184" s="146"/>
      <c r="J3184" s="146"/>
      <c r="K3184" s="146"/>
      <c r="L3184" s="146"/>
    </row>
    <row r="3185" spans="9:12" x14ac:dyDescent="0.25">
      <c r="I3185" s="146"/>
      <c r="J3185" s="146"/>
      <c r="K3185" s="146"/>
      <c r="L3185" s="146"/>
    </row>
    <row r="3186" spans="9:12" x14ac:dyDescent="0.25">
      <c r="I3186" s="146"/>
      <c r="J3186" s="146"/>
      <c r="K3186" s="146"/>
      <c r="L3186" s="146"/>
    </row>
    <row r="3187" spans="9:12" x14ac:dyDescent="0.25">
      <c r="I3187" s="146"/>
      <c r="J3187" s="146"/>
      <c r="K3187" s="146"/>
      <c r="L3187" s="146"/>
    </row>
    <row r="3188" spans="9:12" x14ac:dyDescent="0.25">
      <c r="I3188" s="146"/>
      <c r="J3188" s="146"/>
      <c r="K3188" s="146"/>
      <c r="L3188" s="146"/>
    </row>
    <row r="3189" spans="9:12" x14ac:dyDescent="0.25">
      <c r="I3189" s="146"/>
      <c r="J3189" s="146"/>
      <c r="K3189" s="146"/>
      <c r="L3189" s="146"/>
    </row>
    <row r="3190" spans="9:12" x14ac:dyDescent="0.25">
      <c r="I3190" s="146"/>
      <c r="J3190" s="146"/>
      <c r="K3190" s="146"/>
      <c r="L3190" s="146"/>
    </row>
    <row r="3191" spans="9:12" x14ac:dyDescent="0.25">
      <c r="I3191" s="146"/>
      <c r="J3191" s="146"/>
      <c r="K3191" s="146"/>
      <c r="L3191" s="146"/>
    </row>
    <row r="3192" spans="9:12" x14ac:dyDescent="0.25">
      <c r="I3192" s="146"/>
      <c r="J3192" s="146"/>
      <c r="K3192" s="146"/>
      <c r="L3192" s="146"/>
    </row>
    <row r="3193" spans="9:12" x14ac:dyDescent="0.25">
      <c r="I3193" s="146"/>
      <c r="J3193" s="146"/>
      <c r="K3193" s="146"/>
      <c r="L3193" s="146"/>
    </row>
    <row r="3194" spans="9:12" x14ac:dyDescent="0.25">
      <c r="I3194" s="146"/>
      <c r="J3194" s="146"/>
      <c r="K3194" s="146"/>
      <c r="L3194" s="146"/>
    </row>
    <row r="3195" spans="9:12" x14ac:dyDescent="0.25">
      <c r="I3195" s="146"/>
      <c r="J3195" s="146"/>
      <c r="K3195" s="146"/>
      <c r="L3195" s="146"/>
    </row>
    <row r="3196" spans="9:12" x14ac:dyDescent="0.25">
      <c r="I3196" s="146"/>
      <c r="J3196" s="146"/>
      <c r="K3196" s="146"/>
      <c r="L3196" s="146"/>
    </row>
    <row r="3197" spans="9:12" x14ac:dyDescent="0.25">
      <c r="I3197" s="146"/>
      <c r="J3197" s="146"/>
      <c r="K3197" s="146"/>
      <c r="L3197" s="146"/>
    </row>
    <row r="3198" spans="9:12" x14ac:dyDescent="0.25">
      <c r="I3198" s="146"/>
      <c r="J3198" s="146"/>
      <c r="K3198" s="146"/>
      <c r="L3198" s="146"/>
    </row>
    <row r="3199" spans="9:12" x14ac:dyDescent="0.25">
      <c r="I3199" s="146"/>
      <c r="J3199" s="146"/>
      <c r="K3199" s="146"/>
      <c r="L3199" s="146"/>
    </row>
    <row r="3200" spans="9:12" x14ac:dyDescent="0.25">
      <c r="I3200" s="146"/>
      <c r="J3200" s="146"/>
      <c r="K3200" s="146"/>
      <c r="L3200" s="146"/>
    </row>
    <row r="3201" spans="9:12" x14ac:dyDescent="0.25">
      <c r="I3201" s="146"/>
      <c r="J3201" s="146"/>
      <c r="K3201" s="146"/>
      <c r="L3201" s="146"/>
    </row>
    <row r="3202" spans="9:12" x14ac:dyDescent="0.25">
      <c r="I3202" s="146"/>
      <c r="J3202" s="146"/>
      <c r="K3202" s="146"/>
      <c r="L3202" s="146"/>
    </row>
    <row r="3203" spans="9:12" x14ac:dyDescent="0.25">
      <c r="I3203" s="146"/>
      <c r="J3203" s="146"/>
      <c r="K3203" s="146"/>
      <c r="L3203" s="146"/>
    </row>
    <row r="3204" spans="9:12" x14ac:dyDescent="0.25">
      <c r="I3204" s="146"/>
      <c r="J3204" s="146"/>
      <c r="K3204" s="146"/>
      <c r="L3204" s="146"/>
    </row>
    <row r="3205" spans="9:12" x14ac:dyDescent="0.25">
      <c r="I3205" s="146"/>
      <c r="J3205" s="146"/>
      <c r="K3205" s="146"/>
      <c r="L3205" s="146"/>
    </row>
    <row r="3206" spans="9:12" x14ac:dyDescent="0.25">
      <c r="I3206" s="146"/>
      <c r="J3206" s="146"/>
      <c r="K3206" s="146"/>
      <c r="L3206" s="146"/>
    </row>
    <row r="3207" spans="9:12" x14ac:dyDescent="0.25">
      <c r="I3207" s="146"/>
      <c r="J3207" s="146"/>
      <c r="K3207" s="146"/>
      <c r="L3207" s="146"/>
    </row>
    <row r="3208" spans="9:12" x14ac:dyDescent="0.25">
      <c r="I3208" s="146"/>
      <c r="J3208" s="146"/>
      <c r="K3208" s="146"/>
      <c r="L3208" s="146"/>
    </row>
    <row r="3209" spans="9:12" x14ac:dyDescent="0.25">
      <c r="I3209" s="146"/>
      <c r="J3209" s="146"/>
      <c r="K3209" s="146"/>
      <c r="L3209" s="146"/>
    </row>
    <row r="3210" spans="9:12" x14ac:dyDescent="0.25">
      <c r="I3210" s="146"/>
      <c r="J3210" s="146"/>
      <c r="K3210" s="146"/>
      <c r="L3210" s="146"/>
    </row>
    <row r="3211" spans="9:12" x14ac:dyDescent="0.25">
      <c r="I3211" s="146"/>
      <c r="J3211" s="146"/>
      <c r="K3211" s="146"/>
      <c r="L3211" s="146"/>
    </row>
    <row r="3212" spans="9:12" x14ac:dyDescent="0.25">
      <c r="I3212" s="146"/>
      <c r="J3212" s="146"/>
      <c r="K3212" s="146"/>
      <c r="L3212" s="146"/>
    </row>
    <row r="3213" spans="9:12" x14ac:dyDescent="0.25">
      <c r="I3213" s="146"/>
      <c r="J3213" s="146"/>
      <c r="K3213" s="146"/>
      <c r="L3213" s="146"/>
    </row>
    <row r="3214" spans="9:12" x14ac:dyDescent="0.25">
      <c r="I3214" s="146"/>
      <c r="J3214" s="146"/>
      <c r="K3214" s="146"/>
      <c r="L3214" s="146"/>
    </row>
    <row r="3215" spans="9:12" x14ac:dyDescent="0.25">
      <c r="I3215" s="146"/>
      <c r="J3215" s="146"/>
      <c r="K3215" s="146"/>
      <c r="L3215" s="146"/>
    </row>
    <row r="3216" spans="9:12" x14ac:dyDescent="0.25">
      <c r="I3216" s="146"/>
      <c r="J3216" s="146"/>
      <c r="K3216" s="146"/>
      <c r="L3216" s="146"/>
    </row>
    <row r="3217" spans="9:12" x14ac:dyDescent="0.25">
      <c r="I3217" s="146"/>
      <c r="J3217" s="146"/>
      <c r="K3217" s="146"/>
      <c r="L3217" s="146"/>
    </row>
    <row r="3218" spans="9:12" x14ac:dyDescent="0.25">
      <c r="I3218" s="146"/>
      <c r="J3218" s="146"/>
      <c r="K3218" s="146"/>
      <c r="L3218" s="146"/>
    </row>
    <row r="3219" spans="9:12" x14ac:dyDescent="0.25">
      <c r="I3219" s="146"/>
      <c r="J3219" s="146"/>
      <c r="K3219" s="146"/>
      <c r="L3219" s="146"/>
    </row>
    <row r="3220" spans="9:12" x14ac:dyDescent="0.25">
      <c r="I3220" s="146"/>
      <c r="J3220" s="146"/>
      <c r="K3220" s="146"/>
      <c r="L3220" s="146"/>
    </row>
    <row r="3221" spans="9:12" x14ac:dyDescent="0.25">
      <c r="I3221" s="146"/>
      <c r="J3221" s="146"/>
      <c r="K3221" s="146"/>
      <c r="L3221" s="146"/>
    </row>
    <row r="3222" spans="9:12" x14ac:dyDescent="0.25">
      <c r="I3222" s="146"/>
      <c r="J3222" s="146"/>
      <c r="K3222" s="146"/>
      <c r="L3222" s="146"/>
    </row>
    <row r="3223" spans="9:12" x14ac:dyDescent="0.25">
      <c r="I3223" s="146"/>
      <c r="J3223" s="146"/>
      <c r="K3223" s="146"/>
      <c r="L3223" s="146"/>
    </row>
    <row r="3224" spans="9:12" x14ac:dyDescent="0.25">
      <c r="I3224" s="146"/>
      <c r="J3224" s="146"/>
      <c r="K3224" s="146"/>
      <c r="L3224" s="146"/>
    </row>
    <row r="3225" spans="9:12" x14ac:dyDescent="0.25">
      <c r="I3225" s="146"/>
      <c r="J3225" s="146"/>
      <c r="K3225" s="146"/>
      <c r="L3225" s="146"/>
    </row>
    <row r="3226" spans="9:12" x14ac:dyDescent="0.25">
      <c r="I3226" s="146"/>
      <c r="J3226" s="146"/>
      <c r="K3226" s="146"/>
      <c r="L3226" s="146"/>
    </row>
    <row r="3227" spans="9:12" x14ac:dyDescent="0.25">
      <c r="I3227" s="146"/>
      <c r="J3227" s="146"/>
      <c r="K3227" s="146"/>
      <c r="L3227" s="146"/>
    </row>
    <row r="3228" spans="9:12" x14ac:dyDescent="0.25">
      <c r="I3228" s="146"/>
      <c r="J3228" s="146"/>
      <c r="K3228" s="146"/>
      <c r="L3228" s="146"/>
    </row>
    <row r="3229" spans="9:12" x14ac:dyDescent="0.25">
      <c r="I3229" s="146"/>
      <c r="J3229" s="146"/>
      <c r="K3229" s="146"/>
      <c r="L3229" s="146"/>
    </row>
    <row r="3230" spans="9:12" x14ac:dyDescent="0.25">
      <c r="I3230" s="146"/>
      <c r="J3230" s="146"/>
      <c r="K3230" s="146"/>
      <c r="L3230" s="146"/>
    </row>
    <row r="3231" spans="9:12" x14ac:dyDescent="0.25">
      <c r="I3231" s="146"/>
      <c r="J3231" s="146"/>
      <c r="K3231" s="146"/>
      <c r="L3231" s="146"/>
    </row>
    <row r="3232" spans="9:12" x14ac:dyDescent="0.25">
      <c r="I3232" s="146"/>
      <c r="J3232" s="146"/>
      <c r="K3232" s="146"/>
      <c r="L3232" s="146"/>
    </row>
    <row r="3233" spans="9:12" x14ac:dyDescent="0.25">
      <c r="I3233" s="146"/>
      <c r="J3233" s="146"/>
      <c r="K3233" s="146"/>
      <c r="L3233" s="146"/>
    </row>
    <row r="3234" spans="9:12" x14ac:dyDescent="0.25">
      <c r="I3234" s="146"/>
      <c r="J3234" s="146"/>
      <c r="K3234" s="146"/>
      <c r="L3234" s="146"/>
    </row>
    <row r="3235" spans="9:12" x14ac:dyDescent="0.25">
      <c r="I3235" s="146"/>
      <c r="J3235" s="146"/>
      <c r="K3235" s="146"/>
      <c r="L3235" s="146"/>
    </row>
    <row r="3236" spans="9:12" x14ac:dyDescent="0.25">
      <c r="I3236" s="146"/>
      <c r="J3236" s="146"/>
      <c r="K3236" s="146"/>
      <c r="L3236" s="146"/>
    </row>
    <row r="3237" spans="9:12" x14ac:dyDescent="0.25">
      <c r="I3237" s="146"/>
      <c r="J3237" s="146"/>
      <c r="K3237" s="146"/>
      <c r="L3237" s="146"/>
    </row>
    <row r="3238" spans="9:12" x14ac:dyDescent="0.25">
      <c r="I3238" s="146"/>
      <c r="J3238" s="146"/>
      <c r="K3238" s="146"/>
      <c r="L3238" s="146"/>
    </row>
    <row r="3239" spans="9:12" x14ac:dyDescent="0.25">
      <c r="I3239" s="146"/>
      <c r="J3239" s="146"/>
      <c r="K3239" s="146"/>
      <c r="L3239" s="146"/>
    </row>
    <row r="3240" spans="9:12" x14ac:dyDescent="0.25">
      <c r="I3240" s="146"/>
      <c r="J3240" s="146"/>
      <c r="K3240" s="146"/>
      <c r="L3240" s="146"/>
    </row>
    <row r="3241" spans="9:12" x14ac:dyDescent="0.25">
      <c r="I3241" s="146"/>
      <c r="J3241" s="146"/>
      <c r="K3241" s="146"/>
      <c r="L3241" s="146"/>
    </row>
    <row r="3242" spans="9:12" x14ac:dyDescent="0.25">
      <c r="I3242" s="146"/>
      <c r="J3242" s="146"/>
      <c r="K3242" s="146"/>
      <c r="L3242" s="146"/>
    </row>
    <row r="3243" spans="9:12" x14ac:dyDescent="0.25">
      <c r="I3243" s="146"/>
      <c r="J3243" s="146"/>
      <c r="K3243" s="146"/>
      <c r="L3243" s="146"/>
    </row>
    <row r="3244" spans="9:12" x14ac:dyDescent="0.25">
      <c r="I3244" s="146"/>
      <c r="J3244" s="146"/>
      <c r="K3244" s="146"/>
      <c r="L3244" s="146"/>
    </row>
    <row r="3245" spans="9:12" x14ac:dyDescent="0.25">
      <c r="I3245" s="146"/>
      <c r="J3245" s="146"/>
      <c r="K3245" s="146"/>
      <c r="L3245" s="146"/>
    </row>
    <row r="3246" spans="9:12" x14ac:dyDescent="0.25">
      <c r="I3246" s="146"/>
      <c r="J3246" s="146"/>
      <c r="K3246" s="146"/>
      <c r="L3246" s="146"/>
    </row>
    <row r="3247" spans="9:12" x14ac:dyDescent="0.25">
      <c r="I3247" s="146"/>
      <c r="J3247" s="146"/>
      <c r="K3247" s="146"/>
      <c r="L3247" s="146"/>
    </row>
    <row r="3248" spans="9:12" x14ac:dyDescent="0.25">
      <c r="I3248" s="146"/>
      <c r="J3248" s="146"/>
      <c r="K3248" s="146"/>
      <c r="L3248" s="146"/>
    </row>
    <row r="3249" spans="9:12" x14ac:dyDescent="0.25">
      <c r="I3249" s="146"/>
      <c r="J3249" s="146"/>
      <c r="K3249" s="146"/>
      <c r="L3249" s="146"/>
    </row>
    <row r="3250" spans="9:12" x14ac:dyDescent="0.25">
      <c r="I3250" s="146"/>
      <c r="J3250" s="146"/>
      <c r="K3250" s="146"/>
      <c r="L3250" s="146"/>
    </row>
    <row r="3251" spans="9:12" x14ac:dyDescent="0.25">
      <c r="I3251" s="146"/>
      <c r="J3251" s="146"/>
      <c r="K3251" s="146"/>
      <c r="L3251" s="146"/>
    </row>
    <row r="3252" spans="9:12" x14ac:dyDescent="0.25">
      <c r="I3252" s="146"/>
      <c r="J3252" s="146"/>
      <c r="K3252" s="146"/>
      <c r="L3252" s="146"/>
    </row>
    <row r="3253" spans="9:12" x14ac:dyDescent="0.25">
      <c r="I3253" s="146"/>
      <c r="J3253" s="146"/>
      <c r="K3253" s="146"/>
      <c r="L3253" s="146"/>
    </row>
    <row r="3254" spans="9:12" x14ac:dyDescent="0.25">
      <c r="I3254" s="146"/>
      <c r="J3254" s="146"/>
      <c r="K3254" s="146"/>
      <c r="L3254" s="146"/>
    </row>
    <row r="3255" spans="9:12" x14ac:dyDescent="0.25">
      <c r="I3255" s="146"/>
      <c r="J3255" s="146"/>
      <c r="K3255" s="146"/>
      <c r="L3255" s="146"/>
    </row>
    <row r="3256" spans="9:12" x14ac:dyDescent="0.25">
      <c r="I3256" s="146"/>
      <c r="J3256" s="146"/>
      <c r="K3256" s="146"/>
      <c r="L3256" s="146"/>
    </row>
    <row r="3257" spans="9:12" x14ac:dyDescent="0.25">
      <c r="I3257" s="146"/>
      <c r="J3257" s="146"/>
      <c r="K3257" s="146"/>
      <c r="L3257" s="146"/>
    </row>
    <row r="3258" spans="9:12" x14ac:dyDescent="0.25">
      <c r="I3258" s="146"/>
      <c r="J3258" s="146"/>
      <c r="K3258" s="146"/>
      <c r="L3258" s="146"/>
    </row>
    <row r="3259" spans="9:12" x14ac:dyDescent="0.25">
      <c r="I3259" s="146"/>
      <c r="J3259" s="146"/>
      <c r="K3259" s="146"/>
      <c r="L3259" s="146"/>
    </row>
    <row r="3260" spans="9:12" x14ac:dyDescent="0.25">
      <c r="I3260" s="146"/>
      <c r="J3260" s="146"/>
      <c r="K3260" s="146"/>
      <c r="L3260" s="146"/>
    </row>
    <row r="3261" spans="9:12" x14ac:dyDescent="0.25">
      <c r="I3261" s="146"/>
      <c r="J3261" s="146"/>
      <c r="K3261" s="146"/>
      <c r="L3261" s="146"/>
    </row>
    <row r="3262" spans="9:12" x14ac:dyDescent="0.25">
      <c r="I3262" s="146"/>
      <c r="J3262" s="146"/>
      <c r="K3262" s="146"/>
      <c r="L3262" s="146"/>
    </row>
    <row r="3263" spans="9:12" x14ac:dyDescent="0.25">
      <c r="I3263" s="146"/>
      <c r="J3263" s="146"/>
      <c r="K3263" s="146"/>
      <c r="L3263" s="146"/>
    </row>
    <row r="3264" spans="9:12" x14ac:dyDescent="0.25">
      <c r="I3264" s="146"/>
      <c r="J3264" s="146"/>
      <c r="K3264" s="146"/>
      <c r="L3264" s="146"/>
    </row>
    <row r="3265" spans="9:12" x14ac:dyDescent="0.25">
      <c r="I3265" s="146"/>
      <c r="J3265" s="146"/>
      <c r="K3265" s="146"/>
      <c r="L3265" s="146"/>
    </row>
    <row r="3266" spans="9:12" x14ac:dyDescent="0.25">
      <c r="I3266" s="146"/>
      <c r="J3266" s="146"/>
      <c r="K3266" s="146"/>
      <c r="L3266" s="146"/>
    </row>
    <row r="3267" spans="9:12" x14ac:dyDescent="0.25">
      <c r="I3267" s="146"/>
      <c r="J3267" s="146"/>
      <c r="K3267" s="146"/>
      <c r="L3267" s="146"/>
    </row>
    <row r="3268" spans="9:12" x14ac:dyDescent="0.25">
      <c r="I3268" s="146"/>
      <c r="J3268" s="146"/>
      <c r="K3268" s="146"/>
      <c r="L3268" s="146"/>
    </row>
    <row r="3269" spans="9:12" x14ac:dyDescent="0.25">
      <c r="I3269" s="146"/>
      <c r="J3269" s="146"/>
      <c r="K3269" s="146"/>
      <c r="L3269" s="146"/>
    </row>
    <row r="3270" spans="9:12" x14ac:dyDescent="0.25">
      <c r="I3270" s="146"/>
      <c r="J3270" s="146"/>
      <c r="K3270" s="146"/>
      <c r="L3270" s="146"/>
    </row>
    <row r="3271" spans="9:12" x14ac:dyDescent="0.25">
      <c r="I3271" s="146"/>
      <c r="J3271" s="146"/>
      <c r="K3271" s="146"/>
      <c r="L3271" s="146"/>
    </row>
    <row r="3272" spans="9:12" x14ac:dyDescent="0.25">
      <c r="I3272" s="146"/>
      <c r="J3272" s="146"/>
      <c r="K3272" s="146"/>
      <c r="L3272" s="146"/>
    </row>
    <row r="3273" spans="9:12" x14ac:dyDescent="0.25">
      <c r="I3273" s="146"/>
      <c r="J3273" s="146"/>
      <c r="K3273" s="146"/>
      <c r="L3273" s="146"/>
    </row>
    <row r="3274" spans="9:12" x14ac:dyDescent="0.25">
      <c r="I3274" s="146"/>
      <c r="J3274" s="146"/>
      <c r="K3274" s="146"/>
      <c r="L3274" s="146"/>
    </row>
    <row r="3275" spans="9:12" x14ac:dyDescent="0.25">
      <c r="I3275" s="146"/>
      <c r="J3275" s="146"/>
      <c r="K3275" s="146"/>
      <c r="L3275" s="146"/>
    </row>
    <row r="3276" spans="9:12" x14ac:dyDescent="0.25">
      <c r="I3276" s="146"/>
      <c r="J3276" s="146"/>
      <c r="K3276" s="146"/>
      <c r="L3276" s="146"/>
    </row>
    <row r="3277" spans="9:12" x14ac:dyDescent="0.25">
      <c r="I3277" s="146"/>
      <c r="J3277" s="146"/>
      <c r="K3277" s="146"/>
      <c r="L3277" s="146"/>
    </row>
    <row r="3278" spans="9:12" x14ac:dyDescent="0.25">
      <c r="I3278" s="146"/>
      <c r="J3278" s="146"/>
      <c r="K3278" s="146"/>
      <c r="L3278" s="146"/>
    </row>
    <row r="3279" spans="9:12" x14ac:dyDescent="0.25">
      <c r="I3279" s="146"/>
      <c r="J3279" s="146"/>
      <c r="K3279" s="146"/>
      <c r="L3279" s="146"/>
    </row>
    <row r="3280" spans="9:12" x14ac:dyDescent="0.25">
      <c r="I3280" s="146"/>
      <c r="J3280" s="146"/>
      <c r="K3280" s="146"/>
      <c r="L3280" s="146"/>
    </row>
    <row r="3281" spans="9:12" x14ac:dyDescent="0.25">
      <c r="I3281" s="146"/>
      <c r="J3281" s="146"/>
      <c r="K3281" s="146"/>
      <c r="L3281" s="146"/>
    </row>
    <row r="3282" spans="9:12" x14ac:dyDescent="0.25">
      <c r="I3282" s="146"/>
      <c r="J3282" s="146"/>
      <c r="K3282" s="146"/>
      <c r="L3282" s="146"/>
    </row>
    <row r="3283" spans="9:12" x14ac:dyDescent="0.25">
      <c r="I3283" s="146"/>
      <c r="J3283" s="146"/>
      <c r="K3283" s="146"/>
      <c r="L3283" s="146"/>
    </row>
    <row r="3284" spans="9:12" x14ac:dyDescent="0.25">
      <c r="I3284" s="146"/>
      <c r="J3284" s="146"/>
      <c r="K3284" s="146"/>
      <c r="L3284" s="146"/>
    </row>
    <row r="3285" spans="9:12" x14ac:dyDescent="0.25">
      <c r="I3285" s="146"/>
      <c r="J3285" s="146"/>
      <c r="K3285" s="146"/>
      <c r="L3285" s="146"/>
    </row>
    <row r="3286" spans="9:12" x14ac:dyDescent="0.25">
      <c r="I3286" s="146"/>
      <c r="J3286" s="146"/>
      <c r="K3286" s="146"/>
      <c r="L3286" s="146"/>
    </row>
    <row r="3287" spans="9:12" x14ac:dyDescent="0.25">
      <c r="I3287" s="146"/>
      <c r="J3287" s="146"/>
      <c r="K3287" s="146"/>
      <c r="L3287" s="146"/>
    </row>
    <row r="3288" spans="9:12" x14ac:dyDescent="0.25">
      <c r="I3288" s="146"/>
      <c r="J3288" s="146"/>
      <c r="K3288" s="146"/>
      <c r="L3288" s="146"/>
    </row>
    <row r="3289" spans="9:12" x14ac:dyDescent="0.25">
      <c r="I3289" s="146"/>
      <c r="J3289" s="146"/>
      <c r="K3289" s="146"/>
      <c r="L3289" s="146"/>
    </row>
    <row r="3290" spans="9:12" x14ac:dyDescent="0.25">
      <c r="I3290" s="146"/>
      <c r="J3290" s="146"/>
      <c r="K3290" s="146"/>
      <c r="L3290" s="146"/>
    </row>
    <row r="3291" spans="9:12" x14ac:dyDescent="0.25">
      <c r="I3291" s="146"/>
      <c r="J3291" s="146"/>
      <c r="K3291" s="146"/>
      <c r="L3291" s="146"/>
    </row>
    <row r="3292" spans="9:12" x14ac:dyDescent="0.25">
      <c r="I3292" s="146"/>
      <c r="J3292" s="146"/>
      <c r="K3292" s="146"/>
      <c r="L3292" s="146"/>
    </row>
    <row r="3293" spans="9:12" x14ac:dyDescent="0.25">
      <c r="I3293" s="146"/>
      <c r="J3293" s="146"/>
      <c r="K3293" s="146"/>
      <c r="L3293" s="146"/>
    </row>
    <row r="3294" spans="9:12" x14ac:dyDescent="0.25">
      <c r="I3294" s="146"/>
      <c r="J3294" s="146"/>
      <c r="K3294" s="146"/>
      <c r="L3294" s="146"/>
    </row>
    <row r="3295" spans="9:12" x14ac:dyDescent="0.25">
      <c r="I3295" s="146"/>
      <c r="J3295" s="146"/>
      <c r="K3295" s="146"/>
      <c r="L3295" s="146"/>
    </row>
    <row r="3296" spans="9:12" x14ac:dyDescent="0.25">
      <c r="I3296" s="146"/>
      <c r="J3296" s="146"/>
      <c r="K3296" s="146"/>
      <c r="L3296" s="146"/>
    </row>
    <row r="3297" spans="9:12" x14ac:dyDescent="0.25">
      <c r="I3297" s="146"/>
      <c r="J3297" s="146"/>
      <c r="K3297" s="146"/>
      <c r="L3297" s="146"/>
    </row>
    <row r="3298" spans="9:12" x14ac:dyDescent="0.25">
      <c r="I3298" s="146"/>
      <c r="J3298" s="146"/>
      <c r="K3298" s="146"/>
      <c r="L3298" s="146"/>
    </row>
    <row r="3299" spans="9:12" x14ac:dyDescent="0.25">
      <c r="I3299" s="146"/>
      <c r="J3299" s="146"/>
      <c r="K3299" s="146"/>
      <c r="L3299" s="146"/>
    </row>
    <row r="3300" spans="9:12" x14ac:dyDescent="0.25">
      <c r="I3300" s="146"/>
      <c r="J3300" s="146"/>
      <c r="K3300" s="146"/>
      <c r="L3300" s="146"/>
    </row>
    <row r="3301" spans="9:12" x14ac:dyDescent="0.25">
      <c r="I3301" s="146"/>
      <c r="J3301" s="146"/>
      <c r="K3301" s="146"/>
      <c r="L3301" s="146"/>
    </row>
    <row r="3302" spans="9:12" x14ac:dyDescent="0.25">
      <c r="I3302" s="146"/>
      <c r="J3302" s="146"/>
      <c r="K3302" s="146"/>
      <c r="L3302" s="146"/>
    </row>
    <row r="3303" spans="9:12" x14ac:dyDescent="0.25">
      <c r="I3303" s="146"/>
      <c r="J3303" s="146"/>
      <c r="K3303" s="146"/>
      <c r="L3303" s="146"/>
    </row>
    <row r="3304" spans="9:12" x14ac:dyDescent="0.25">
      <c r="I3304" s="146"/>
      <c r="J3304" s="146"/>
      <c r="K3304" s="146"/>
      <c r="L3304" s="146"/>
    </row>
    <row r="3305" spans="9:12" x14ac:dyDescent="0.25">
      <c r="I3305" s="146"/>
      <c r="J3305" s="146"/>
      <c r="K3305" s="146"/>
      <c r="L3305" s="146"/>
    </row>
    <row r="3306" spans="9:12" x14ac:dyDescent="0.25">
      <c r="I3306" s="146"/>
      <c r="J3306" s="146"/>
      <c r="K3306" s="146"/>
      <c r="L3306" s="146"/>
    </row>
    <row r="3307" spans="9:12" x14ac:dyDescent="0.25">
      <c r="I3307" s="146"/>
      <c r="J3307" s="146"/>
      <c r="K3307" s="146"/>
      <c r="L3307" s="146"/>
    </row>
    <row r="3308" spans="9:12" x14ac:dyDescent="0.25">
      <c r="I3308" s="146"/>
      <c r="J3308" s="146"/>
      <c r="K3308" s="146"/>
      <c r="L3308" s="146"/>
    </row>
    <row r="3309" spans="9:12" x14ac:dyDescent="0.25">
      <c r="I3309" s="146"/>
      <c r="J3309" s="146"/>
      <c r="K3309" s="146"/>
      <c r="L3309" s="146"/>
    </row>
    <row r="3310" spans="9:12" x14ac:dyDescent="0.25">
      <c r="I3310" s="146"/>
      <c r="J3310" s="146"/>
      <c r="K3310" s="146"/>
      <c r="L3310" s="146"/>
    </row>
    <row r="3311" spans="9:12" x14ac:dyDescent="0.25">
      <c r="I3311" s="146"/>
      <c r="J3311" s="146"/>
      <c r="K3311" s="146"/>
      <c r="L3311" s="146"/>
    </row>
    <row r="3312" spans="9:12" x14ac:dyDescent="0.25">
      <c r="I3312" s="146"/>
      <c r="J3312" s="146"/>
      <c r="K3312" s="146"/>
      <c r="L3312" s="146"/>
    </row>
    <row r="3313" spans="9:12" x14ac:dyDescent="0.25">
      <c r="I3313" s="146"/>
      <c r="J3313" s="146"/>
      <c r="K3313" s="146"/>
      <c r="L3313" s="146"/>
    </row>
    <row r="3314" spans="9:12" x14ac:dyDescent="0.25">
      <c r="I3314" s="146"/>
      <c r="J3314" s="146"/>
      <c r="K3314" s="146"/>
      <c r="L3314" s="146"/>
    </row>
    <row r="3315" spans="9:12" x14ac:dyDescent="0.25">
      <c r="I3315" s="146"/>
      <c r="J3315" s="146"/>
      <c r="K3315" s="146"/>
      <c r="L3315" s="146"/>
    </row>
    <row r="3316" spans="9:12" x14ac:dyDescent="0.25">
      <c r="I3316" s="146"/>
      <c r="J3316" s="146"/>
      <c r="K3316" s="146"/>
      <c r="L3316" s="146"/>
    </row>
    <row r="3317" spans="9:12" x14ac:dyDescent="0.25">
      <c r="I3317" s="146"/>
      <c r="J3317" s="146"/>
      <c r="K3317" s="146"/>
      <c r="L3317" s="146"/>
    </row>
    <row r="3318" spans="9:12" x14ac:dyDescent="0.25">
      <c r="I3318" s="146"/>
      <c r="J3318" s="146"/>
      <c r="K3318" s="146"/>
      <c r="L3318" s="146"/>
    </row>
    <row r="3319" spans="9:12" x14ac:dyDescent="0.25">
      <c r="I3319" s="146"/>
      <c r="J3319" s="146"/>
      <c r="K3319" s="146"/>
      <c r="L3319" s="146"/>
    </row>
    <row r="3320" spans="9:12" x14ac:dyDescent="0.25">
      <c r="I3320" s="146"/>
      <c r="J3320" s="146"/>
      <c r="K3320" s="146"/>
      <c r="L3320" s="146"/>
    </row>
    <row r="3321" spans="9:12" x14ac:dyDescent="0.25">
      <c r="I3321" s="146"/>
      <c r="J3321" s="146"/>
      <c r="K3321" s="146"/>
      <c r="L3321" s="146"/>
    </row>
    <row r="3322" spans="9:12" x14ac:dyDescent="0.25">
      <c r="I3322" s="146"/>
      <c r="J3322" s="146"/>
      <c r="K3322" s="146"/>
      <c r="L3322" s="146"/>
    </row>
    <row r="3323" spans="9:12" x14ac:dyDescent="0.25">
      <c r="I3323" s="146"/>
      <c r="J3323" s="146"/>
      <c r="K3323" s="146"/>
      <c r="L3323" s="146"/>
    </row>
    <row r="3324" spans="9:12" x14ac:dyDescent="0.25">
      <c r="I3324" s="146"/>
      <c r="J3324" s="146"/>
      <c r="K3324" s="146"/>
      <c r="L3324" s="146"/>
    </row>
    <row r="3325" spans="9:12" x14ac:dyDescent="0.25">
      <c r="I3325" s="146"/>
      <c r="J3325" s="146"/>
      <c r="K3325" s="146"/>
      <c r="L3325" s="146"/>
    </row>
    <row r="3326" spans="9:12" x14ac:dyDescent="0.25">
      <c r="I3326" s="146"/>
      <c r="J3326" s="146"/>
      <c r="K3326" s="146"/>
      <c r="L3326" s="146"/>
    </row>
    <row r="3327" spans="9:12" x14ac:dyDescent="0.25">
      <c r="I3327" s="146"/>
      <c r="J3327" s="146"/>
      <c r="K3327" s="146"/>
      <c r="L3327" s="146"/>
    </row>
    <row r="3328" spans="9:12" x14ac:dyDescent="0.25">
      <c r="I3328" s="146"/>
      <c r="J3328" s="146"/>
      <c r="K3328" s="146"/>
      <c r="L3328" s="146"/>
    </row>
    <row r="3329" spans="9:12" x14ac:dyDescent="0.25">
      <c r="I3329" s="146"/>
      <c r="J3329" s="146"/>
      <c r="K3329" s="146"/>
      <c r="L3329" s="146"/>
    </row>
    <row r="3330" spans="9:12" x14ac:dyDescent="0.25">
      <c r="I3330" s="146"/>
      <c r="J3330" s="146"/>
      <c r="K3330" s="146"/>
      <c r="L3330" s="146"/>
    </row>
    <row r="3331" spans="9:12" x14ac:dyDescent="0.25">
      <c r="I3331" s="146"/>
      <c r="J3331" s="146"/>
      <c r="K3331" s="146"/>
      <c r="L3331" s="146"/>
    </row>
    <row r="3332" spans="9:12" x14ac:dyDescent="0.25">
      <c r="I3332" s="146"/>
      <c r="J3332" s="146"/>
      <c r="K3332" s="146"/>
      <c r="L3332" s="146"/>
    </row>
    <row r="3333" spans="9:12" x14ac:dyDescent="0.25">
      <c r="I3333" s="146"/>
      <c r="J3333" s="146"/>
      <c r="K3333" s="146"/>
      <c r="L3333" s="146"/>
    </row>
    <row r="3334" spans="9:12" x14ac:dyDescent="0.25">
      <c r="I3334" s="146"/>
      <c r="J3334" s="146"/>
      <c r="K3334" s="146"/>
      <c r="L3334" s="146"/>
    </row>
    <row r="3335" spans="9:12" x14ac:dyDescent="0.25">
      <c r="I3335" s="146"/>
      <c r="J3335" s="146"/>
      <c r="K3335" s="146"/>
      <c r="L3335" s="146"/>
    </row>
    <row r="3336" spans="9:12" x14ac:dyDescent="0.25">
      <c r="I3336" s="146"/>
      <c r="J3336" s="146"/>
      <c r="K3336" s="146"/>
      <c r="L3336" s="146"/>
    </row>
    <row r="3337" spans="9:12" x14ac:dyDescent="0.25">
      <c r="I3337" s="146"/>
      <c r="J3337" s="146"/>
      <c r="K3337" s="146"/>
      <c r="L3337" s="146"/>
    </row>
    <row r="3338" spans="9:12" x14ac:dyDescent="0.25">
      <c r="I3338" s="146"/>
      <c r="J3338" s="146"/>
      <c r="K3338" s="146"/>
      <c r="L3338" s="146"/>
    </row>
    <row r="3339" spans="9:12" x14ac:dyDescent="0.25">
      <c r="I3339" s="146"/>
      <c r="J3339" s="146"/>
      <c r="K3339" s="146"/>
      <c r="L3339" s="146"/>
    </row>
    <row r="3340" spans="9:12" x14ac:dyDescent="0.25">
      <c r="I3340" s="146"/>
      <c r="J3340" s="146"/>
      <c r="K3340" s="146"/>
      <c r="L3340" s="146"/>
    </row>
    <row r="3341" spans="9:12" x14ac:dyDescent="0.25">
      <c r="I3341" s="146"/>
      <c r="J3341" s="146"/>
      <c r="K3341" s="146"/>
      <c r="L3341" s="146"/>
    </row>
    <row r="3342" spans="9:12" x14ac:dyDescent="0.25">
      <c r="I3342" s="146"/>
      <c r="J3342" s="146"/>
      <c r="K3342" s="146"/>
      <c r="L3342" s="146"/>
    </row>
    <row r="3343" spans="9:12" x14ac:dyDescent="0.25">
      <c r="I3343" s="146"/>
      <c r="J3343" s="146"/>
      <c r="K3343" s="146"/>
      <c r="L3343" s="146"/>
    </row>
    <row r="3344" spans="9:12" x14ac:dyDescent="0.25">
      <c r="I3344" s="146"/>
      <c r="J3344" s="146"/>
      <c r="K3344" s="146"/>
      <c r="L3344" s="146"/>
    </row>
    <row r="3345" spans="9:12" x14ac:dyDescent="0.25">
      <c r="I3345" s="146"/>
      <c r="J3345" s="146"/>
      <c r="K3345" s="146"/>
      <c r="L3345" s="146"/>
    </row>
    <row r="3346" spans="9:12" x14ac:dyDescent="0.25">
      <c r="I3346" s="146"/>
      <c r="J3346" s="146"/>
      <c r="K3346" s="146"/>
      <c r="L3346" s="146"/>
    </row>
    <row r="3347" spans="9:12" x14ac:dyDescent="0.25">
      <c r="I3347" s="146"/>
      <c r="J3347" s="146"/>
      <c r="K3347" s="146"/>
      <c r="L3347" s="146"/>
    </row>
    <row r="3348" spans="9:12" x14ac:dyDescent="0.25">
      <c r="I3348" s="146"/>
      <c r="J3348" s="146"/>
      <c r="K3348" s="146"/>
      <c r="L3348" s="146"/>
    </row>
    <row r="3349" spans="9:12" x14ac:dyDescent="0.25">
      <c r="I3349" s="146"/>
      <c r="J3349" s="146"/>
      <c r="K3349" s="146"/>
      <c r="L3349" s="146"/>
    </row>
    <row r="3350" spans="9:12" x14ac:dyDescent="0.25">
      <c r="I3350" s="146"/>
      <c r="J3350" s="146"/>
      <c r="K3350" s="146"/>
      <c r="L3350" s="146"/>
    </row>
    <row r="3351" spans="9:12" x14ac:dyDescent="0.25">
      <c r="I3351" s="146"/>
      <c r="J3351" s="146"/>
      <c r="K3351" s="146"/>
      <c r="L3351" s="146"/>
    </row>
    <row r="3352" spans="9:12" x14ac:dyDescent="0.25">
      <c r="I3352" s="146"/>
      <c r="J3352" s="146"/>
      <c r="K3352" s="146"/>
      <c r="L3352" s="146"/>
    </row>
    <row r="3353" spans="9:12" x14ac:dyDescent="0.25">
      <c r="I3353" s="146"/>
      <c r="J3353" s="146"/>
      <c r="K3353" s="146"/>
      <c r="L3353" s="146"/>
    </row>
    <row r="3354" spans="9:12" x14ac:dyDescent="0.25">
      <c r="I3354" s="146"/>
      <c r="J3354" s="146"/>
      <c r="K3354" s="146"/>
      <c r="L3354" s="146"/>
    </row>
    <row r="3355" spans="9:12" x14ac:dyDescent="0.25">
      <c r="I3355" s="146"/>
      <c r="J3355" s="146"/>
      <c r="K3355" s="146"/>
      <c r="L3355" s="146"/>
    </row>
    <row r="3356" spans="9:12" x14ac:dyDescent="0.25">
      <c r="I3356" s="146"/>
      <c r="J3356" s="146"/>
      <c r="K3356" s="146"/>
      <c r="L3356" s="146"/>
    </row>
    <row r="3357" spans="9:12" x14ac:dyDescent="0.25">
      <c r="I3357" s="146"/>
      <c r="J3357" s="146"/>
      <c r="K3357" s="146"/>
      <c r="L3357" s="146"/>
    </row>
    <row r="3358" spans="9:12" x14ac:dyDescent="0.25">
      <c r="I3358" s="146"/>
      <c r="J3358" s="146"/>
      <c r="K3358" s="146"/>
      <c r="L3358" s="146"/>
    </row>
    <row r="3359" spans="9:12" x14ac:dyDescent="0.25">
      <c r="I3359" s="146"/>
      <c r="J3359" s="146"/>
      <c r="K3359" s="146"/>
      <c r="L3359" s="146"/>
    </row>
    <row r="3360" spans="9:12" x14ac:dyDescent="0.25">
      <c r="I3360" s="146"/>
      <c r="J3360" s="146"/>
      <c r="K3360" s="146"/>
      <c r="L3360" s="146"/>
    </row>
    <row r="3361" spans="9:12" x14ac:dyDescent="0.25">
      <c r="I3361" s="146"/>
      <c r="J3361" s="146"/>
      <c r="K3361" s="146"/>
      <c r="L3361" s="146"/>
    </row>
    <row r="3362" spans="9:12" x14ac:dyDescent="0.25">
      <c r="I3362" s="146"/>
      <c r="J3362" s="146"/>
      <c r="K3362" s="146"/>
      <c r="L3362" s="146"/>
    </row>
    <row r="3363" spans="9:12" x14ac:dyDescent="0.25">
      <c r="I3363" s="146"/>
      <c r="J3363" s="146"/>
      <c r="K3363" s="146"/>
      <c r="L3363" s="146"/>
    </row>
    <row r="3364" spans="9:12" x14ac:dyDescent="0.25">
      <c r="I3364" s="146"/>
      <c r="J3364" s="146"/>
      <c r="K3364" s="146"/>
      <c r="L3364" s="146"/>
    </row>
    <row r="3365" spans="9:12" x14ac:dyDescent="0.25">
      <c r="I3365" s="146"/>
      <c r="J3365" s="146"/>
      <c r="K3365" s="146"/>
      <c r="L3365" s="146"/>
    </row>
    <row r="3366" spans="9:12" x14ac:dyDescent="0.25">
      <c r="I3366" s="146"/>
      <c r="J3366" s="146"/>
      <c r="K3366" s="146"/>
      <c r="L3366" s="146"/>
    </row>
    <row r="3367" spans="9:12" x14ac:dyDescent="0.25">
      <c r="I3367" s="146"/>
      <c r="J3367" s="146"/>
      <c r="K3367" s="146"/>
      <c r="L3367" s="146"/>
    </row>
    <row r="3368" spans="9:12" x14ac:dyDescent="0.25">
      <c r="I3368" s="146"/>
      <c r="J3368" s="146"/>
      <c r="K3368" s="146"/>
      <c r="L3368" s="146"/>
    </row>
    <row r="3369" spans="9:12" x14ac:dyDescent="0.25">
      <c r="I3369" s="146"/>
      <c r="J3369" s="146"/>
      <c r="K3369" s="146"/>
      <c r="L3369" s="146"/>
    </row>
    <row r="3370" spans="9:12" x14ac:dyDescent="0.25">
      <c r="I3370" s="146"/>
      <c r="J3370" s="146"/>
      <c r="K3370" s="146"/>
      <c r="L3370" s="146"/>
    </row>
    <row r="3371" spans="9:12" x14ac:dyDescent="0.25">
      <c r="I3371" s="146"/>
      <c r="J3371" s="146"/>
      <c r="K3371" s="146"/>
      <c r="L3371" s="146"/>
    </row>
    <row r="3372" spans="9:12" x14ac:dyDescent="0.25">
      <c r="I3372" s="146"/>
      <c r="J3372" s="146"/>
      <c r="K3372" s="146"/>
      <c r="L3372" s="146"/>
    </row>
    <row r="3373" spans="9:12" x14ac:dyDescent="0.25">
      <c r="I3373" s="146"/>
      <c r="J3373" s="146"/>
      <c r="K3373" s="146"/>
      <c r="L3373" s="146"/>
    </row>
    <row r="3374" spans="9:12" x14ac:dyDescent="0.25">
      <c r="I3374" s="146"/>
      <c r="J3374" s="146"/>
      <c r="K3374" s="146"/>
      <c r="L3374" s="146"/>
    </row>
    <row r="3375" spans="9:12" x14ac:dyDescent="0.25">
      <c r="I3375" s="146"/>
      <c r="J3375" s="146"/>
      <c r="K3375" s="146"/>
      <c r="L3375" s="146"/>
    </row>
    <row r="3376" spans="9:12" x14ac:dyDescent="0.25">
      <c r="I3376" s="146"/>
      <c r="J3376" s="146"/>
      <c r="K3376" s="146"/>
      <c r="L3376" s="146"/>
    </row>
    <row r="3377" spans="9:12" x14ac:dyDescent="0.25">
      <c r="I3377" s="146"/>
      <c r="J3377" s="146"/>
      <c r="K3377" s="146"/>
      <c r="L3377" s="146"/>
    </row>
    <row r="3378" spans="9:12" x14ac:dyDescent="0.25">
      <c r="I3378" s="146"/>
      <c r="J3378" s="146"/>
      <c r="K3378" s="146"/>
      <c r="L3378" s="146"/>
    </row>
    <row r="3379" spans="9:12" x14ac:dyDescent="0.25">
      <c r="I3379" s="146"/>
      <c r="J3379" s="146"/>
      <c r="K3379" s="146"/>
      <c r="L3379" s="146"/>
    </row>
    <row r="3380" spans="9:12" x14ac:dyDescent="0.25">
      <c r="I3380" s="146"/>
      <c r="J3380" s="146"/>
      <c r="K3380" s="146"/>
      <c r="L3380" s="146"/>
    </row>
    <row r="3381" spans="9:12" x14ac:dyDescent="0.25">
      <c r="I3381" s="146"/>
      <c r="J3381" s="146"/>
      <c r="K3381" s="146"/>
      <c r="L3381" s="146"/>
    </row>
    <row r="3382" spans="9:12" x14ac:dyDescent="0.25">
      <c r="I3382" s="146"/>
      <c r="J3382" s="146"/>
      <c r="K3382" s="146"/>
      <c r="L3382" s="146"/>
    </row>
    <row r="3383" spans="9:12" x14ac:dyDescent="0.25">
      <c r="I3383" s="146"/>
      <c r="J3383" s="146"/>
      <c r="K3383" s="146"/>
      <c r="L3383" s="146"/>
    </row>
    <row r="3384" spans="9:12" x14ac:dyDescent="0.25">
      <c r="I3384" s="146"/>
      <c r="J3384" s="146"/>
      <c r="K3384" s="146"/>
      <c r="L3384" s="146"/>
    </row>
    <row r="3385" spans="9:12" x14ac:dyDescent="0.25">
      <c r="I3385" s="146"/>
      <c r="J3385" s="146"/>
      <c r="K3385" s="146"/>
      <c r="L3385" s="146"/>
    </row>
    <row r="3386" spans="9:12" x14ac:dyDescent="0.25">
      <c r="I3386" s="146"/>
      <c r="J3386" s="146"/>
      <c r="K3386" s="146"/>
      <c r="L3386" s="146"/>
    </row>
    <row r="3387" spans="9:12" x14ac:dyDescent="0.25">
      <c r="I3387" s="146"/>
      <c r="J3387" s="146"/>
      <c r="K3387" s="146"/>
      <c r="L3387" s="146"/>
    </row>
    <row r="3388" spans="9:12" x14ac:dyDescent="0.25">
      <c r="I3388" s="146"/>
      <c r="J3388" s="146"/>
      <c r="K3388" s="146"/>
      <c r="L3388" s="146"/>
    </row>
    <row r="3389" spans="9:12" x14ac:dyDescent="0.25">
      <c r="I3389" s="146"/>
      <c r="J3389" s="146"/>
      <c r="K3389" s="146"/>
      <c r="L3389" s="146"/>
    </row>
    <row r="3390" spans="9:12" x14ac:dyDescent="0.25">
      <c r="I3390" s="146"/>
      <c r="J3390" s="146"/>
      <c r="K3390" s="146"/>
      <c r="L3390" s="146"/>
    </row>
    <row r="3391" spans="9:12" x14ac:dyDescent="0.25">
      <c r="I3391" s="146"/>
      <c r="J3391" s="146"/>
      <c r="K3391" s="146"/>
      <c r="L3391" s="146"/>
    </row>
    <row r="3392" spans="9:12" x14ac:dyDescent="0.25">
      <c r="I3392" s="146"/>
      <c r="J3392" s="146"/>
      <c r="K3392" s="146"/>
      <c r="L3392" s="146"/>
    </row>
    <row r="3393" spans="9:12" x14ac:dyDescent="0.25">
      <c r="I3393" s="146"/>
      <c r="J3393" s="146"/>
      <c r="K3393" s="146"/>
      <c r="L3393" s="146"/>
    </row>
    <row r="3394" spans="9:12" x14ac:dyDescent="0.25">
      <c r="I3394" s="146"/>
      <c r="J3394" s="146"/>
      <c r="K3394" s="146"/>
      <c r="L3394" s="146"/>
    </row>
    <row r="3395" spans="9:12" x14ac:dyDescent="0.25">
      <c r="I3395" s="146"/>
      <c r="J3395" s="146"/>
      <c r="K3395" s="146"/>
      <c r="L3395" s="146"/>
    </row>
    <row r="3396" spans="9:12" x14ac:dyDescent="0.25">
      <c r="I3396" s="146"/>
      <c r="J3396" s="146"/>
      <c r="K3396" s="146"/>
      <c r="L3396" s="146"/>
    </row>
    <row r="3397" spans="9:12" x14ac:dyDescent="0.25">
      <c r="I3397" s="146"/>
      <c r="J3397" s="146"/>
      <c r="K3397" s="146"/>
      <c r="L3397" s="146"/>
    </row>
    <row r="3398" spans="9:12" x14ac:dyDescent="0.25">
      <c r="I3398" s="146"/>
      <c r="J3398" s="146"/>
      <c r="K3398" s="146"/>
      <c r="L3398" s="146"/>
    </row>
    <row r="3399" spans="9:12" x14ac:dyDescent="0.25">
      <c r="I3399" s="146"/>
      <c r="J3399" s="146"/>
      <c r="K3399" s="146"/>
      <c r="L3399" s="146"/>
    </row>
    <row r="3400" spans="9:12" x14ac:dyDescent="0.25">
      <c r="I3400" s="146"/>
      <c r="J3400" s="146"/>
      <c r="K3400" s="146"/>
      <c r="L3400" s="146"/>
    </row>
    <row r="3401" spans="9:12" x14ac:dyDescent="0.25">
      <c r="I3401" s="146"/>
      <c r="J3401" s="146"/>
      <c r="K3401" s="146"/>
      <c r="L3401" s="146"/>
    </row>
    <row r="3402" spans="9:12" x14ac:dyDescent="0.25">
      <c r="I3402" s="146"/>
      <c r="J3402" s="146"/>
      <c r="K3402" s="146"/>
      <c r="L3402" s="146"/>
    </row>
    <row r="3403" spans="9:12" x14ac:dyDescent="0.25">
      <c r="I3403" s="146"/>
      <c r="J3403" s="146"/>
      <c r="K3403" s="146"/>
      <c r="L3403" s="146"/>
    </row>
    <row r="3404" spans="9:12" x14ac:dyDescent="0.25">
      <c r="I3404" s="146"/>
      <c r="J3404" s="146"/>
      <c r="K3404" s="146"/>
      <c r="L3404" s="146"/>
    </row>
    <row r="3405" spans="9:12" x14ac:dyDescent="0.25">
      <c r="I3405" s="146"/>
      <c r="J3405" s="146"/>
      <c r="K3405" s="146"/>
      <c r="L3405" s="146"/>
    </row>
    <row r="3406" spans="9:12" x14ac:dyDescent="0.25">
      <c r="I3406" s="146"/>
      <c r="J3406" s="146"/>
      <c r="K3406" s="146"/>
      <c r="L3406" s="146"/>
    </row>
    <row r="3407" spans="9:12" x14ac:dyDescent="0.25">
      <c r="I3407" s="146"/>
      <c r="J3407" s="146"/>
      <c r="K3407" s="146"/>
      <c r="L3407" s="146"/>
    </row>
    <row r="3408" spans="9:12" x14ac:dyDescent="0.25">
      <c r="I3408" s="146"/>
      <c r="J3408" s="146"/>
      <c r="K3408" s="146"/>
      <c r="L3408" s="146"/>
    </row>
    <row r="3409" spans="9:12" x14ac:dyDescent="0.25">
      <c r="I3409" s="146"/>
      <c r="J3409" s="146"/>
      <c r="K3409" s="146"/>
      <c r="L3409" s="146"/>
    </row>
    <row r="3410" spans="9:12" x14ac:dyDescent="0.25">
      <c r="I3410" s="146"/>
      <c r="J3410" s="146"/>
      <c r="K3410" s="146"/>
      <c r="L3410" s="146"/>
    </row>
    <row r="3411" spans="9:12" x14ac:dyDescent="0.25">
      <c r="I3411" s="146"/>
      <c r="J3411" s="146"/>
      <c r="K3411" s="146"/>
      <c r="L3411" s="146"/>
    </row>
    <row r="3412" spans="9:12" x14ac:dyDescent="0.25">
      <c r="I3412" s="146"/>
      <c r="J3412" s="146"/>
      <c r="K3412" s="146"/>
      <c r="L3412" s="146"/>
    </row>
    <row r="3413" spans="9:12" x14ac:dyDescent="0.25">
      <c r="I3413" s="146"/>
      <c r="J3413" s="146"/>
      <c r="K3413" s="146"/>
      <c r="L3413" s="146"/>
    </row>
    <row r="3414" spans="9:12" x14ac:dyDescent="0.25">
      <c r="I3414" s="146"/>
      <c r="J3414" s="146"/>
      <c r="K3414" s="146"/>
      <c r="L3414" s="146"/>
    </row>
    <row r="3415" spans="9:12" x14ac:dyDescent="0.25">
      <c r="I3415" s="146"/>
      <c r="J3415" s="146"/>
      <c r="K3415" s="146"/>
      <c r="L3415" s="146"/>
    </row>
    <row r="3416" spans="9:12" x14ac:dyDescent="0.25">
      <c r="I3416" s="146"/>
      <c r="J3416" s="146"/>
      <c r="K3416" s="146"/>
      <c r="L3416" s="146"/>
    </row>
    <row r="3417" spans="9:12" x14ac:dyDescent="0.25">
      <c r="I3417" s="146"/>
      <c r="J3417" s="146"/>
      <c r="K3417" s="146"/>
      <c r="L3417" s="146"/>
    </row>
    <row r="3418" spans="9:12" x14ac:dyDescent="0.25">
      <c r="I3418" s="146"/>
      <c r="J3418" s="146"/>
      <c r="K3418" s="146"/>
      <c r="L3418" s="146"/>
    </row>
    <row r="3419" spans="9:12" x14ac:dyDescent="0.25">
      <c r="I3419" s="146"/>
      <c r="J3419" s="146"/>
      <c r="K3419" s="146"/>
      <c r="L3419" s="146"/>
    </row>
    <row r="3420" spans="9:12" x14ac:dyDescent="0.25">
      <c r="I3420" s="146"/>
      <c r="J3420" s="146"/>
      <c r="K3420" s="146"/>
      <c r="L3420" s="146"/>
    </row>
    <row r="3421" spans="9:12" x14ac:dyDescent="0.25">
      <c r="I3421" s="146"/>
      <c r="J3421" s="146"/>
      <c r="K3421" s="146"/>
      <c r="L3421" s="146"/>
    </row>
    <row r="3422" spans="9:12" x14ac:dyDescent="0.25">
      <c r="I3422" s="146"/>
      <c r="J3422" s="146"/>
      <c r="K3422" s="146"/>
      <c r="L3422" s="146"/>
    </row>
    <row r="3423" spans="9:12" x14ac:dyDescent="0.25">
      <c r="I3423" s="146"/>
      <c r="J3423" s="146"/>
      <c r="K3423" s="146"/>
      <c r="L3423" s="146"/>
    </row>
    <row r="3424" spans="9:12" x14ac:dyDescent="0.25">
      <c r="I3424" s="146"/>
      <c r="J3424" s="146"/>
      <c r="K3424" s="146"/>
      <c r="L3424" s="146"/>
    </row>
    <row r="3425" spans="9:12" x14ac:dyDescent="0.25">
      <c r="I3425" s="146"/>
      <c r="J3425" s="146"/>
      <c r="K3425" s="146"/>
      <c r="L3425" s="146"/>
    </row>
    <row r="3426" spans="9:12" x14ac:dyDescent="0.25">
      <c r="I3426" s="146"/>
      <c r="J3426" s="146"/>
      <c r="K3426" s="146"/>
      <c r="L3426" s="146"/>
    </row>
    <row r="3427" spans="9:12" x14ac:dyDescent="0.25">
      <c r="I3427" s="146"/>
      <c r="J3427" s="146"/>
      <c r="K3427" s="146"/>
      <c r="L3427" s="146"/>
    </row>
    <row r="3428" spans="9:12" x14ac:dyDescent="0.25">
      <c r="I3428" s="146"/>
      <c r="J3428" s="146"/>
      <c r="K3428" s="146"/>
      <c r="L3428" s="146"/>
    </row>
    <row r="3429" spans="9:12" x14ac:dyDescent="0.25">
      <c r="I3429" s="146"/>
      <c r="J3429" s="146"/>
      <c r="K3429" s="146"/>
      <c r="L3429" s="146"/>
    </row>
    <row r="3430" spans="9:12" x14ac:dyDescent="0.25">
      <c r="I3430" s="146"/>
      <c r="J3430" s="146"/>
      <c r="K3430" s="146"/>
      <c r="L3430" s="146"/>
    </row>
    <row r="3431" spans="9:12" x14ac:dyDescent="0.25">
      <c r="I3431" s="146"/>
      <c r="J3431" s="146"/>
      <c r="K3431" s="146"/>
      <c r="L3431" s="146"/>
    </row>
    <row r="3432" spans="9:12" x14ac:dyDescent="0.25">
      <c r="I3432" s="146"/>
      <c r="J3432" s="146"/>
      <c r="K3432" s="146"/>
      <c r="L3432" s="146"/>
    </row>
    <row r="3433" spans="9:12" x14ac:dyDescent="0.25">
      <c r="I3433" s="146"/>
      <c r="J3433" s="146"/>
      <c r="K3433" s="146"/>
      <c r="L3433" s="146"/>
    </row>
    <row r="3434" spans="9:12" x14ac:dyDescent="0.25">
      <c r="I3434" s="146"/>
      <c r="J3434" s="146"/>
      <c r="K3434" s="146"/>
      <c r="L3434" s="146"/>
    </row>
    <row r="3435" spans="9:12" x14ac:dyDescent="0.25">
      <c r="I3435" s="146"/>
      <c r="J3435" s="146"/>
      <c r="K3435" s="146"/>
      <c r="L3435" s="146"/>
    </row>
    <row r="3436" spans="9:12" x14ac:dyDescent="0.25">
      <c r="I3436" s="146"/>
      <c r="J3436" s="146"/>
      <c r="K3436" s="146"/>
      <c r="L3436" s="146"/>
    </row>
    <row r="3437" spans="9:12" x14ac:dyDescent="0.25">
      <c r="I3437" s="146"/>
      <c r="J3437" s="146"/>
      <c r="K3437" s="146"/>
      <c r="L3437" s="146"/>
    </row>
    <row r="3438" spans="9:12" x14ac:dyDescent="0.25">
      <c r="I3438" s="146"/>
      <c r="J3438" s="146"/>
      <c r="K3438" s="146"/>
      <c r="L3438" s="146"/>
    </row>
    <row r="3439" spans="9:12" x14ac:dyDescent="0.25">
      <c r="I3439" s="146"/>
      <c r="J3439" s="146"/>
      <c r="K3439" s="146"/>
      <c r="L3439" s="146"/>
    </row>
    <row r="3440" spans="9:12" x14ac:dyDescent="0.25">
      <c r="I3440" s="146"/>
      <c r="J3440" s="146"/>
      <c r="K3440" s="146"/>
      <c r="L3440" s="146"/>
    </row>
    <row r="3441" spans="9:12" x14ac:dyDescent="0.25">
      <c r="I3441" s="146"/>
      <c r="J3441" s="146"/>
      <c r="K3441" s="146"/>
      <c r="L3441" s="146"/>
    </row>
    <row r="3442" spans="9:12" x14ac:dyDescent="0.25">
      <c r="I3442" s="146"/>
      <c r="J3442" s="146"/>
      <c r="K3442" s="146"/>
      <c r="L3442" s="146"/>
    </row>
    <row r="3443" spans="9:12" x14ac:dyDescent="0.25">
      <c r="I3443" s="146"/>
      <c r="J3443" s="146"/>
      <c r="K3443" s="146"/>
      <c r="L3443" s="146"/>
    </row>
    <row r="3444" spans="9:12" x14ac:dyDescent="0.25">
      <c r="I3444" s="146"/>
      <c r="J3444" s="146"/>
      <c r="K3444" s="146"/>
      <c r="L3444" s="146"/>
    </row>
    <row r="3445" spans="9:12" x14ac:dyDescent="0.25">
      <c r="I3445" s="146"/>
      <c r="J3445" s="146"/>
      <c r="K3445" s="146"/>
      <c r="L3445" s="146"/>
    </row>
    <row r="3446" spans="9:12" x14ac:dyDescent="0.25">
      <c r="I3446" s="146"/>
      <c r="J3446" s="146"/>
      <c r="K3446" s="146"/>
      <c r="L3446" s="146"/>
    </row>
    <row r="3447" spans="9:12" x14ac:dyDescent="0.25">
      <c r="I3447" s="146"/>
      <c r="J3447" s="146"/>
      <c r="K3447" s="146"/>
      <c r="L3447" s="146"/>
    </row>
    <row r="3448" spans="9:12" x14ac:dyDescent="0.25">
      <c r="I3448" s="146"/>
      <c r="J3448" s="146"/>
      <c r="K3448" s="146"/>
      <c r="L3448" s="146"/>
    </row>
    <row r="3449" spans="9:12" x14ac:dyDescent="0.25">
      <c r="I3449" s="146"/>
      <c r="J3449" s="146"/>
      <c r="K3449" s="146"/>
      <c r="L3449" s="146"/>
    </row>
    <row r="3450" spans="9:12" x14ac:dyDescent="0.25">
      <c r="I3450" s="146"/>
      <c r="J3450" s="146"/>
      <c r="K3450" s="146"/>
      <c r="L3450" s="146"/>
    </row>
    <row r="3451" spans="9:12" x14ac:dyDescent="0.25">
      <c r="I3451" s="146"/>
      <c r="J3451" s="146"/>
      <c r="K3451" s="146"/>
      <c r="L3451" s="146"/>
    </row>
    <row r="3452" spans="9:12" x14ac:dyDescent="0.25">
      <c r="I3452" s="146"/>
      <c r="J3452" s="146"/>
      <c r="K3452" s="146"/>
      <c r="L3452" s="146"/>
    </row>
    <row r="3453" spans="9:12" x14ac:dyDescent="0.25">
      <c r="I3453" s="146"/>
      <c r="J3453" s="146"/>
      <c r="K3453" s="146"/>
      <c r="L3453" s="146"/>
    </row>
    <row r="3454" spans="9:12" x14ac:dyDescent="0.25">
      <c r="I3454" s="146"/>
      <c r="J3454" s="146"/>
      <c r="K3454" s="146"/>
      <c r="L3454" s="146"/>
    </row>
    <row r="3455" spans="9:12" x14ac:dyDescent="0.25">
      <c r="I3455" s="146"/>
      <c r="J3455" s="146"/>
      <c r="K3455" s="146"/>
      <c r="L3455" s="146"/>
    </row>
    <row r="3456" spans="9:12" x14ac:dyDescent="0.25">
      <c r="I3456" s="146"/>
      <c r="J3456" s="146"/>
      <c r="K3456" s="146"/>
      <c r="L3456" s="146"/>
    </row>
    <row r="3457" spans="9:12" x14ac:dyDescent="0.25">
      <c r="I3457" s="146"/>
      <c r="J3457" s="146"/>
      <c r="K3457" s="146"/>
      <c r="L3457" s="146"/>
    </row>
    <row r="3458" spans="9:12" x14ac:dyDescent="0.25">
      <c r="I3458" s="146"/>
      <c r="J3458" s="146"/>
      <c r="K3458" s="146"/>
      <c r="L3458" s="146"/>
    </row>
    <row r="3459" spans="9:12" x14ac:dyDescent="0.25">
      <c r="I3459" s="146"/>
      <c r="J3459" s="146"/>
      <c r="K3459" s="146"/>
      <c r="L3459" s="146"/>
    </row>
    <row r="3460" spans="9:12" x14ac:dyDescent="0.25">
      <c r="I3460" s="146"/>
      <c r="J3460" s="146"/>
      <c r="K3460" s="146"/>
      <c r="L3460" s="146"/>
    </row>
    <row r="3461" spans="9:12" x14ac:dyDescent="0.25">
      <c r="I3461" s="146"/>
      <c r="J3461" s="146"/>
      <c r="K3461" s="146"/>
      <c r="L3461" s="146"/>
    </row>
    <row r="3462" spans="9:12" x14ac:dyDescent="0.25">
      <c r="I3462" s="146"/>
      <c r="J3462" s="146"/>
      <c r="K3462" s="146"/>
      <c r="L3462" s="146"/>
    </row>
    <row r="3463" spans="9:12" x14ac:dyDescent="0.25">
      <c r="I3463" s="146"/>
      <c r="J3463" s="146"/>
      <c r="K3463" s="146"/>
      <c r="L3463" s="146"/>
    </row>
    <row r="3464" spans="9:12" x14ac:dyDescent="0.25">
      <c r="I3464" s="146"/>
      <c r="J3464" s="146"/>
      <c r="K3464" s="146"/>
      <c r="L3464" s="146"/>
    </row>
    <row r="3465" spans="9:12" x14ac:dyDescent="0.25">
      <c r="I3465" s="146"/>
      <c r="J3465" s="146"/>
      <c r="K3465" s="146"/>
      <c r="L3465" s="146"/>
    </row>
    <row r="3466" spans="9:12" x14ac:dyDescent="0.25">
      <c r="I3466" s="146"/>
      <c r="J3466" s="146"/>
      <c r="K3466" s="146"/>
      <c r="L3466" s="146"/>
    </row>
    <row r="3467" spans="9:12" x14ac:dyDescent="0.25">
      <c r="I3467" s="146"/>
      <c r="J3467" s="146"/>
      <c r="K3467" s="146"/>
      <c r="L3467" s="146"/>
    </row>
    <row r="3468" spans="9:12" x14ac:dyDescent="0.25">
      <c r="I3468" s="146"/>
      <c r="J3468" s="146"/>
      <c r="K3468" s="146"/>
      <c r="L3468" s="146"/>
    </row>
    <row r="3469" spans="9:12" x14ac:dyDescent="0.25">
      <c r="I3469" s="146"/>
      <c r="J3469" s="146"/>
      <c r="K3469" s="146"/>
      <c r="L3469" s="146"/>
    </row>
    <row r="3470" spans="9:12" x14ac:dyDescent="0.25">
      <c r="I3470" s="146"/>
      <c r="J3470" s="146"/>
      <c r="K3470" s="146"/>
      <c r="L3470" s="146"/>
    </row>
    <row r="3471" spans="9:12" x14ac:dyDescent="0.25">
      <c r="I3471" s="146"/>
      <c r="J3471" s="146"/>
      <c r="K3471" s="146"/>
      <c r="L3471" s="146"/>
    </row>
    <row r="3472" spans="9:12" x14ac:dyDescent="0.25">
      <c r="I3472" s="146"/>
      <c r="J3472" s="146"/>
      <c r="K3472" s="146"/>
      <c r="L3472" s="146"/>
    </row>
    <row r="3473" spans="9:12" x14ac:dyDescent="0.25">
      <c r="I3473" s="146"/>
      <c r="J3473" s="146"/>
      <c r="K3473" s="146"/>
      <c r="L3473" s="146"/>
    </row>
    <row r="3474" spans="9:12" x14ac:dyDescent="0.25">
      <c r="I3474" s="146"/>
      <c r="J3474" s="146"/>
      <c r="K3474" s="146"/>
      <c r="L3474" s="146"/>
    </row>
    <row r="3475" spans="9:12" x14ac:dyDescent="0.25">
      <c r="I3475" s="146"/>
      <c r="J3475" s="146"/>
      <c r="K3475" s="146"/>
      <c r="L3475" s="146"/>
    </row>
    <row r="3476" spans="9:12" x14ac:dyDescent="0.25">
      <c r="I3476" s="146"/>
      <c r="J3476" s="146"/>
      <c r="K3476" s="146"/>
      <c r="L3476" s="146"/>
    </row>
    <row r="3477" spans="9:12" x14ac:dyDescent="0.25">
      <c r="I3477" s="146"/>
      <c r="J3477" s="146"/>
      <c r="K3477" s="146"/>
      <c r="L3477" s="146"/>
    </row>
    <row r="3478" spans="9:12" x14ac:dyDescent="0.25">
      <c r="I3478" s="146"/>
      <c r="J3478" s="146"/>
      <c r="K3478" s="146"/>
      <c r="L3478" s="146"/>
    </row>
    <row r="3479" spans="9:12" x14ac:dyDescent="0.25">
      <c r="I3479" s="146"/>
      <c r="J3479" s="146"/>
      <c r="K3479" s="146"/>
      <c r="L3479" s="146"/>
    </row>
    <row r="3480" spans="9:12" x14ac:dyDescent="0.25">
      <c r="I3480" s="146"/>
      <c r="J3480" s="146"/>
      <c r="K3480" s="146"/>
      <c r="L3480" s="146"/>
    </row>
    <row r="3481" spans="9:12" x14ac:dyDescent="0.25">
      <c r="I3481" s="146"/>
      <c r="J3481" s="146"/>
      <c r="K3481" s="146"/>
      <c r="L3481" s="146"/>
    </row>
    <row r="3482" spans="9:12" x14ac:dyDescent="0.25">
      <c r="I3482" s="146"/>
      <c r="J3482" s="146"/>
      <c r="K3482" s="146"/>
      <c r="L3482" s="146"/>
    </row>
    <row r="3483" spans="9:12" x14ac:dyDescent="0.25">
      <c r="I3483" s="146"/>
      <c r="J3483" s="146"/>
      <c r="K3483" s="146"/>
      <c r="L3483" s="146"/>
    </row>
    <row r="3484" spans="9:12" x14ac:dyDescent="0.25">
      <c r="I3484" s="146"/>
      <c r="J3484" s="146"/>
      <c r="K3484" s="146"/>
      <c r="L3484" s="146"/>
    </row>
    <row r="3485" spans="9:12" x14ac:dyDescent="0.25">
      <c r="I3485" s="146"/>
      <c r="J3485" s="146"/>
      <c r="K3485" s="146"/>
      <c r="L3485" s="146"/>
    </row>
    <row r="3486" spans="9:12" x14ac:dyDescent="0.25">
      <c r="I3486" s="146"/>
      <c r="J3486" s="146"/>
      <c r="K3486" s="146"/>
      <c r="L3486" s="146"/>
    </row>
    <row r="3487" spans="9:12" x14ac:dyDescent="0.25">
      <c r="I3487" s="146"/>
      <c r="J3487" s="146"/>
      <c r="K3487" s="146"/>
      <c r="L3487" s="146"/>
    </row>
    <row r="3488" spans="9:12" x14ac:dyDescent="0.25">
      <c r="I3488" s="146"/>
      <c r="J3488" s="146"/>
      <c r="K3488" s="146"/>
      <c r="L3488" s="146"/>
    </row>
    <row r="3489" spans="9:12" x14ac:dyDescent="0.25">
      <c r="I3489" s="146"/>
      <c r="J3489" s="146"/>
      <c r="K3489" s="146"/>
      <c r="L3489" s="146"/>
    </row>
    <row r="3490" spans="9:12" x14ac:dyDescent="0.25">
      <c r="I3490" s="146"/>
      <c r="J3490" s="146"/>
      <c r="K3490" s="146"/>
      <c r="L3490" s="146"/>
    </row>
    <row r="3491" spans="9:12" x14ac:dyDescent="0.25">
      <c r="I3491" s="146"/>
      <c r="J3491" s="146"/>
      <c r="K3491" s="146"/>
      <c r="L3491" s="146"/>
    </row>
    <row r="3492" spans="9:12" x14ac:dyDescent="0.25">
      <c r="I3492" s="146"/>
      <c r="J3492" s="146"/>
      <c r="K3492" s="146"/>
      <c r="L3492" s="146"/>
    </row>
    <row r="3493" spans="9:12" x14ac:dyDescent="0.25">
      <c r="I3493" s="146"/>
      <c r="J3493" s="146"/>
      <c r="K3493" s="146"/>
      <c r="L3493" s="146"/>
    </row>
    <row r="3494" spans="9:12" x14ac:dyDescent="0.25">
      <c r="I3494" s="146"/>
      <c r="J3494" s="146"/>
      <c r="K3494" s="146"/>
      <c r="L3494" s="146"/>
    </row>
    <row r="3495" spans="9:12" x14ac:dyDescent="0.25">
      <c r="I3495" s="146"/>
      <c r="J3495" s="146"/>
      <c r="K3495" s="146"/>
      <c r="L3495" s="146"/>
    </row>
    <row r="3496" spans="9:12" x14ac:dyDescent="0.25">
      <c r="I3496" s="146"/>
      <c r="J3496" s="146"/>
      <c r="K3496" s="146"/>
      <c r="L3496" s="146"/>
    </row>
    <row r="3497" spans="9:12" x14ac:dyDescent="0.25">
      <c r="I3497" s="146"/>
      <c r="J3497" s="146"/>
      <c r="K3497" s="146"/>
      <c r="L3497" s="146"/>
    </row>
    <row r="3498" spans="9:12" x14ac:dyDescent="0.25">
      <c r="I3498" s="146"/>
      <c r="J3498" s="146"/>
      <c r="K3498" s="146"/>
      <c r="L3498" s="146"/>
    </row>
    <row r="3499" spans="9:12" x14ac:dyDescent="0.25">
      <c r="I3499" s="146"/>
      <c r="J3499" s="146"/>
      <c r="K3499" s="146"/>
      <c r="L3499" s="146"/>
    </row>
    <row r="3500" spans="9:12" x14ac:dyDescent="0.25">
      <c r="I3500" s="146"/>
      <c r="J3500" s="146"/>
      <c r="K3500" s="146"/>
      <c r="L3500" s="146"/>
    </row>
    <row r="3501" spans="9:12" x14ac:dyDescent="0.25">
      <c r="I3501" s="146"/>
      <c r="J3501" s="146"/>
      <c r="K3501" s="146"/>
      <c r="L3501" s="146"/>
    </row>
    <row r="3502" spans="9:12" x14ac:dyDescent="0.25">
      <c r="I3502" s="146"/>
      <c r="J3502" s="146"/>
      <c r="K3502" s="146"/>
      <c r="L3502" s="146"/>
    </row>
    <row r="3503" spans="9:12" x14ac:dyDescent="0.25">
      <c r="I3503" s="146"/>
      <c r="J3503" s="146"/>
      <c r="K3503" s="146"/>
      <c r="L3503" s="146"/>
    </row>
    <row r="3504" spans="9:12" x14ac:dyDescent="0.25">
      <c r="I3504" s="146"/>
      <c r="J3504" s="146"/>
      <c r="K3504" s="146"/>
      <c r="L3504" s="146"/>
    </row>
    <row r="3505" spans="9:12" x14ac:dyDescent="0.25">
      <c r="I3505" s="146"/>
      <c r="J3505" s="146"/>
      <c r="K3505" s="146"/>
      <c r="L3505" s="146"/>
    </row>
    <row r="3506" spans="9:12" x14ac:dyDescent="0.25">
      <c r="I3506" s="146"/>
      <c r="J3506" s="146"/>
      <c r="K3506" s="146"/>
      <c r="L3506" s="146"/>
    </row>
    <row r="3507" spans="9:12" x14ac:dyDescent="0.25">
      <c r="I3507" s="146"/>
      <c r="J3507" s="146"/>
      <c r="K3507" s="146"/>
      <c r="L3507" s="146"/>
    </row>
    <row r="3508" spans="9:12" x14ac:dyDescent="0.25">
      <c r="I3508" s="146"/>
      <c r="J3508" s="146"/>
      <c r="K3508" s="146"/>
      <c r="L3508" s="146"/>
    </row>
    <row r="3509" spans="9:12" x14ac:dyDescent="0.25">
      <c r="I3509" s="146"/>
      <c r="J3509" s="146"/>
      <c r="K3509" s="146"/>
      <c r="L3509" s="146"/>
    </row>
    <row r="3510" spans="9:12" x14ac:dyDescent="0.25">
      <c r="I3510" s="146"/>
      <c r="J3510" s="146"/>
      <c r="K3510" s="146"/>
      <c r="L3510" s="146"/>
    </row>
    <row r="3511" spans="9:12" x14ac:dyDescent="0.25">
      <c r="I3511" s="146"/>
      <c r="J3511" s="146"/>
      <c r="K3511" s="146"/>
      <c r="L3511" s="146"/>
    </row>
    <row r="3512" spans="9:12" x14ac:dyDescent="0.25">
      <c r="I3512" s="146"/>
      <c r="J3512" s="146"/>
      <c r="K3512" s="146"/>
      <c r="L3512" s="146"/>
    </row>
    <row r="3513" spans="9:12" x14ac:dyDescent="0.25">
      <c r="I3513" s="146"/>
      <c r="J3513" s="146"/>
      <c r="K3513" s="146"/>
      <c r="L3513" s="146"/>
    </row>
    <row r="3514" spans="9:12" x14ac:dyDescent="0.25">
      <c r="I3514" s="146"/>
      <c r="J3514" s="146"/>
      <c r="K3514" s="146"/>
      <c r="L3514" s="146"/>
    </row>
    <row r="3515" spans="9:12" x14ac:dyDescent="0.25">
      <c r="I3515" s="146"/>
      <c r="J3515" s="146"/>
      <c r="K3515" s="146"/>
      <c r="L3515" s="146"/>
    </row>
    <row r="3516" spans="9:12" x14ac:dyDescent="0.25">
      <c r="I3516" s="146"/>
      <c r="J3516" s="146"/>
      <c r="K3516" s="146"/>
      <c r="L3516" s="146"/>
    </row>
    <row r="3517" spans="9:12" x14ac:dyDescent="0.25">
      <c r="I3517" s="146"/>
      <c r="J3517" s="146"/>
      <c r="K3517" s="146"/>
      <c r="L3517" s="146"/>
    </row>
    <row r="3518" spans="9:12" x14ac:dyDescent="0.25">
      <c r="I3518" s="146"/>
      <c r="J3518" s="146"/>
      <c r="K3518" s="146"/>
      <c r="L3518" s="146"/>
    </row>
    <row r="3519" spans="9:12" x14ac:dyDescent="0.25">
      <c r="I3519" s="146"/>
      <c r="J3519" s="146"/>
      <c r="K3519" s="146"/>
      <c r="L3519" s="146"/>
    </row>
    <row r="3520" spans="9:12" x14ac:dyDescent="0.25">
      <c r="I3520" s="146"/>
      <c r="J3520" s="146"/>
      <c r="K3520" s="146"/>
      <c r="L3520" s="146"/>
    </row>
    <row r="3521" spans="9:12" x14ac:dyDescent="0.25">
      <c r="I3521" s="146"/>
      <c r="J3521" s="146"/>
      <c r="K3521" s="146"/>
      <c r="L3521" s="146"/>
    </row>
    <row r="3522" spans="9:12" x14ac:dyDescent="0.25">
      <c r="I3522" s="146"/>
      <c r="J3522" s="146"/>
      <c r="K3522" s="146"/>
      <c r="L3522" s="146"/>
    </row>
    <row r="3523" spans="9:12" x14ac:dyDescent="0.25">
      <c r="I3523" s="146"/>
      <c r="J3523" s="146"/>
      <c r="K3523" s="146"/>
      <c r="L3523" s="146"/>
    </row>
    <row r="3524" spans="9:12" x14ac:dyDescent="0.25">
      <c r="I3524" s="146"/>
      <c r="J3524" s="146"/>
      <c r="K3524" s="146"/>
      <c r="L3524" s="146"/>
    </row>
    <row r="3525" spans="9:12" x14ac:dyDescent="0.25">
      <c r="I3525" s="146"/>
      <c r="J3525" s="146"/>
      <c r="K3525" s="146"/>
      <c r="L3525" s="146"/>
    </row>
    <row r="3526" spans="9:12" x14ac:dyDescent="0.25">
      <c r="I3526" s="146"/>
      <c r="J3526" s="146"/>
      <c r="K3526" s="146"/>
      <c r="L3526" s="146"/>
    </row>
    <row r="3527" spans="9:12" x14ac:dyDescent="0.25">
      <c r="I3527" s="146"/>
      <c r="J3527" s="146"/>
      <c r="K3527" s="146"/>
      <c r="L3527" s="146"/>
    </row>
    <row r="3528" spans="9:12" x14ac:dyDescent="0.25">
      <c r="I3528" s="146"/>
      <c r="J3528" s="146"/>
      <c r="K3528" s="146"/>
      <c r="L3528" s="146"/>
    </row>
    <row r="3529" spans="9:12" x14ac:dyDescent="0.25">
      <c r="I3529" s="146"/>
      <c r="J3529" s="146"/>
      <c r="K3529" s="146"/>
      <c r="L3529" s="146"/>
    </row>
    <row r="3530" spans="9:12" x14ac:dyDescent="0.25">
      <c r="I3530" s="146"/>
      <c r="J3530" s="146"/>
      <c r="K3530" s="146"/>
      <c r="L3530" s="146"/>
    </row>
    <row r="3531" spans="9:12" x14ac:dyDescent="0.25">
      <c r="I3531" s="146"/>
      <c r="J3531" s="146"/>
      <c r="K3531" s="146"/>
      <c r="L3531" s="146"/>
    </row>
    <row r="3532" spans="9:12" x14ac:dyDescent="0.25">
      <c r="I3532" s="146"/>
      <c r="J3532" s="146"/>
      <c r="K3532" s="146"/>
      <c r="L3532" s="146"/>
    </row>
    <row r="3533" spans="9:12" x14ac:dyDescent="0.25">
      <c r="I3533" s="146"/>
      <c r="J3533" s="146"/>
      <c r="K3533" s="146"/>
      <c r="L3533" s="146"/>
    </row>
    <row r="3534" spans="9:12" x14ac:dyDescent="0.25">
      <c r="I3534" s="146"/>
      <c r="J3534" s="146"/>
      <c r="K3534" s="146"/>
      <c r="L3534" s="146"/>
    </row>
    <row r="3535" spans="9:12" x14ac:dyDescent="0.25">
      <c r="I3535" s="146"/>
      <c r="J3535" s="146"/>
      <c r="K3535" s="146"/>
      <c r="L3535" s="146"/>
    </row>
    <row r="3536" spans="9:12" x14ac:dyDescent="0.25">
      <c r="I3536" s="146"/>
      <c r="J3536" s="146"/>
      <c r="K3536" s="146"/>
      <c r="L3536" s="146"/>
    </row>
    <row r="3537" spans="9:12" x14ac:dyDescent="0.25">
      <c r="I3537" s="146"/>
      <c r="J3537" s="146"/>
      <c r="K3537" s="146"/>
      <c r="L3537" s="146"/>
    </row>
    <row r="3538" spans="9:12" x14ac:dyDescent="0.25">
      <c r="I3538" s="146"/>
      <c r="J3538" s="146"/>
      <c r="K3538" s="146"/>
      <c r="L3538" s="146"/>
    </row>
    <row r="3539" spans="9:12" x14ac:dyDescent="0.25">
      <c r="I3539" s="146"/>
      <c r="J3539" s="146"/>
      <c r="K3539" s="146"/>
      <c r="L3539" s="146"/>
    </row>
    <row r="3540" spans="9:12" x14ac:dyDescent="0.25">
      <c r="I3540" s="146"/>
      <c r="J3540" s="146"/>
      <c r="K3540" s="146"/>
      <c r="L3540" s="146"/>
    </row>
    <row r="3541" spans="9:12" x14ac:dyDescent="0.25">
      <c r="I3541" s="146"/>
      <c r="J3541" s="146"/>
      <c r="K3541" s="146"/>
      <c r="L3541" s="146"/>
    </row>
    <row r="3542" spans="9:12" x14ac:dyDescent="0.25">
      <c r="I3542" s="146"/>
      <c r="J3542" s="146"/>
      <c r="K3542" s="146"/>
      <c r="L3542" s="146"/>
    </row>
    <row r="3543" spans="9:12" x14ac:dyDescent="0.25">
      <c r="I3543" s="146"/>
      <c r="J3543" s="146"/>
      <c r="K3543" s="146"/>
      <c r="L3543" s="146"/>
    </row>
    <row r="3544" spans="9:12" x14ac:dyDescent="0.25">
      <c r="I3544" s="146"/>
      <c r="J3544" s="146"/>
      <c r="K3544" s="146"/>
      <c r="L3544" s="146"/>
    </row>
    <row r="3545" spans="9:12" x14ac:dyDescent="0.25">
      <c r="I3545" s="146"/>
      <c r="J3545" s="146"/>
      <c r="K3545" s="146"/>
      <c r="L3545" s="146"/>
    </row>
    <row r="3546" spans="9:12" x14ac:dyDescent="0.25">
      <c r="I3546" s="146"/>
      <c r="J3546" s="146"/>
      <c r="K3546" s="146"/>
      <c r="L3546" s="146"/>
    </row>
    <row r="3547" spans="9:12" x14ac:dyDescent="0.25">
      <c r="I3547" s="146"/>
      <c r="J3547" s="146"/>
      <c r="K3547" s="146"/>
      <c r="L3547" s="146"/>
    </row>
    <row r="3548" spans="9:12" x14ac:dyDescent="0.25">
      <c r="I3548" s="146"/>
      <c r="J3548" s="146"/>
      <c r="K3548" s="146"/>
      <c r="L3548" s="146"/>
    </row>
    <row r="3549" spans="9:12" x14ac:dyDescent="0.25">
      <c r="I3549" s="146"/>
      <c r="J3549" s="146"/>
      <c r="K3549" s="146"/>
      <c r="L3549" s="146"/>
    </row>
    <row r="3550" spans="9:12" x14ac:dyDescent="0.25">
      <c r="I3550" s="146"/>
      <c r="J3550" s="146"/>
      <c r="K3550" s="146"/>
      <c r="L3550" s="146"/>
    </row>
    <row r="3551" spans="9:12" x14ac:dyDescent="0.25">
      <c r="I3551" s="146"/>
      <c r="J3551" s="146"/>
      <c r="K3551" s="146"/>
      <c r="L3551" s="146"/>
    </row>
    <row r="3552" spans="9:12" x14ac:dyDescent="0.25">
      <c r="I3552" s="146"/>
      <c r="J3552" s="146"/>
      <c r="K3552" s="146"/>
      <c r="L3552" s="146"/>
    </row>
    <row r="3553" spans="9:12" x14ac:dyDescent="0.25">
      <c r="I3553" s="146"/>
      <c r="J3553" s="146"/>
      <c r="K3553" s="146"/>
      <c r="L3553" s="146"/>
    </row>
    <row r="3554" spans="9:12" x14ac:dyDescent="0.25">
      <c r="I3554" s="146"/>
      <c r="J3554" s="146"/>
      <c r="K3554" s="146"/>
      <c r="L3554" s="146"/>
    </row>
    <row r="3555" spans="9:12" x14ac:dyDescent="0.25">
      <c r="I3555" s="146"/>
      <c r="J3555" s="146"/>
      <c r="K3555" s="146"/>
      <c r="L3555" s="146"/>
    </row>
    <row r="3556" spans="9:12" x14ac:dyDescent="0.25">
      <c r="I3556" s="146"/>
      <c r="J3556" s="146"/>
      <c r="K3556" s="146"/>
      <c r="L3556" s="146"/>
    </row>
    <row r="3557" spans="9:12" x14ac:dyDescent="0.25">
      <c r="I3557" s="146"/>
      <c r="J3557" s="146"/>
      <c r="K3557" s="146"/>
      <c r="L3557" s="146"/>
    </row>
    <row r="3558" spans="9:12" x14ac:dyDescent="0.25">
      <c r="I3558" s="146"/>
      <c r="J3558" s="146"/>
      <c r="K3558" s="146"/>
      <c r="L3558" s="146"/>
    </row>
    <row r="3559" spans="9:12" x14ac:dyDescent="0.25">
      <c r="I3559" s="146"/>
      <c r="J3559" s="146"/>
      <c r="K3559" s="146"/>
      <c r="L3559" s="146"/>
    </row>
    <row r="3560" spans="9:12" x14ac:dyDescent="0.25">
      <c r="I3560" s="146"/>
      <c r="J3560" s="146"/>
      <c r="K3560" s="146"/>
      <c r="L3560" s="146"/>
    </row>
    <row r="3561" spans="9:12" x14ac:dyDescent="0.25">
      <c r="I3561" s="146"/>
      <c r="J3561" s="146"/>
      <c r="K3561" s="146"/>
      <c r="L3561" s="146"/>
    </row>
    <row r="3562" spans="9:12" x14ac:dyDescent="0.25">
      <c r="I3562" s="146"/>
      <c r="J3562" s="146"/>
      <c r="K3562" s="146"/>
      <c r="L3562" s="146"/>
    </row>
    <row r="3563" spans="9:12" x14ac:dyDescent="0.25">
      <c r="I3563" s="146"/>
      <c r="J3563" s="146"/>
      <c r="K3563" s="146"/>
      <c r="L3563" s="146"/>
    </row>
    <row r="3564" spans="9:12" x14ac:dyDescent="0.25">
      <c r="I3564" s="146"/>
      <c r="J3564" s="146"/>
      <c r="K3564" s="146"/>
      <c r="L3564" s="146"/>
    </row>
    <row r="3565" spans="9:12" x14ac:dyDescent="0.25">
      <c r="I3565" s="146"/>
      <c r="J3565" s="146"/>
      <c r="K3565" s="146"/>
      <c r="L3565" s="146"/>
    </row>
    <row r="3566" spans="9:12" x14ac:dyDescent="0.25">
      <c r="I3566" s="146"/>
      <c r="J3566" s="146"/>
      <c r="K3566" s="146"/>
      <c r="L3566" s="146"/>
    </row>
    <row r="3567" spans="9:12" x14ac:dyDescent="0.25">
      <c r="I3567" s="146"/>
      <c r="J3567" s="146"/>
      <c r="K3567" s="146"/>
      <c r="L3567" s="146"/>
    </row>
    <row r="3568" spans="9:12" x14ac:dyDescent="0.25">
      <c r="I3568" s="146"/>
      <c r="J3568" s="146"/>
      <c r="K3568" s="146"/>
      <c r="L3568" s="146"/>
    </row>
    <row r="3569" spans="9:12" x14ac:dyDescent="0.25">
      <c r="I3569" s="146"/>
      <c r="J3569" s="146"/>
      <c r="K3569" s="146"/>
      <c r="L3569" s="146"/>
    </row>
    <row r="3570" spans="9:12" x14ac:dyDescent="0.25">
      <c r="I3570" s="146"/>
      <c r="J3570" s="146"/>
      <c r="K3570" s="146"/>
      <c r="L3570" s="146"/>
    </row>
    <row r="3571" spans="9:12" x14ac:dyDescent="0.25">
      <c r="I3571" s="146"/>
      <c r="J3571" s="146"/>
      <c r="K3571" s="146"/>
      <c r="L3571" s="146"/>
    </row>
    <row r="3572" spans="9:12" x14ac:dyDescent="0.25">
      <c r="I3572" s="146"/>
      <c r="J3572" s="146"/>
      <c r="K3572" s="146"/>
      <c r="L3572" s="146"/>
    </row>
    <row r="3573" spans="9:12" x14ac:dyDescent="0.25">
      <c r="I3573" s="146"/>
      <c r="J3573" s="146"/>
      <c r="K3573" s="146"/>
      <c r="L3573" s="146"/>
    </row>
    <row r="3574" spans="9:12" x14ac:dyDescent="0.25">
      <c r="I3574" s="146"/>
      <c r="J3574" s="146"/>
      <c r="K3574" s="146"/>
      <c r="L3574" s="146"/>
    </row>
    <row r="3575" spans="9:12" x14ac:dyDescent="0.25">
      <c r="I3575" s="146"/>
      <c r="J3575" s="146"/>
      <c r="K3575" s="146"/>
      <c r="L3575" s="146"/>
    </row>
    <row r="3576" spans="9:12" x14ac:dyDescent="0.25">
      <c r="I3576" s="146"/>
      <c r="J3576" s="146"/>
      <c r="K3576" s="146"/>
      <c r="L3576" s="146"/>
    </row>
    <row r="3577" spans="9:12" x14ac:dyDescent="0.25">
      <c r="I3577" s="146"/>
      <c r="J3577" s="146"/>
      <c r="K3577" s="146"/>
      <c r="L3577" s="146"/>
    </row>
    <row r="3578" spans="9:12" x14ac:dyDescent="0.25">
      <c r="I3578" s="146"/>
      <c r="J3578" s="146"/>
      <c r="K3578" s="146"/>
      <c r="L3578" s="146"/>
    </row>
    <row r="3579" spans="9:12" x14ac:dyDescent="0.25">
      <c r="I3579" s="146"/>
      <c r="J3579" s="146"/>
      <c r="K3579" s="146"/>
      <c r="L3579" s="146"/>
    </row>
    <row r="3580" spans="9:12" x14ac:dyDescent="0.25">
      <c r="I3580" s="146"/>
      <c r="J3580" s="146"/>
      <c r="K3580" s="146"/>
      <c r="L3580" s="146"/>
    </row>
    <row r="3581" spans="9:12" x14ac:dyDescent="0.25">
      <c r="I3581" s="146"/>
      <c r="J3581" s="146"/>
      <c r="K3581" s="146"/>
      <c r="L3581" s="146"/>
    </row>
    <row r="3582" spans="9:12" x14ac:dyDescent="0.25">
      <c r="I3582" s="146"/>
      <c r="J3582" s="146"/>
      <c r="K3582" s="146"/>
      <c r="L3582" s="146"/>
    </row>
    <row r="3583" spans="9:12" x14ac:dyDescent="0.25">
      <c r="I3583" s="146"/>
      <c r="J3583" s="146"/>
      <c r="K3583" s="146"/>
      <c r="L3583" s="146"/>
    </row>
    <row r="3584" spans="9:12" x14ac:dyDescent="0.25">
      <c r="I3584" s="146"/>
      <c r="J3584" s="146"/>
      <c r="K3584" s="146"/>
      <c r="L3584" s="146"/>
    </row>
    <row r="3585" spans="9:12" x14ac:dyDescent="0.25">
      <c r="I3585" s="146"/>
      <c r="J3585" s="146"/>
      <c r="K3585" s="146"/>
      <c r="L3585" s="146"/>
    </row>
    <row r="3586" spans="9:12" x14ac:dyDescent="0.25">
      <c r="I3586" s="146"/>
      <c r="J3586" s="146"/>
      <c r="K3586" s="146"/>
      <c r="L3586" s="146"/>
    </row>
    <row r="3587" spans="9:12" x14ac:dyDescent="0.25">
      <c r="I3587" s="146"/>
      <c r="J3587" s="146"/>
      <c r="K3587" s="146"/>
      <c r="L3587" s="146"/>
    </row>
    <row r="3588" spans="9:12" x14ac:dyDescent="0.25">
      <c r="I3588" s="146"/>
      <c r="J3588" s="146"/>
      <c r="K3588" s="146"/>
      <c r="L3588" s="146"/>
    </row>
    <row r="3589" spans="9:12" x14ac:dyDescent="0.25">
      <c r="I3589" s="146"/>
      <c r="J3589" s="146"/>
      <c r="K3589" s="146"/>
      <c r="L3589" s="146"/>
    </row>
    <row r="3590" spans="9:12" x14ac:dyDescent="0.25">
      <c r="I3590" s="146"/>
      <c r="J3590" s="146"/>
      <c r="K3590" s="146"/>
      <c r="L3590" s="146"/>
    </row>
    <row r="3591" spans="9:12" x14ac:dyDescent="0.25">
      <c r="I3591" s="146"/>
      <c r="J3591" s="146"/>
      <c r="K3591" s="146"/>
      <c r="L3591" s="146"/>
    </row>
    <row r="3592" spans="9:12" x14ac:dyDescent="0.25">
      <c r="I3592" s="146"/>
      <c r="J3592" s="146"/>
      <c r="K3592" s="146"/>
      <c r="L3592" s="146"/>
    </row>
    <row r="3593" spans="9:12" x14ac:dyDescent="0.25">
      <c r="I3593" s="146"/>
      <c r="J3593" s="146"/>
      <c r="K3593" s="146"/>
      <c r="L3593" s="146"/>
    </row>
    <row r="3594" spans="9:12" x14ac:dyDescent="0.25">
      <c r="I3594" s="146"/>
      <c r="J3594" s="146"/>
      <c r="K3594" s="146"/>
      <c r="L3594" s="146"/>
    </row>
    <row r="3595" spans="9:12" x14ac:dyDescent="0.25">
      <c r="I3595" s="146"/>
      <c r="J3595" s="146"/>
      <c r="K3595" s="146"/>
      <c r="L3595" s="146"/>
    </row>
    <row r="3596" spans="9:12" x14ac:dyDescent="0.25">
      <c r="I3596" s="146"/>
      <c r="J3596" s="146"/>
      <c r="K3596" s="146"/>
      <c r="L3596" s="146"/>
    </row>
    <row r="3597" spans="9:12" x14ac:dyDescent="0.25">
      <c r="I3597" s="146"/>
      <c r="J3597" s="146"/>
      <c r="K3597" s="146"/>
      <c r="L3597" s="146"/>
    </row>
    <row r="3598" spans="9:12" x14ac:dyDescent="0.25">
      <c r="I3598" s="146"/>
      <c r="J3598" s="146"/>
      <c r="K3598" s="146"/>
      <c r="L3598" s="146"/>
    </row>
    <row r="3599" spans="9:12" x14ac:dyDescent="0.25">
      <c r="I3599" s="146"/>
      <c r="J3599" s="146"/>
      <c r="K3599" s="146"/>
      <c r="L3599" s="146"/>
    </row>
    <row r="3600" spans="9:12" x14ac:dyDescent="0.25">
      <c r="I3600" s="146"/>
      <c r="J3600" s="146"/>
      <c r="K3600" s="146"/>
      <c r="L3600" s="146"/>
    </row>
    <row r="3601" spans="9:12" x14ac:dyDescent="0.25">
      <c r="I3601" s="146"/>
      <c r="J3601" s="146"/>
      <c r="K3601" s="146"/>
      <c r="L3601" s="146"/>
    </row>
    <row r="3602" spans="9:12" x14ac:dyDescent="0.25">
      <c r="I3602" s="146"/>
      <c r="J3602" s="146"/>
      <c r="K3602" s="146"/>
      <c r="L3602" s="146"/>
    </row>
    <row r="3603" spans="9:12" x14ac:dyDescent="0.25">
      <c r="I3603" s="146"/>
      <c r="J3603" s="146"/>
      <c r="K3603" s="146"/>
      <c r="L3603" s="146"/>
    </row>
    <row r="3604" spans="9:12" x14ac:dyDescent="0.25">
      <c r="I3604" s="146"/>
      <c r="J3604" s="146"/>
      <c r="K3604" s="146"/>
      <c r="L3604" s="146"/>
    </row>
    <row r="3605" spans="9:12" x14ac:dyDescent="0.25">
      <c r="I3605" s="146"/>
      <c r="J3605" s="146"/>
      <c r="K3605" s="146"/>
      <c r="L3605" s="146"/>
    </row>
    <row r="3606" spans="9:12" x14ac:dyDescent="0.25">
      <c r="I3606" s="146"/>
      <c r="J3606" s="146"/>
      <c r="K3606" s="146"/>
      <c r="L3606" s="146"/>
    </row>
    <row r="3607" spans="9:12" x14ac:dyDescent="0.25">
      <c r="I3607" s="146"/>
      <c r="J3607" s="146"/>
      <c r="K3607" s="146"/>
      <c r="L3607" s="146"/>
    </row>
    <row r="3608" spans="9:12" x14ac:dyDescent="0.25">
      <c r="I3608" s="146"/>
      <c r="J3608" s="146"/>
      <c r="K3608" s="146"/>
      <c r="L3608" s="146"/>
    </row>
    <row r="3609" spans="9:12" x14ac:dyDescent="0.25">
      <c r="I3609" s="146"/>
      <c r="J3609" s="146"/>
      <c r="K3609" s="146"/>
      <c r="L3609" s="146"/>
    </row>
    <row r="3610" spans="9:12" x14ac:dyDescent="0.25">
      <c r="I3610" s="146"/>
      <c r="J3610" s="146"/>
      <c r="K3610" s="146"/>
      <c r="L3610" s="146"/>
    </row>
    <row r="3611" spans="9:12" x14ac:dyDescent="0.25">
      <c r="I3611" s="146"/>
      <c r="J3611" s="146"/>
      <c r="K3611" s="146"/>
      <c r="L3611" s="146"/>
    </row>
    <row r="3612" spans="9:12" x14ac:dyDescent="0.25">
      <c r="I3612" s="146"/>
      <c r="J3612" s="146"/>
      <c r="K3612" s="146"/>
      <c r="L3612" s="146"/>
    </row>
    <row r="3613" spans="9:12" x14ac:dyDescent="0.25">
      <c r="I3613" s="146"/>
      <c r="J3613" s="146"/>
      <c r="K3613" s="146"/>
      <c r="L3613" s="146"/>
    </row>
    <row r="3614" spans="9:12" x14ac:dyDescent="0.25">
      <c r="I3614" s="146"/>
      <c r="J3614" s="146"/>
      <c r="K3614" s="146"/>
      <c r="L3614" s="146"/>
    </row>
    <row r="3615" spans="9:12" x14ac:dyDescent="0.25">
      <c r="I3615" s="146"/>
      <c r="J3615" s="146"/>
      <c r="K3615" s="146"/>
      <c r="L3615" s="146"/>
    </row>
    <row r="3616" spans="9:12" x14ac:dyDescent="0.25">
      <c r="I3616" s="146"/>
      <c r="J3616" s="146"/>
      <c r="K3616" s="146"/>
      <c r="L3616" s="146"/>
    </row>
    <row r="3617" spans="9:12" x14ac:dyDescent="0.25">
      <c r="I3617" s="146"/>
      <c r="J3617" s="146"/>
      <c r="K3617" s="146"/>
      <c r="L3617" s="146"/>
    </row>
    <row r="3618" spans="9:12" x14ac:dyDescent="0.25">
      <c r="I3618" s="146"/>
      <c r="J3618" s="146"/>
      <c r="K3618" s="146"/>
      <c r="L3618" s="146"/>
    </row>
    <row r="3619" spans="9:12" x14ac:dyDescent="0.25">
      <c r="I3619" s="146"/>
      <c r="J3619" s="146"/>
      <c r="K3619" s="146"/>
      <c r="L3619" s="146"/>
    </row>
    <row r="3620" spans="9:12" x14ac:dyDescent="0.25">
      <c r="I3620" s="146"/>
      <c r="J3620" s="146"/>
      <c r="K3620" s="146"/>
      <c r="L3620" s="146"/>
    </row>
    <row r="3621" spans="9:12" x14ac:dyDescent="0.25">
      <c r="I3621" s="146"/>
      <c r="J3621" s="146"/>
      <c r="K3621" s="146"/>
      <c r="L3621" s="146"/>
    </row>
    <row r="3622" spans="9:12" x14ac:dyDescent="0.25">
      <c r="I3622" s="146"/>
      <c r="J3622" s="146"/>
      <c r="K3622" s="146"/>
      <c r="L3622" s="146"/>
    </row>
    <row r="3623" spans="9:12" x14ac:dyDescent="0.25">
      <c r="I3623" s="146"/>
      <c r="J3623" s="146"/>
      <c r="K3623" s="146"/>
      <c r="L3623" s="146"/>
    </row>
    <row r="3624" spans="9:12" x14ac:dyDescent="0.25">
      <c r="I3624" s="146"/>
      <c r="J3624" s="146"/>
      <c r="K3624" s="146"/>
      <c r="L3624" s="146"/>
    </row>
    <row r="3625" spans="9:12" x14ac:dyDescent="0.25">
      <c r="I3625" s="146"/>
      <c r="J3625" s="146"/>
      <c r="K3625" s="146"/>
      <c r="L3625" s="146"/>
    </row>
    <row r="3626" spans="9:12" x14ac:dyDescent="0.25">
      <c r="I3626" s="146"/>
      <c r="J3626" s="146"/>
      <c r="K3626" s="146"/>
      <c r="L3626" s="146"/>
    </row>
    <row r="3627" spans="9:12" x14ac:dyDescent="0.25">
      <c r="I3627" s="146"/>
      <c r="J3627" s="146"/>
      <c r="K3627" s="146"/>
      <c r="L3627" s="146"/>
    </row>
    <row r="3628" spans="9:12" x14ac:dyDescent="0.25">
      <c r="I3628" s="146"/>
      <c r="J3628" s="146"/>
      <c r="K3628" s="146"/>
      <c r="L3628" s="146"/>
    </row>
    <row r="3629" spans="9:12" x14ac:dyDescent="0.25">
      <c r="I3629" s="146"/>
      <c r="J3629" s="146"/>
      <c r="K3629" s="146"/>
      <c r="L3629" s="146"/>
    </row>
    <row r="3630" spans="9:12" x14ac:dyDescent="0.25">
      <c r="I3630" s="146"/>
      <c r="J3630" s="146"/>
      <c r="K3630" s="146"/>
      <c r="L3630" s="146"/>
    </row>
    <row r="3631" spans="9:12" x14ac:dyDescent="0.25">
      <c r="I3631" s="146"/>
      <c r="J3631" s="146"/>
      <c r="K3631" s="146"/>
      <c r="L3631" s="146"/>
    </row>
    <row r="3632" spans="9:12" x14ac:dyDescent="0.25">
      <c r="I3632" s="146"/>
      <c r="J3632" s="146"/>
      <c r="K3632" s="146"/>
      <c r="L3632" s="146"/>
    </row>
    <row r="3633" spans="9:12" x14ac:dyDescent="0.25">
      <c r="I3633" s="146"/>
      <c r="J3633" s="146"/>
      <c r="K3633" s="146"/>
      <c r="L3633" s="146"/>
    </row>
    <row r="3634" spans="9:12" x14ac:dyDescent="0.25">
      <c r="I3634" s="146"/>
      <c r="J3634" s="146"/>
      <c r="K3634" s="146"/>
      <c r="L3634" s="146"/>
    </row>
    <row r="3635" spans="9:12" x14ac:dyDescent="0.25">
      <c r="I3635" s="146"/>
      <c r="J3635" s="146"/>
      <c r="K3635" s="146"/>
      <c r="L3635" s="146"/>
    </row>
    <row r="3636" spans="9:12" x14ac:dyDescent="0.25">
      <c r="I3636" s="146"/>
      <c r="J3636" s="146"/>
      <c r="K3636" s="146"/>
      <c r="L3636" s="146"/>
    </row>
    <row r="3637" spans="9:12" x14ac:dyDescent="0.25">
      <c r="I3637" s="146"/>
      <c r="J3637" s="146"/>
      <c r="K3637" s="146"/>
      <c r="L3637" s="146"/>
    </row>
    <row r="3638" spans="9:12" x14ac:dyDescent="0.25">
      <c r="I3638" s="146"/>
      <c r="J3638" s="146"/>
      <c r="K3638" s="146"/>
      <c r="L3638" s="146"/>
    </row>
    <row r="3639" spans="9:12" x14ac:dyDescent="0.25">
      <c r="I3639" s="146"/>
      <c r="J3639" s="146"/>
      <c r="K3639" s="146"/>
      <c r="L3639" s="146"/>
    </row>
    <row r="3640" spans="9:12" x14ac:dyDescent="0.25">
      <c r="I3640" s="146"/>
      <c r="J3640" s="146"/>
      <c r="K3640" s="146"/>
      <c r="L3640" s="146"/>
    </row>
    <row r="3641" spans="9:12" x14ac:dyDescent="0.25">
      <c r="I3641" s="146"/>
      <c r="J3641" s="146"/>
      <c r="K3641" s="146"/>
      <c r="L3641" s="146"/>
    </row>
    <row r="3642" spans="9:12" x14ac:dyDescent="0.25">
      <c r="I3642" s="146"/>
      <c r="J3642" s="146"/>
      <c r="K3642" s="146"/>
      <c r="L3642" s="146"/>
    </row>
    <row r="3643" spans="9:12" x14ac:dyDescent="0.25">
      <c r="I3643" s="146"/>
      <c r="J3643" s="146"/>
      <c r="K3643" s="146"/>
      <c r="L3643" s="146"/>
    </row>
    <row r="3644" spans="9:12" x14ac:dyDescent="0.25">
      <c r="I3644" s="146"/>
      <c r="J3644" s="146"/>
      <c r="K3644" s="146"/>
      <c r="L3644" s="146"/>
    </row>
    <row r="3645" spans="9:12" x14ac:dyDescent="0.25">
      <c r="I3645" s="146"/>
      <c r="J3645" s="146"/>
      <c r="K3645" s="146"/>
      <c r="L3645" s="146"/>
    </row>
    <row r="3646" spans="9:12" x14ac:dyDescent="0.25">
      <c r="I3646" s="146"/>
      <c r="J3646" s="146"/>
      <c r="K3646" s="146"/>
      <c r="L3646" s="146"/>
    </row>
    <row r="3647" spans="9:12" x14ac:dyDescent="0.25">
      <c r="I3647" s="146"/>
      <c r="J3647" s="146"/>
      <c r="K3647" s="146"/>
      <c r="L3647" s="146"/>
    </row>
    <row r="3648" spans="9:12" x14ac:dyDescent="0.25">
      <c r="I3648" s="146"/>
      <c r="J3648" s="146"/>
      <c r="K3648" s="146"/>
      <c r="L3648" s="146"/>
    </row>
    <row r="3649" spans="9:12" x14ac:dyDescent="0.25">
      <c r="I3649" s="146"/>
      <c r="J3649" s="146"/>
      <c r="K3649" s="146"/>
      <c r="L3649" s="146"/>
    </row>
    <row r="3650" spans="9:12" x14ac:dyDescent="0.25">
      <c r="I3650" s="146"/>
      <c r="J3650" s="146"/>
      <c r="K3650" s="146"/>
      <c r="L3650" s="146"/>
    </row>
    <row r="3651" spans="9:12" x14ac:dyDescent="0.25">
      <c r="I3651" s="146"/>
      <c r="J3651" s="146"/>
      <c r="K3651" s="146"/>
      <c r="L3651" s="146"/>
    </row>
    <row r="3652" spans="9:12" x14ac:dyDescent="0.25">
      <c r="I3652" s="146"/>
      <c r="J3652" s="146"/>
      <c r="K3652" s="146"/>
      <c r="L3652" s="146"/>
    </row>
    <row r="3653" spans="9:12" x14ac:dyDescent="0.25">
      <c r="I3653" s="146"/>
      <c r="J3653" s="146"/>
      <c r="K3653" s="146"/>
      <c r="L3653" s="146"/>
    </row>
    <row r="3654" spans="9:12" x14ac:dyDescent="0.25">
      <c r="I3654" s="146"/>
      <c r="J3654" s="146"/>
      <c r="K3654" s="146"/>
      <c r="L3654" s="146"/>
    </row>
    <row r="3655" spans="9:12" x14ac:dyDescent="0.25">
      <c r="I3655" s="146"/>
      <c r="J3655" s="146"/>
      <c r="K3655" s="146"/>
      <c r="L3655" s="146"/>
    </row>
    <row r="3656" spans="9:12" x14ac:dyDescent="0.25">
      <c r="I3656" s="146"/>
      <c r="J3656" s="146"/>
      <c r="K3656" s="146"/>
      <c r="L3656" s="146"/>
    </row>
    <row r="3657" spans="9:12" x14ac:dyDescent="0.25">
      <c r="I3657" s="146"/>
      <c r="J3657" s="146"/>
      <c r="K3657" s="146"/>
      <c r="L3657" s="146"/>
    </row>
    <row r="3658" spans="9:12" x14ac:dyDescent="0.25">
      <c r="I3658" s="146"/>
      <c r="J3658" s="146"/>
      <c r="K3658" s="146"/>
      <c r="L3658" s="146"/>
    </row>
    <row r="3659" spans="9:12" x14ac:dyDescent="0.25">
      <c r="I3659" s="146"/>
      <c r="J3659" s="146"/>
      <c r="K3659" s="146"/>
      <c r="L3659" s="146"/>
    </row>
    <row r="3660" spans="9:12" x14ac:dyDescent="0.25">
      <c r="I3660" s="146"/>
      <c r="J3660" s="146"/>
      <c r="K3660" s="146"/>
      <c r="L3660" s="146"/>
    </row>
    <row r="3661" spans="9:12" x14ac:dyDescent="0.25">
      <c r="I3661" s="146"/>
      <c r="J3661" s="146"/>
      <c r="K3661" s="146"/>
      <c r="L3661" s="146"/>
    </row>
    <row r="3662" spans="9:12" x14ac:dyDescent="0.25">
      <c r="I3662" s="146"/>
      <c r="J3662" s="146"/>
      <c r="K3662" s="146"/>
      <c r="L3662" s="146"/>
    </row>
    <row r="3663" spans="9:12" x14ac:dyDescent="0.25">
      <c r="I3663" s="146"/>
      <c r="J3663" s="146"/>
      <c r="K3663" s="146"/>
      <c r="L3663" s="146"/>
    </row>
    <row r="3664" spans="9:12" x14ac:dyDescent="0.25">
      <c r="I3664" s="146"/>
      <c r="J3664" s="146"/>
      <c r="K3664" s="146"/>
      <c r="L3664" s="146"/>
    </row>
    <row r="3665" spans="9:12" x14ac:dyDescent="0.25">
      <c r="I3665" s="146"/>
      <c r="J3665" s="146"/>
      <c r="K3665" s="146"/>
      <c r="L3665" s="146"/>
    </row>
    <row r="3666" spans="9:12" x14ac:dyDescent="0.25">
      <c r="I3666" s="146"/>
      <c r="J3666" s="146"/>
      <c r="K3666" s="146"/>
      <c r="L3666" s="146"/>
    </row>
    <row r="3667" spans="9:12" x14ac:dyDescent="0.25">
      <c r="I3667" s="146"/>
      <c r="J3667" s="146"/>
      <c r="K3667" s="146"/>
      <c r="L3667" s="146"/>
    </row>
    <row r="3668" spans="9:12" x14ac:dyDescent="0.25">
      <c r="I3668" s="146"/>
      <c r="J3668" s="146"/>
      <c r="K3668" s="146"/>
      <c r="L3668" s="146"/>
    </row>
    <row r="3669" spans="9:12" x14ac:dyDescent="0.25">
      <c r="I3669" s="146"/>
      <c r="J3669" s="146"/>
      <c r="K3669" s="146"/>
      <c r="L3669" s="146"/>
    </row>
    <row r="3670" spans="9:12" x14ac:dyDescent="0.25">
      <c r="I3670" s="146"/>
      <c r="J3670" s="146"/>
      <c r="K3670" s="146"/>
      <c r="L3670" s="146"/>
    </row>
    <row r="3671" spans="9:12" x14ac:dyDescent="0.25">
      <c r="I3671" s="146"/>
      <c r="J3671" s="146"/>
      <c r="K3671" s="146"/>
      <c r="L3671" s="146"/>
    </row>
    <row r="3672" spans="9:12" x14ac:dyDescent="0.25">
      <c r="I3672" s="146"/>
      <c r="J3672" s="146"/>
      <c r="K3672" s="146"/>
      <c r="L3672" s="146"/>
    </row>
    <row r="3673" spans="9:12" x14ac:dyDescent="0.25">
      <c r="I3673" s="146"/>
      <c r="J3673" s="146"/>
      <c r="K3673" s="146"/>
      <c r="L3673" s="146"/>
    </row>
    <row r="3674" spans="9:12" x14ac:dyDescent="0.25">
      <c r="I3674" s="146"/>
      <c r="J3674" s="146"/>
      <c r="K3674" s="146"/>
      <c r="L3674" s="146"/>
    </row>
    <row r="3675" spans="9:12" x14ac:dyDescent="0.25">
      <c r="I3675" s="146"/>
      <c r="J3675" s="146"/>
      <c r="K3675" s="146"/>
      <c r="L3675" s="146"/>
    </row>
    <row r="3676" spans="9:12" x14ac:dyDescent="0.25">
      <c r="I3676" s="146"/>
      <c r="J3676" s="146"/>
      <c r="K3676" s="146"/>
      <c r="L3676" s="146"/>
    </row>
    <row r="3677" spans="9:12" x14ac:dyDescent="0.25">
      <c r="I3677" s="146"/>
      <c r="J3677" s="146"/>
      <c r="K3677" s="146"/>
      <c r="L3677" s="146"/>
    </row>
    <row r="3678" spans="9:12" x14ac:dyDescent="0.25">
      <c r="I3678" s="146"/>
      <c r="J3678" s="146"/>
      <c r="K3678" s="146"/>
      <c r="L3678" s="146"/>
    </row>
    <row r="3679" spans="9:12" x14ac:dyDescent="0.25">
      <c r="I3679" s="146"/>
      <c r="J3679" s="146"/>
      <c r="K3679" s="146"/>
      <c r="L3679" s="146"/>
    </row>
    <row r="3680" spans="9:12" x14ac:dyDescent="0.25">
      <c r="I3680" s="146"/>
      <c r="J3680" s="146"/>
      <c r="K3680" s="146"/>
      <c r="L3680" s="146"/>
    </row>
    <row r="3681" spans="9:12" x14ac:dyDescent="0.25">
      <c r="I3681" s="146"/>
      <c r="J3681" s="146"/>
      <c r="K3681" s="146"/>
      <c r="L3681" s="146"/>
    </row>
    <row r="3682" spans="9:12" x14ac:dyDescent="0.25">
      <c r="I3682" s="146"/>
      <c r="J3682" s="146"/>
      <c r="K3682" s="146"/>
      <c r="L3682" s="146"/>
    </row>
    <row r="3683" spans="9:12" x14ac:dyDescent="0.25">
      <c r="I3683" s="146"/>
      <c r="J3683" s="146"/>
      <c r="K3683" s="146"/>
      <c r="L3683" s="146"/>
    </row>
    <row r="3684" spans="9:12" x14ac:dyDescent="0.25">
      <c r="I3684" s="146"/>
      <c r="J3684" s="146"/>
      <c r="K3684" s="146"/>
      <c r="L3684" s="146"/>
    </row>
    <row r="3685" spans="9:12" x14ac:dyDescent="0.25">
      <c r="I3685" s="146"/>
      <c r="J3685" s="146"/>
      <c r="K3685" s="146"/>
      <c r="L3685" s="146"/>
    </row>
    <row r="3686" spans="9:12" x14ac:dyDescent="0.25">
      <c r="I3686" s="146"/>
      <c r="J3686" s="146"/>
      <c r="K3686" s="146"/>
      <c r="L3686" s="146"/>
    </row>
    <row r="3687" spans="9:12" x14ac:dyDescent="0.25">
      <c r="I3687" s="146"/>
      <c r="J3687" s="146"/>
      <c r="K3687" s="146"/>
      <c r="L3687" s="146"/>
    </row>
    <row r="3688" spans="9:12" x14ac:dyDescent="0.25">
      <c r="I3688" s="146"/>
      <c r="J3688" s="146"/>
      <c r="K3688" s="146"/>
      <c r="L3688" s="146"/>
    </row>
    <row r="3689" spans="9:12" x14ac:dyDescent="0.25">
      <c r="I3689" s="146"/>
      <c r="J3689" s="146"/>
      <c r="K3689" s="146"/>
      <c r="L3689" s="146"/>
    </row>
    <row r="3690" spans="9:12" x14ac:dyDescent="0.25">
      <c r="I3690" s="146"/>
      <c r="J3690" s="146"/>
      <c r="K3690" s="146"/>
      <c r="L3690" s="146"/>
    </row>
    <row r="3691" spans="9:12" x14ac:dyDescent="0.25">
      <c r="I3691" s="146"/>
      <c r="J3691" s="146"/>
      <c r="K3691" s="146"/>
      <c r="L3691" s="146"/>
    </row>
    <row r="3692" spans="9:12" x14ac:dyDescent="0.25">
      <c r="I3692" s="146"/>
      <c r="J3692" s="146"/>
      <c r="K3692" s="146"/>
      <c r="L3692" s="146"/>
    </row>
    <row r="3693" spans="9:12" x14ac:dyDescent="0.25">
      <c r="I3693" s="146"/>
      <c r="J3693" s="146"/>
      <c r="K3693" s="146"/>
      <c r="L3693" s="146"/>
    </row>
    <row r="3694" spans="9:12" x14ac:dyDescent="0.25">
      <c r="I3694" s="146"/>
      <c r="J3694" s="146"/>
      <c r="K3694" s="146"/>
      <c r="L3694" s="146"/>
    </row>
    <row r="3695" spans="9:12" x14ac:dyDescent="0.25">
      <c r="I3695" s="146"/>
      <c r="J3695" s="146"/>
      <c r="K3695" s="146"/>
      <c r="L3695" s="146"/>
    </row>
    <row r="3696" spans="9:12" x14ac:dyDescent="0.25">
      <c r="I3696" s="146"/>
      <c r="J3696" s="146"/>
      <c r="K3696" s="146"/>
      <c r="L3696" s="146"/>
    </row>
    <row r="3697" spans="9:12" x14ac:dyDescent="0.25">
      <c r="I3697" s="146"/>
      <c r="J3697" s="146"/>
      <c r="K3697" s="146"/>
      <c r="L3697" s="146"/>
    </row>
    <row r="3698" spans="9:12" x14ac:dyDescent="0.25">
      <c r="I3698" s="146"/>
      <c r="J3698" s="146"/>
      <c r="K3698" s="146"/>
      <c r="L3698" s="146"/>
    </row>
    <row r="3699" spans="9:12" x14ac:dyDescent="0.25">
      <c r="I3699" s="146"/>
      <c r="J3699" s="146"/>
      <c r="K3699" s="146"/>
      <c r="L3699" s="146"/>
    </row>
    <row r="3700" spans="9:12" x14ac:dyDescent="0.25">
      <c r="I3700" s="146"/>
      <c r="J3700" s="146"/>
      <c r="K3700" s="146"/>
      <c r="L3700" s="146"/>
    </row>
    <row r="3701" spans="9:12" x14ac:dyDescent="0.25">
      <c r="I3701" s="146"/>
      <c r="J3701" s="146"/>
      <c r="K3701" s="146"/>
      <c r="L3701" s="146"/>
    </row>
    <row r="3702" spans="9:12" x14ac:dyDescent="0.25">
      <c r="I3702" s="146"/>
      <c r="J3702" s="146"/>
      <c r="K3702" s="146"/>
      <c r="L3702" s="146"/>
    </row>
    <row r="3703" spans="9:12" x14ac:dyDescent="0.25">
      <c r="I3703" s="146"/>
      <c r="J3703" s="146"/>
      <c r="K3703" s="146"/>
      <c r="L3703" s="146"/>
    </row>
    <row r="3704" spans="9:12" x14ac:dyDescent="0.25">
      <c r="I3704" s="146"/>
      <c r="J3704" s="146"/>
      <c r="K3704" s="146"/>
      <c r="L3704" s="146"/>
    </row>
    <row r="3705" spans="9:12" x14ac:dyDescent="0.25">
      <c r="I3705" s="146"/>
      <c r="J3705" s="146"/>
      <c r="K3705" s="146"/>
      <c r="L3705" s="146"/>
    </row>
    <row r="3706" spans="9:12" x14ac:dyDescent="0.25">
      <c r="I3706" s="146"/>
      <c r="J3706" s="146"/>
      <c r="K3706" s="146"/>
      <c r="L3706" s="146"/>
    </row>
    <row r="3707" spans="9:12" x14ac:dyDescent="0.25">
      <c r="I3707" s="146"/>
      <c r="J3707" s="146"/>
      <c r="K3707" s="146"/>
      <c r="L3707" s="146"/>
    </row>
    <row r="3708" spans="9:12" x14ac:dyDescent="0.25">
      <c r="I3708" s="146"/>
      <c r="J3708" s="146"/>
      <c r="K3708" s="146"/>
      <c r="L3708" s="146"/>
    </row>
    <row r="3709" spans="9:12" x14ac:dyDescent="0.25">
      <c r="I3709" s="146"/>
      <c r="J3709" s="146"/>
      <c r="K3709" s="146"/>
      <c r="L3709" s="146"/>
    </row>
    <row r="3710" spans="9:12" x14ac:dyDescent="0.25">
      <c r="I3710" s="146"/>
      <c r="J3710" s="146"/>
      <c r="K3710" s="146"/>
      <c r="L3710" s="146"/>
    </row>
    <row r="3711" spans="9:12" x14ac:dyDescent="0.25">
      <c r="I3711" s="146"/>
      <c r="J3711" s="146"/>
      <c r="K3711" s="146"/>
      <c r="L3711" s="146"/>
    </row>
    <row r="3712" spans="9:12" x14ac:dyDescent="0.25">
      <c r="I3712" s="146"/>
      <c r="J3712" s="146"/>
      <c r="K3712" s="146"/>
      <c r="L3712" s="146"/>
    </row>
    <row r="3713" spans="9:12" x14ac:dyDescent="0.25">
      <c r="I3713" s="146"/>
      <c r="J3713" s="146"/>
      <c r="K3713" s="146"/>
      <c r="L3713" s="146"/>
    </row>
    <row r="3714" spans="9:12" x14ac:dyDescent="0.25">
      <c r="I3714" s="146"/>
      <c r="J3714" s="146"/>
      <c r="K3714" s="146"/>
      <c r="L3714" s="146"/>
    </row>
    <row r="3715" spans="9:12" x14ac:dyDescent="0.25">
      <c r="I3715" s="146"/>
      <c r="J3715" s="146"/>
      <c r="K3715" s="146"/>
      <c r="L3715" s="146"/>
    </row>
    <row r="3716" spans="9:12" x14ac:dyDescent="0.25">
      <c r="I3716" s="146"/>
      <c r="J3716" s="146"/>
      <c r="K3716" s="146"/>
      <c r="L3716" s="146"/>
    </row>
    <row r="3717" spans="9:12" x14ac:dyDescent="0.25">
      <c r="I3717" s="146"/>
      <c r="J3717" s="146"/>
      <c r="K3717" s="146"/>
      <c r="L3717" s="146"/>
    </row>
    <row r="3718" spans="9:12" x14ac:dyDescent="0.25">
      <c r="I3718" s="146"/>
      <c r="J3718" s="146"/>
      <c r="K3718" s="146"/>
      <c r="L3718" s="146"/>
    </row>
    <row r="3719" spans="9:12" x14ac:dyDescent="0.25">
      <c r="I3719" s="146"/>
      <c r="J3719" s="146"/>
      <c r="K3719" s="146"/>
      <c r="L3719" s="146"/>
    </row>
    <row r="3720" spans="9:12" x14ac:dyDescent="0.25">
      <c r="I3720" s="146"/>
      <c r="J3720" s="146"/>
      <c r="K3720" s="146"/>
      <c r="L3720" s="146"/>
    </row>
    <row r="3721" spans="9:12" x14ac:dyDescent="0.25">
      <c r="I3721" s="146"/>
      <c r="J3721" s="146"/>
      <c r="K3721" s="146"/>
      <c r="L3721" s="146"/>
    </row>
    <row r="3722" spans="9:12" x14ac:dyDescent="0.25">
      <c r="I3722" s="146"/>
      <c r="J3722" s="146"/>
      <c r="K3722" s="146"/>
      <c r="L3722" s="146"/>
    </row>
    <row r="3723" spans="9:12" x14ac:dyDescent="0.25">
      <c r="I3723" s="146"/>
      <c r="J3723" s="146"/>
      <c r="K3723" s="146"/>
      <c r="L3723" s="146"/>
    </row>
    <row r="3724" spans="9:12" x14ac:dyDescent="0.25">
      <c r="I3724" s="146"/>
      <c r="J3724" s="146"/>
      <c r="K3724" s="146"/>
      <c r="L3724" s="146"/>
    </row>
    <row r="3725" spans="9:12" x14ac:dyDescent="0.25">
      <c r="I3725" s="146"/>
      <c r="J3725" s="146"/>
      <c r="K3725" s="146"/>
      <c r="L3725" s="146"/>
    </row>
    <row r="3726" spans="9:12" x14ac:dyDescent="0.25">
      <c r="I3726" s="146"/>
      <c r="J3726" s="146"/>
      <c r="K3726" s="146"/>
      <c r="L3726" s="146"/>
    </row>
    <row r="3727" spans="9:12" x14ac:dyDescent="0.25">
      <c r="I3727" s="146"/>
      <c r="J3727" s="146"/>
      <c r="K3727" s="146"/>
      <c r="L3727" s="146"/>
    </row>
    <row r="3728" spans="9:12" x14ac:dyDescent="0.25">
      <c r="I3728" s="146"/>
      <c r="J3728" s="146"/>
      <c r="K3728" s="146"/>
      <c r="L3728" s="146"/>
    </row>
    <row r="3729" spans="9:12" x14ac:dyDescent="0.25">
      <c r="I3729" s="146"/>
      <c r="J3729" s="146"/>
      <c r="K3729" s="146"/>
      <c r="L3729" s="146"/>
    </row>
    <row r="3730" spans="9:12" x14ac:dyDescent="0.25">
      <c r="I3730" s="146"/>
      <c r="J3730" s="146"/>
      <c r="K3730" s="146"/>
      <c r="L3730" s="146"/>
    </row>
    <row r="3731" spans="9:12" x14ac:dyDescent="0.25">
      <c r="I3731" s="146"/>
      <c r="J3731" s="146"/>
      <c r="K3731" s="146"/>
      <c r="L3731" s="146"/>
    </row>
    <row r="3732" spans="9:12" x14ac:dyDescent="0.25">
      <c r="I3732" s="146"/>
      <c r="J3732" s="146"/>
      <c r="K3732" s="146"/>
      <c r="L3732" s="146"/>
    </row>
    <row r="3733" spans="9:12" x14ac:dyDescent="0.25">
      <c r="I3733" s="146"/>
      <c r="J3733" s="146"/>
      <c r="K3733" s="146"/>
      <c r="L3733" s="146"/>
    </row>
    <row r="3734" spans="9:12" x14ac:dyDescent="0.25">
      <c r="I3734" s="146"/>
      <c r="J3734" s="146"/>
      <c r="K3734" s="146"/>
      <c r="L3734" s="146"/>
    </row>
    <row r="3735" spans="9:12" x14ac:dyDescent="0.25">
      <c r="I3735" s="146"/>
      <c r="J3735" s="146"/>
      <c r="K3735" s="146"/>
      <c r="L3735" s="146"/>
    </row>
    <row r="3736" spans="9:12" x14ac:dyDescent="0.25">
      <c r="I3736" s="146"/>
      <c r="J3736" s="146"/>
      <c r="K3736" s="146"/>
      <c r="L3736" s="146"/>
    </row>
    <row r="3737" spans="9:12" x14ac:dyDescent="0.25">
      <c r="I3737" s="146"/>
      <c r="J3737" s="146"/>
      <c r="K3737" s="146"/>
      <c r="L3737" s="146"/>
    </row>
    <row r="3738" spans="9:12" x14ac:dyDescent="0.25">
      <c r="I3738" s="146"/>
      <c r="J3738" s="146"/>
      <c r="K3738" s="146"/>
      <c r="L3738" s="146"/>
    </row>
    <row r="3739" spans="9:12" x14ac:dyDescent="0.25">
      <c r="I3739" s="146"/>
      <c r="J3739" s="146"/>
      <c r="K3739" s="146"/>
      <c r="L3739" s="146"/>
    </row>
    <row r="3740" spans="9:12" x14ac:dyDescent="0.25">
      <c r="I3740" s="146"/>
      <c r="J3740" s="146"/>
      <c r="K3740" s="146"/>
      <c r="L3740" s="146"/>
    </row>
    <row r="3741" spans="9:12" x14ac:dyDescent="0.25">
      <c r="I3741" s="146"/>
      <c r="J3741" s="146"/>
      <c r="K3741" s="146"/>
      <c r="L3741" s="146"/>
    </row>
    <row r="3742" spans="9:12" x14ac:dyDescent="0.25">
      <c r="I3742" s="146"/>
      <c r="J3742" s="146"/>
      <c r="K3742" s="146"/>
      <c r="L3742" s="146"/>
    </row>
    <row r="3743" spans="9:12" x14ac:dyDescent="0.25">
      <c r="I3743" s="146"/>
      <c r="J3743" s="146"/>
      <c r="K3743" s="146"/>
      <c r="L3743" s="146"/>
    </row>
    <row r="3744" spans="9:12" x14ac:dyDescent="0.25">
      <c r="I3744" s="146"/>
      <c r="J3744" s="146"/>
      <c r="K3744" s="146"/>
      <c r="L3744" s="146"/>
    </row>
    <row r="3745" spans="9:12" x14ac:dyDescent="0.25">
      <c r="I3745" s="146"/>
      <c r="J3745" s="146"/>
      <c r="K3745" s="146"/>
      <c r="L3745" s="146"/>
    </row>
    <row r="3746" spans="9:12" x14ac:dyDescent="0.25">
      <c r="I3746" s="146"/>
      <c r="J3746" s="146"/>
      <c r="K3746" s="146"/>
      <c r="L3746" s="146"/>
    </row>
    <row r="3747" spans="9:12" x14ac:dyDescent="0.25">
      <c r="I3747" s="146"/>
      <c r="J3747" s="146"/>
      <c r="K3747" s="146"/>
      <c r="L3747" s="146"/>
    </row>
    <row r="3748" spans="9:12" x14ac:dyDescent="0.25">
      <c r="I3748" s="146"/>
      <c r="J3748" s="146"/>
      <c r="K3748" s="146"/>
      <c r="L3748" s="146"/>
    </row>
    <row r="3749" spans="9:12" x14ac:dyDescent="0.25">
      <c r="I3749" s="146"/>
      <c r="J3749" s="146"/>
      <c r="K3749" s="146"/>
      <c r="L3749" s="146"/>
    </row>
    <row r="3750" spans="9:12" x14ac:dyDescent="0.25">
      <c r="I3750" s="146"/>
      <c r="J3750" s="146"/>
      <c r="K3750" s="146"/>
      <c r="L3750" s="146"/>
    </row>
    <row r="3751" spans="9:12" x14ac:dyDescent="0.25">
      <c r="I3751" s="146"/>
      <c r="J3751" s="146"/>
      <c r="K3751" s="146"/>
      <c r="L3751" s="146"/>
    </row>
    <row r="3752" spans="9:12" x14ac:dyDescent="0.25">
      <c r="I3752" s="146"/>
      <c r="J3752" s="146"/>
      <c r="K3752" s="146"/>
      <c r="L3752" s="146"/>
    </row>
    <row r="3753" spans="9:12" x14ac:dyDescent="0.25">
      <c r="I3753" s="146"/>
      <c r="J3753" s="146"/>
      <c r="K3753" s="146"/>
      <c r="L3753" s="146"/>
    </row>
    <row r="3754" spans="9:12" x14ac:dyDescent="0.25">
      <c r="I3754" s="146"/>
      <c r="J3754" s="146"/>
      <c r="K3754" s="146"/>
      <c r="L3754" s="146"/>
    </row>
    <row r="3755" spans="9:12" x14ac:dyDescent="0.25">
      <c r="I3755" s="146"/>
      <c r="J3755" s="146"/>
      <c r="K3755" s="146"/>
      <c r="L3755" s="146"/>
    </row>
    <row r="3756" spans="9:12" x14ac:dyDescent="0.25">
      <c r="I3756" s="146"/>
      <c r="J3756" s="146"/>
      <c r="K3756" s="146"/>
      <c r="L3756" s="146"/>
    </row>
    <row r="3757" spans="9:12" x14ac:dyDescent="0.25">
      <c r="I3757" s="146"/>
      <c r="J3757" s="146"/>
      <c r="K3757" s="146"/>
      <c r="L3757" s="146"/>
    </row>
    <row r="3758" spans="9:12" x14ac:dyDescent="0.25">
      <c r="I3758" s="146"/>
      <c r="J3758" s="146"/>
      <c r="K3758" s="146"/>
      <c r="L3758" s="146"/>
    </row>
    <row r="3759" spans="9:12" x14ac:dyDescent="0.25">
      <c r="I3759" s="146"/>
      <c r="J3759" s="146"/>
      <c r="K3759" s="146"/>
      <c r="L3759" s="146"/>
    </row>
    <row r="3760" spans="9:12" x14ac:dyDescent="0.25">
      <c r="I3760" s="146"/>
      <c r="J3760" s="146"/>
      <c r="K3760" s="146"/>
      <c r="L3760" s="146"/>
    </row>
    <row r="3761" spans="9:12" x14ac:dyDescent="0.25">
      <c r="I3761" s="146"/>
      <c r="J3761" s="146"/>
      <c r="K3761" s="146"/>
      <c r="L3761" s="146"/>
    </row>
    <row r="3762" spans="9:12" x14ac:dyDescent="0.25">
      <c r="I3762" s="146"/>
      <c r="J3762" s="146"/>
      <c r="K3762" s="146"/>
      <c r="L3762" s="146"/>
    </row>
    <row r="3763" spans="9:12" x14ac:dyDescent="0.25">
      <c r="I3763" s="146"/>
      <c r="J3763" s="146"/>
      <c r="K3763" s="146"/>
      <c r="L3763" s="146"/>
    </row>
    <row r="3764" spans="9:12" x14ac:dyDescent="0.25">
      <c r="I3764" s="146"/>
      <c r="J3764" s="146"/>
      <c r="K3764" s="146"/>
      <c r="L3764" s="146"/>
    </row>
    <row r="3765" spans="9:12" x14ac:dyDescent="0.25">
      <c r="I3765" s="146"/>
      <c r="J3765" s="146"/>
      <c r="K3765" s="146"/>
      <c r="L3765" s="146"/>
    </row>
    <row r="3766" spans="9:12" x14ac:dyDescent="0.25">
      <c r="I3766" s="146"/>
      <c r="J3766" s="146"/>
      <c r="K3766" s="146"/>
      <c r="L3766" s="146"/>
    </row>
    <row r="3767" spans="9:12" x14ac:dyDescent="0.25">
      <c r="I3767" s="146"/>
      <c r="J3767" s="146"/>
      <c r="K3767" s="146"/>
      <c r="L3767" s="146"/>
    </row>
    <row r="3768" spans="9:12" x14ac:dyDescent="0.25">
      <c r="I3768" s="146"/>
      <c r="J3768" s="146"/>
      <c r="K3768" s="146"/>
      <c r="L3768" s="146"/>
    </row>
    <row r="3769" spans="9:12" x14ac:dyDescent="0.25">
      <c r="I3769" s="146"/>
      <c r="J3769" s="146"/>
      <c r="K3769" s="146"/>
      <c r="L3769" s="146"/>
    </row>
    <row r="3770" spans="9:12" x14ac:dyDescent="0.25">
      <c r="I3770" s="146"/>
      <c r="J3770" s="146"/>
      <c r="K3770" s="146"/>
      <c r="L3770" s="146"/>
    </row>
    <row r="3771" spans="9:12" x14ac:dyDescent="0.25">
      <c r="I3771" s="146"/>
      <c r="J3771" s="146"/>
      <c r="K3771" s="146"/>
      <c r="L3771" s="146"/>
    </row>
    <row r="3772" spans="9:12" x14ac:dyDescent="0.25">
      <c r="I3772" s="146"/>
      <c r="J3772" s="146"/>
      <c r="K3772" s="146"/>
      <c r="L3772" s="146"/>
    </row>
    <row r="3773" spans="9:12" x14ac:dyDescent="0.25">
      <c r="I3773" s="146"/>
      <c r="J3773" s="146"/>
      <c r="K3773" s="146"/>
      <c r="L3773" s="146"/>
    </row>
    <row r="3774" spans="9:12" x14ac:dyDescent="0.25">
      <c r="I3774" s="146"/>
      <c r="J3774" s="146"/>
      <c r="K3774" s="146"/>
      <c r="L3774" s="146"/>
    </row>
    <row r="3775" spans="9:12" x14ac:dyDescent="0.25">
      <c r="I3775" s="146"/>
      <c r="J3775" s="146"/>
      <c r="K3775" s="146"/>
      <c r="L3775" s="146"/>
    </row>
    <row r="3776" spans="9:12" x14ac:dyDescent="0.25">
      <c r="I3776" s="146"/>
      <c r="J3776" s="146"/>
      <c r="K3776" s="146"/>
      <c r="L3776" s="146"/>
    </row>
    <row r="3777" spans="9:12" x14ac:dyDescent="0.25">
      <c r="I3777" s="146"/>
      <c r="J3777" s="146"/>
      <c r="K3777" s="146"/>
      <c r="L3777" s="146"/>
    </row>
    <row r="3778" spans="9:12" x14ac:dyDescent="0.25">
      <c r="I3778" s="146"/>
      <c r="J3778" s="146"/>
      <c r="K3778" s="146"/>
      <c r="L3778" s="146"/>
    </row>
    <row r="3779" spans="9:12" x14ac:dyDescent="0.25">
      <c r="I3779" s="146"/>
      <c r="J3779" s="146"/>
      <c r="K3779" s="146"/>
      <c r="L3779" s="146"/>
    </row>
    <row r="3780" spans="9:12" x14ac:dyDescent="0.25">
      <c r="I3780" s="146"/>
      <c r="J3780" s="146"/>
      <c r="K3780" s="146"/>
      <c r="L3780" s="146"/>
    </row>
    <row r="3781" spans="9:12" x14ac:dyDescent="0.25">
      <c r="I3781" s="146"/>
      <c r="J3781" s="146"/>
      <c r="K3781" s="146"/>
      <c r="L3781" s="146"/>
    </row>
    <row r="3782" spans="9:12" x14ac:dyDescent="0.25">
      <c r="I3782" s="146"/>
      <c r="J3782" s="146"/>
      <c r="K3782" s="146"/>
      <c r="L3782" s="146"/>
    </row>
    <row r="3783" spans="9:12" x14ac:dyDescent="0.25">
      <c r="I3783" s="146"/>
      <c r="J3783" s="146"/>
      <c r="K3783" s="146"/>
      <c r="L3783" s="146"/>
    </row>
    <row r="3784" spans="9:12" x14ac:dyDescent="0.25">
      <c r="I3784" s="146"/>
      <c r="J3784" s="146"/>
      <c r="K3784" s="146"/>
      <c r="L3784" s="146"/>
    </row>
    <row r="3785" spans="9:12" x14ac:dyDescent="0.25">
      <c r="I3785" s="146"/>
      <c r="J3785" s="146"/>
      <c r="K3785" s="146"/>
      <c r="L3785" s="146"/>
    </row>
    <row r="3786" spans="9:12" x14ac:dyDescent="0.25">
      <c r="I3786" s="146"/>
      <c r="J3786" s="146"/>
      <c r="K3786" s="146"/>
      <c r="L3786" s="146"/>
    </row>
    <row r="3787" spans="9:12" x14ac:dyDescent="0.25">
      <c r="I3787" s="146"/>
      <c r="J3787" s="146"/>
      <c r="K3787" s="146"/>
      <c r="L3787" s="146"/>
    </row>
    <row r="3788" spans="9:12" x14ac:dyDescent="0.25">
      <c r="I3788" s="146"/>
      <c r="J3788" s="146"/>
      <c r="K3788" s="146"/>
      <c r="L3788" s="146"/>
    </row>
    <row r="3789" spans="9:12" x14ac:dyDescent="0.25">
      <c r="I3789" s="146"/>
      <c r="J3789" s="146"/>
      <c r="K3789" s="146"/>
      <c r="L3789" s="146"/>
    </row>
    <row r="3790" spans="9:12" x14ac:dyDescent="0.25">
      <c r="I3790" s="146"/>
      <c r="J3790" s="146"/>
      <c r="K3790" s="146"/>
      <c r="L3790" s="146"/>
    </row>
    <row r="3791" spans="9:12" x14ac:dyDescent="0.25">
      <c r="I3791" s="146"/>
      <c r="J3791" s="146"/>
      <c r="K3791" s="146"/>
      <c r="L3791" s="146"/>
    </row>
    <row r="3792" spans="9:12" x14ac:dyDescent="0.25">
      <c r="I3792" s="146"/>
      <c r="J3792" s="146"/>
      <c r="K3792" s="146"/>
      <c r="L3792" s="146"/>
    </row>
    <row r="3793" spans="9:12" x14ac:dyDescent="0.25">
      <c r="I3793" s="146"/>
      <c r="J3793" s="146"/>
      <c r="K3793" s="146"/>
      <c r="L3793" s="146"/>
    </row>
    <row r="3794" spans="9:12" x14ac:dyDescent="0.25">
      <c r="I3794" s="146"/>
      <c r="J3794" s="146"/>
      <c r="K3794" s="146"/>
      <c r="L3794" s="146"/>
    </row>
    <row r="3795" spans="9:12" x14ac:dyDescent="0.25">
      <c r="I3795" s="146"/>
      <c r="J3795" s="146"/>
      <c r="K3795" s="146"/>
      <c r="L3795" s="146"/>
    </row>
    <row r="3796" spans="9:12" x14ac:dyDescent="0.25">
      <c r="I3796" s="146"/>
      <c r="J3796" s="146"/>
      <c r="K3796" s="146"/>
      <c r="L3796" s="146"/>
    </row>
    <row r="3797" spans="9:12" x14ac:dyDescent="0.25">
      <c r="I3797" s="146"/>
      <c r="J3797" s="146"/>
      <c r="K3797" s="146"/>
      <c r="L3797" s="146"/>
    </row>
    <row r="3798" spans="9:12" x14ac:dyDescent="0.25">
      <c r="I3798" s="146"/>
      <c r="J3798" s="146"/>
      <c r="K3798" s="146"/>
      <c r="L3798" s="146"/>
    </row>
    <row r="3799" spans="9:12" x14ac:dyDescent="0.25">
      <c r="I3799" s="146"/>
      <c r="J3799" s="146"/>
      <c r="K3799" s="146"/>
      <c r="L3799" s="146"/>
    </row>
    <row r="3800" spans="9:12" x14ac:dyDescent="0.25">
      <c r="I3800" s="146"/>
      <c r="J3800" s="146"/>
      <c r="K3800" s="146"/>
      <c r="L3800" s="146"/>
    </row>
    <row r="3801" spans="9:12" x14ac:dyDescent="0.25">
      <c r="I3801" s="146"/>
      <c r="J3801" s="146"/>
      <c r="K3801" s="146"/>
      <c r="L3801" s="146"/>
    </row>
    <row r="3802" spans="9:12" x14ac:dyDescent="0.25">
      <c r="I3802" s="146"/>
      <c r="J3802" s="146"/>
      <c r="K3802" s="146"/>
      <c r="L3802" s="146"/>
    </row>
    <row r="3803" spans="9:12" x14ac:dyDescent="0.25">
      <c r="I3803" s="146"/>
      <c r="J3803" s="146"/>
      <c r="K3803" s="146"/>
      <c r="L3803" s="146"/>
    </row>
    <row r="3804" spans="9:12" x14ac:dyDescent="0.25">
      <c r="I3804" s="146"/>
      <c r="J3804" s="146"/>
      <c r="K3804" s="146"/>
      <c r="L3804" s="146"/>
    </row>
    <row r="3805" spans="9:12" x14ac:dyDescent="0.25">
      <c r="I3805" s="146"/>
      <c r="J3805" s="146"/>
      <c r="K3805" s="146"/>
      <c r="L3805" s="146"/>
    </row>
    <row r="3806" spans="9:12" x14ac:dyDescent="0.25">
      <c r="I3806" s="146"/>
      <c r="J3806" s="146"/>
      <c r="K3806" s="146"/>
      <c r="L3806" s="146"/>
    </row>
    <row r="3807" spans="9:12" x14ac:dyDescent="0.25">
      <c r="I3807" s="146"/>
      <c r="J3807" s="146"/>
      <c r="K3807" s="146"/>
      <c r="L3807" s="146"/>
    </row>
    <row r="3808" spans="9:12" x14ac:dyDescent="0.25">
      <c r="I3808" s="146"/>
      <c r="J3808" s="146"/>
      <c r="K3808" s="146"/>
      <c r="L3808" s="146"/>
    </row>
    <row r="3809" spans="9:12" x14ac:dyDescent="0.25">
      <c r="I3809" s="146"/>
      <c r="J3809" s="146"/>
      <c r="K3809" s="146"/>
      <c r="L3809" s="146"/>
    </row>
    <row r="3810" spans="9:12" x14ac:dyDescent="0.25">
      <c r="I3810" s="146"/>
      <c r="J3810" s="146"/>
      <c r="K3810" s="146"/>
      <c r="L3810" s="146"/>
    </row>
    <row r="3811" spans="9:12" x14ac:dyDescent="0.25">
      <c r="I3811" s="146"/>
      <c r="J3811" s="146"/>
      <c r="K3811" s="146"/>
      <c r="L3811" s="146"/>
    </row>
    <row r="3812" spans="9:12" x14ac:dyDescent="0.25">
      <c r="I3812" s="146"/>
      <c r="J3812" s="146"/>
      <c r="K3812" s="146"/>
      <c r="L3812" s="146"/>
    </row>
    <row r="3813" spans="9:12" x14ac:dyDescent="0.25">
      <c r="I3813" s="146"/>
      <c r="J3813" s="146"/>
      <c r="K3813" s="146"/>
      <c r="L3813" s="146"/>
    </row>
    <row r="3814" spans="9:12" x14ac:dyDescent="0.25">
      <c r="I3814" s="146"/>
      <c r="J3814" s="146"/>
      <c r="K3814" s="146"/>
      <c r="L3814" s="146"/>
    </row>
    <row r="3815" spans="9:12" x14ac:dyDescent="0.25">
      <c r="I3815" s="146"/>
      <c r="J3815" s="146"/>
      <c r="K3815" s="146"/>
      <c r="L3815" s="146"/>
    </row>
    <row r="3816" spans="9:12" x14ac:dyDescent="0.25">
      <c r="I3816" s="146"/>
      <c r="J3816" s="146"/>
      <c r="K3816" s="146"/>
      <c r="L3816" s="146"/>
    </row>
    <row r="3817" spans="9:12" x14ac:dyDescent="0.25">
      <c r="I3817" s="146"/>
      <c r="J3817" s="146"/>
      <c r="K3817" s="146"/>
      <c r="L3817" s="146"/>
    </row>
    <row r="3818" spans="9:12" x14ac:dyDescent="0.25">
      <c r="I3818" s="146"/>
      <c r="J3818" s="146"/>
      <c r="K3818" s="146"/>
      <c r="L3818" s="146"/>
    </row>
    <row r="3819" spans="9:12" x14ac:dyDescent="0.25">
      <c r="I3819" s="146"/>
      <c r="J3819" s="146"/>
      <c r="K3819" s="146"/>
      <c r="L3819" s="146"/>
    </row>
    <row r="3820" spans="9:12" x14ac:dyDescent="0.25">
      <c r="I3820" s="146"/>
      <c r="J3820" s="146"/>
      <c r="K3820" s="146"/>
      <c r="L3820" s="146"/>
    </row>
    <row r="3821" spans="9:12" x14ac:dyDescent="0.25">
      <c r="I3821" s="146"/>
      <c r="J3821" s="146"/>
      <c r="K3821" s="146"/>
      <c r="L3821" s="146"/>
    </row>
    <row r="3822" spans="9:12" x14ac:dyDescent="0.25">
      <c r="I3822" s="146"/>
      <c r="J3822" s="146"/>
      <c r="K3822" s="146"/>
      <c r="L3822" s="146"/>
    </row>
    <row r="3823" spans="9:12" x14ac:dyDescent="0.25">
      <c r="I3823" s="146"/>
      <c r="J3823" s="146"/>
      <c r="K3823" s="146"/>
      <c r="L3823" s="146"/>
    </row>
    <row r="3824" spans="9:12" x14ac:dyDescent="0.25">
      <c r="I3824" s="146"/>
      <c r="J3824" s="146"/>
      <c r="K3824" s="146"/>
      <c r="L3824" s="146"/>
    </row>
    <row r="3825" spans="9:12" x14ac:dyDescent="0.25">
      <c r="I3825" s="146"/>
      <c r="J3825" s="146"/>
      <c r="K3825" s="146"/>
      <c r="L3825" s="146"/>
    </row>
    <row r="3826" spans="9:12" x14ac:dyDescent="0.25">
      <c r="I3826" s="146"/>
      <c r="J3826" s="146"/>
      <c r="K3826" s="146"/>
      <c r="L3826" s="146"/>
    </row>
    <row r="3827" spans="9:12" x14ac:dyDescent="0.25">
      <c r="I3827" s="146"/>
      <c r="J3827" s="146"/>
      <c r="K3827" s="146"/>
      <c r="L3827" s="146"/>
    </row>
    <row r="3828" spans="9:12" x14ac:dyDescent="0.25">
      <c r="I3828" s="146"/>
      <c r="J3828" s="146"/>
      <c r="K3828" s="146"/>
      <c r="L3828" s="146"/>
    </row>
    <row r="3829" spans="9:12" x14ac:dyDescent="0.25">
      <c r="I3829" s="146"/>
      <c r="J3829" s="146"/>
      <c r="K3829" s="146"/>
      <c r="L3829" s="146"/>
    </row>
    <row r="3830" spans="9:12" x14ac:dyDescent="0.25">
      <c r="I3830" s="146"/>
      <c r="J3830" s="146"/>
      <c r="K3830" s="146"/>
      <c r="L3830" s="146"/>
    </row>
    <row r="3831" spans="9:12" x14ac:dyDescent="0.25">
      <c r="I3831" s="146"/>
      <c r="J3831" s="146"/>
      <c r="K3831" s="146"/>
      <c r="L3831" s="146"/>
    </row>
    <row r="3832" spans="9:12" x14ac:dyDescent="0.25">
      <c r="I3832" s="146"/>
      <c r="J3832" s="146"/>
      <c r="K3832" s="146"/>
      <c r="L3832" s="146"/>
    </row>
    <row r="3833" spans="9:12" x14ac:dyDescent="0.25">
      <c r="I3833" s="146"/>
      <c r="J3833" s="146"/>
      <c r="K3833" s="146"/>
      <c r="L3833" s="146"/>
    </row>
    <row r="3834" spans="9:12" x14ac:dyDescent="0.25">
      <c r="I3834" s="146"/>
      <c r="J3834" s="146"/>
      <c r="K3834" s="146"/>
      <c r="L3834" s="146"/>
    </row>
    <row r="3835" spans="9:12" x14ac:dyDescent="0.25">
      <c r="I3835" s="146"/>
      <c r="J3835" s="146"/>
      <c r="K3835" s="146"/>
      <c r="L3835" s="146"/>
    </row>
    <row r="3836" spans="9:12" x14ac:dyDescent="0.25">
      <c r="I3836" s="146"/>
      <c r="J3836" s="146"/>
      <c r="K3836" s="146"/>
      <c r="L3836" s="146"/>
    </row>
    <row r="3837" spans="9:12" x14ac:dyDescent="0.25">
      <c r="I3837" s="146"/>
      <c r="J3837" s="146"/>
      <c r="K3837" s="146"/>
      <c r="L3837" s="146"/>
    </row>
    <row r="3838" spans="9:12" x14ac:dyDescent="0.25">
      <c r="I3838" s="146"/>
      <c r="J3838" s="146"/>
      <c r="K3838" s="146"/>
      <c r="L3838" s="146"/>
    </row>
    <row r="3839" spans="9:12" x14ac:dyDescent="0.25">
      <c r="I3839" s="146"/>
      <c r="J3839" s="146"/>
      <c r="K3839" s="146"/>
      <c r="L3839" s="146"/>
    </row>
    <row r="3840" spans="9:12" x14ac:dyDescent="0.25">
      <c r="I3840" s="146"/>
      <c r="J3840" s="146"/>
      <c r="K3840" s="146"/>
      <c r="L3840" s="146"/>
    </row>
    <row r="3841" spans="9:12" x14ac:dyDescent="0.25">
      <c r="I3841" s="146"/>
      <c r="J3841" s="146"/>
      <c r="K3841" s="146"/>
      <c r="L3841" s="146"/>
    </row>
    <row r="3842" spans="9:12" x14ac:dyDescent="0.25">
      <c r="I3842" s="146"/>
      <c r="J3842" s="146"/>
      <c r="K3842" s="146"/>
      <c r="L3842" s="146"/>
    </row>
    <row r="3843" spans="9:12" x14ac:dyDescent="0.25">
      <c r="I3843" s="146"/>
      <c r="J3843" s="146"/>
      <c r="K3843" s="146"/>
      <c r="L3843" s="146"/>
    </row>
    <row r="3844" spans="9:12" x14ac:dyDescent="0.25">
      <c r="I3844" s="146"/>
      <c r="J3844" s="146"/>
      <c r="K3844" s="146"/>
      <c r="L3844" s="146"/>
    </row>
    <row r="3845" spans="9:12" x14ac:dyDescent="0.25">
      <c r="I3845" s="146"/>
      <c r="J3845" s="146"/>
      <c r="K3845" s="146"/>
      <c r="L3845" s="146"/>
    </row>
    <row r="3846" spans="9:12" x14ac:dyDescent="0.25">
      <c r="I3846" s="146"/>
      <c r="J3846" s="146"/>
      <c r="K3846" s="146"/>
      <c r="L3846" s="146"/>
    </row>
    <row r="3847" spans="9:12" x14ac:dyDescent="0.25">
      <c r="I3847" s="146"/>
      <c r="J3847" s="146"/>
      <c r="K3847" s="146"/>
      <c r="L3847" s="146"/>
    </row>
    <row r="3848" spans="9:12" x14ac:dyDescent="0.25">
      <c r="I3848" s="146"/>
      <c r="J3848" s="146"/>
      <c r="K3848" s="146"/>
      <c r="L3848" s="146"/>
    </row>
    <row r="3849" spans="9:12" x14ac:dyDescent="0.25">
      <c r="I3849" s="146"/>
      <c r="J3849" s="146"/>
      <c r="K3849" s="146"/>
      <c r="L3849" s="146"/>
    </row>
    <row r="3850" spans="9:12" x14ac:dyDescent="0.25">
      <c r="I3850" s="146"/>
      <c r="J3850" s="146"/>
      <c r="K3850" s="146"/>
      <c r="L3850" s="146"/>
    </row>
    <row r="3851" spans="9:12" x14ac:dyDescent="0.25">
      <c r="I3851" s="146"/>
      <c r="J3851" s="146"/>
      <c r="K3851" s="146"/>
      <c r="L3851" s="146"/>
    </row>
    <row r="3852" spans="9:12" x14ac:dyDescent="0.25">
      <c r="I3852" s="146"/>
      <c r="J3852" s="146"/>
      <c r="K3852" s="146"/>
      <c r="L3852" s="146"/>
    </row>
    <row r="3853" spans="9:12" x14ac:dyDescent="0.25">
      <c r="I3853" s="146"/>
      <c r="J3853" s="146"/>
      <c r="K3853" s="146"/>
      <c r="L3853" s="146"/>
    </row>
    <row r="3854" spans="9:12" x14ac:dyDescent="0.25">
      <c r="I3854" s="146"/>
      <c r="J3854" s="146"/>
      <c r="K3854" s="146"/>
      <c r="L3854" s="146"/>
    </row>
    <row r="3855" spans="9:12" x14ac:dyDescent="0.25">
      <c r="I3855" s="146"/>
      <c r="J3855" s="146"/>
      <c r="K3855" s="146"/>
      <c r="L3855" s="146"/>
    </row>
    <row r="3856" spans="9:12" x14ac:dyDescent="0.25">
      <c r="I3856" s="146"/>
      <c r="J3856" s="146"/>
      <c r="K3856" s="146"/>
      <c r="L3856" s="146"/>
    </row>
    <row r="3857" spans="9:12" x14ac:dyDescent="0.25">
      <c r="I3857" s="146"/>
      <c r="J3857" s="146"/>
      <c r="K3857" s="146"/>
      <c r="L3857" s="146"/>
    </row>
    <row r="3858" spans="9:12" x14ac:dyDescent="0.25">
      <c r="I3858" s="146"/>
      <c r="J3858" s="146"/>
      <c r="K3858" s="146"/>
      <c r="L3858" s="146"/>
    </row>
    <row r="3859" spans="9:12" x14ac:dyDescent="0.25">
      <c r="I3859" s="146"/>
      <c r="J3859" s="146"/>
      <c r="K3859" s="146"/>
      <c r="L3859" s="146"/>
    </row>
    <row r="3860" spans="9:12" x14ac:dyDescent="0.25">
      <c r="I3860" s="146"/>
      <c r="J3860" s="146"/>
      <c r="K3860" s="146"/>
      <c r="L3860" s="146"/>
    </row>
    <row r="3861" spans="9:12" x14ac:dyDescent="0.25">
      <c r="I3861" s="146"/>
      <c r="J3861" s="146"/>
      <c r="K3861" s="146"/>
      <c r="L3861" s="146"/>
    </row>
    <row r="3862" spans="9:12" x14ac:dyDescent="0.25">
      <c r="I3862" s="146"/>
      <c r="J3862" s="146"/>
      <c r="K3862" s="146"/>
      <c r="L3862" s="146"/>
    </row>
    <row r="3863" spans="9:12" x14ac:dyDescent="0.25">
      <c r="I3863" s="146"/>
      <c r="J3863" s="146"/>
      <c r="K3863" s="146"/>
      <c r="L3863" s="146"/>
    </row>
    <row r="3864" spans="9:12" x14ac:dyDescent="0.25">
      <c r="I3864" s="146"/>
      <c r="J3864" s="146"/>
      <c r="K3864" s="146"/>
      <c r="L3864" s="146"/>
    </row>
    <row r="3865" spans="9:12" x14ac:dyDescent="0.25">
      <c r="I3865" s="146"/>
      <c r="J3865" s="146"/>
      <c r="K3865" s="146"/>
      <c r="L3865" s="146"/>
    </row>
    <row r="3866" spans="9:12" x14ac:dyDescent="0.25">
      <c r="I3866" s="146"/>
      <c r="J3866" s="146"/>
      <c r="K3866" s="146"/>
      <c r="L3866" s="146"/>
    </row>
    <row r="3867" spans="9:12" x14ac:dyDescent="0.25">
      <c r="I3867" s="146"/>
      <c r="J3867" s="146"/>
      <c r="K3867" s="146"/>
      <c r="L3867" s="146"/>
    </row>
    <row r="3868" spans="9:12" x14ac:dyDescent="0.25">
      <c r="I3868" s="146"/>
      <c r="J3868" s="146"/>
      <c r="K3868" s="146"/>
      <c r="L3868" s="146"/>
    </row>
    <row r="3869" spans="9:12" x14ac:dyDescent="0.25">
      <c r="I3869" s="146"/>
      <c r="J3869" s="146"/>
      <c r="K3869" s="146"/>
      <c r="L3869" s="146"/>
    </row>
    <row r="3870" spans="9:12" x14ac:dyDescent="0.25">
      <c r="I3870" s="146"/>
      <c r="J3870" s="146"/>
      <c r="K3870" s="146"/>
      <c r="L3870" s="146"/>
    </row>
    <row r="3871" spans="9:12" x14ac:dyDescent="0.25">
      <c r="I3871" s="146"/>
      <c r="J3871" s="146"/>
      <c r="K3871" s="146"/>
      <c r="L3871" s="146"/>
    </row>
    <row r="3872" spans="9:12" x14ac:dyDescent="0.25">
      <c r="I3872" s="146"/>
      <c r="J3872" s="146"/>
      <c r="K3872" s="146"/>
      <c r="L3872" s="146"/>
    </row>
    <row r="3873" spans="9:12" x14ac:dyDescent="0.25">
      <c r="I3873" s="146"/>
      <c r="J3873" s="146"/>
      <c r="K3873" s="146"/>
      <c r="L3873" s="146"/>
    </row>
    <row r="3874" spans="9:12" x14ac:dyDescent="0.25">
      <c r="I3874" s="146"/>
      <c r="J3874" s="146"/>
      <c r="K3874" s="146"/>
      <c r="L3874" s="146"/>
    </row>
    <row r="3875" spans="9:12" x14ac:dyDescent="0.25">
      <c r="I3875" s="146"/>
      <c r="J3875" s="146"/>
      <c r="K3875" s="146"/>
      <c r="L3875" s="146"/>
    </row>
    <row r="3876" spans="9:12" x14ac:dyDescent="0.25">
      <c r="I3876" s="146"/>
      <c r="J3876" s="146"/>
      <c r="K3876" s="146"/>
      <c r="L3876" s="146"/>
    </row>
    <row r="3877" spans="9:12" x14ac:dyDescent="0.25">
      <c r="I3877" s="146"/>
      <c r="J3877" s="146"/>
      <c r="K3877" s="146"/>
      <c r="L3877" s="146"/>
    </row>
    <row r="3878" spans="9:12" x14ac:dyDescent="0.25">
      <c r="I3878" s="146"/>
      <c r="J3878" s="146"/>
      <c r="K3878" s="146"/>
      <c r="L3878" s="146"/>
    </row>
    <row r="3879" spans="9:12" x14ac:dyDescent="0.25">
      <c r="I3879" s="146"/>
      <c r="J3879" s="146"/>
      <c r="K3879" s="146"/>
      <c r="L3879" s="146"/>
    </row>
    <row r="3880" spans="9:12" x14ac:dyDescent="0.25">
      <c r="I3880" s="146"/>
      <c r="J3880" s="146"/>
      <c r="K3880" s="146"/>
      <c r="L3880" s="146"/>
    </row>
    <row r="3881" spans="9:12" x14ac:dyDescent="0.25">
      <c r="I3881" s="146"/>
      <c r="J3881" s="146"/>
      <c r="K3881" s="146"/>
      <c r="L3881" s="146"/>
    </row>
    <row r="3882" spans="9:12" x14ac:dyDescent="0.25">
      <c r="I3882" s="146"/>
      <c r="J3882" s="146"/>
      <c r="K3882" s="146"/>
      <c r="L3882" s="146"/>
    </row>
    <row r="3883" spans="9:12" x14ac:dyDescent="0.25">
      <c r="I3883" s="146"/>
      <c r="J3883" s="146"/>
      <c r="K3883" s="146"/>
      <c r="L3883" s="146"/>
    </row>
    <row r="3884" spans="9:12" x14ac:dyDescent="0.25">
      <c r="I3884" s="146"/>
      <c r="J3884" s="146"/>
      <c r="K3884" s="146"/>
      <c r="L3884" s="146"/>
    </row>
    <row r="3885" spans="9:12" x14ac:dyDescent="0.25">
      <c r="I3885" s="146"/>
      <c r="J3885" s="146"/>
      <c r="K3885" s="146"/>
      <c r="L3885" s="146"/>
    </row>
    <row r="3886" spans="9:12" x14ac:dyDescent="0.25">
      <c r="I3886" s="146"/>
      <c r="J3886" s="146"/>
      <c r="K3886" s="146"/>
      <c r="L3886" s="146"/>
    </row>
    <row r="3887" spans="9:12" x14ac:dyDescent="0.25">
      <c r="I3887" s="146"/>
      <c r="J3887" s="146"/>
      <c r="K3887" s="146"/>
      <c r="L3887" s="146"/>
    </row>
    <row r="3888" spans="9:12" x14ac:dyDescent="0.25">
      <c r="I3888" s="146"/>
      <c r="J3888" s="146"/>
      <c r="K3888" s="146"/>
      <c r="L3888" s="146"/>
    </row>
    <row r="3889" spans="9:12" x14ac:dyDescent="0.25">
      <c r="I3889" s="146"/>
      <c r="J3889" s="146"/>
      <c r="K3889" s="146"/>
      <c r="L3889" s="146"/>
    </row>
    <row r="3890" spans="9:12" x14ac:dyDescent="0.25">
      <c r="I3890" s="146"/>
      <c r="J3890" s="146"/>
      <c r="K3890" s="146"/>
      <c r="L3890" s="146"/>
    </row>
    <row r="3891" spans="9:12" x14ac:dyDescent="0.25">
      <c r="I3891" s="146"/>
      <c r="J3891" s="146"/>
      <c r="K3891" s="146"/>
      <c r="L3891" s="146"/>
    </row>
    <row r="3892" spans="9:12" x14ac:dyDescent="0.25">
      <c r="I3892" s="146"/>
      <c r="J3892" s="146"/>
      <c r="K3892" s="146"/>
      <c r="L3892" s="146"/>
    </row>
    <row r="3893" spans="9:12" x14ac:dyDescent="0.25">
      <c r="I3893" s="146"/>
      <c r="J3893" s="146"/>
      <c r="K3893" s="146"/>
      <c r="L3893" s="146"/>
    </row>
    <row r="3894" spans="9:12" x14ac:dyDescent="0.25">
      <c r="I3894" s="146"/>
      <c r="J3894" s="146"/>
      <c r="K3894" s="146"/>
      <c r="L3894" s="146"/>
    </row>
    <row r="3895" spans="9:12" x14ac:dyDescent="0.25">
      <c r="I3895" s="146"/>
      <c r="J3895" s="146"/>
      <c r="K3895" s="146"/>
      <c r="L3895" s="146"/>
    </row>
    <row r="3896" spans="9:12" x14ac:dyDescent="0.25">
      <c r="I3896" s="146"/>
      <c r="J3896" s="146"/>
      <c r="K3896" s="146"/>
      <c r="L3896" s="146"/>
    </row>
    <row r="3897" spans="9:12" x14ac:dyDescent="0.25">
      <c r="I3897" s="146"/>
      <c r="J3897" s="146"/>
      <c r="K3897" s="146"/>
      <c r="L3897" s="146"/>
    </row>
    <row r="3898" spans="9:12" x14ac:dyDescent="0.25">
      <c r="I3898" s="146"/>
      <c r="J3898" s="146"/>
      <c r="K3898" s="146"/>
      <c r="L3898" s="146"/>
    </row>
    <row r="3899" spans="9:12" x14ac:dyDescent="0.25">
      <c r="I3899" s="146"/>
      <c r="J3899" s="146"/>
      <c r="K3899" s="146"/>
      <c r="L3899" s="146"/>
    </row>
    <row r="3900" spans="9:12" x14ac:dyDescent="0.25">
      <c r="I3900" s="146"/>
      <c r="J3900" s="146"/>
      <c r="K3900" s="146"/>
      <c r="L3900" s="146"/>
    </row>
    <row r="3901" spans="9:12" x14ac:dyDescent="0.25">
      <c r="I3901" s="146"/>
      <c r="J3901" s="146"/>
      <c r="K3901" s="146"/>
      <c r="L3901" s="146"/>
    </row>
    <row r="3902" spans="9:12" x14ac:dyDescent="0.25">
      <c r="I3902" s="146"/>
      <c r="J3902" s="146"/>
      <c r="K3902" s="146"/>
      <c r="L3902" s="146"/>
    </row>
    <row r="3903" spans="9:12" x14ac:dyDescent="0.25">
      <c r="I3903" s="146"/>
      <c r="J3903" s="146"/>
      <c r="K3903" s="146"/>
      <c r="L3903" s="146"/>
    </row>
    <row r="3904" spans="9:12" x14ac:dyDescent="0.25">
      <c r="I3904" s="146"/>
      <c r="J3904" s="146"/>
      <c r="K3904" s="146"/>
      <c r="L3904" s="146"/>
    </row>
    <row r="3905" spans="9:12" x14ac:dyDescent="0.25">
      <c r="I3905" s="146"/>
      <c r="J3905" s="146"/>
      <c r="K3905" s="146"/>
      <c r="L3905" s="146"/>
    </row>
    <row r="3906" spans="9:12" x14ac:dyDescent="0.25">
      <c r="I3906" s="146"/>
      <c r="J3906" s="146"/>
      <c r="K3906" s="146"/>
      <c r="L3906" s="146"/>
    </row>
    <row r="3907" spans="9:12" x14ac:dyDescent="0.25">
      <c r="I3907" s="146"/>
      <c r="J3907" s="146"/>
      <c r="K3907" s="146"/>
      <c r="L3907" s="146"/>
    </row>
    <row r="3908" spans="9:12" x14ac:dyDescent="0.25">
      <c r="I3908" s="146"/>
      <c r="J3908" s="146"/>
      <c r="K3908" s="146"/>
      <c r="L3908" s="146"/>
    </row>
    <row r="3909" spans="9:12" x14ac:dyDescent="0.25">
      <c r="I3909" s="146"/>
      <c r="J3909" s="146"/>
      <c r="K3909" s="146"/>
      <c r="L3909" s="146"/>
    </row>
    <row r="3910" spans="9:12" x14ac:dyDescent="0.25">
      <c r="I3910" s="146"/>
      <c r="J3910" s="146"/>
      <c r="K3910" s="146"/>
      <c r="L3910" s="146"/>
    </row>
    <row r="3911" spans="9:12" x14ac:dyDescent="0.25">
      <c r="I3911" s="146"/>
      <c r="J3911" s="146"/>
      <c r="K3911" s="146"/>
      <c r="L3911" s="146"/>
    </row>
    <row r="3912" spans="9:12" x14ac:dyDescent="0.25">
      <c r="I3912" s="146"/>
      <c r="J3912" s="146"/>
      <c r="K3912" s="146"/>
      <c r="L3912" s="146"/>
    </row>
    <row r="3913" spans="9:12" x14ac:dyDescent="0.25">
      <c r="I3913" s="146"/>
      <c r="J3913" s="146"/>
      <c r="K3913" s="146"/>
      <c r="L3913" s="146"/>
    </row>
    <row r="3914" spans="9:12" x14ac:dyDescent="0.25">
      <c r="I3914" s="146"/>
      <c r="J3914" s="146"/>
      <c r="K3914" s="146"/>
      <c r="L3914" s="146"/>
    </row>
    <row r="3915" spans="9:12" x14ac:dyDescent="0.25">
      <c r="I3915" s="146"/>
      <c r="J3915" s="146"/>
      <c r="K3915" s="146"/>
      <c r="L3915" s="146"/>
    </row>
    <row r="3916" spans="9:12" x14ac:dyDescent="0.25">
      <c r="I3916" s="146"/>
      <c r="J3916" s="146"/>
      <c r="K3916" s="146"/>
      <c r="L3916" s="146"/>
    </row>
    <row r="3917" spans="9:12" x14ac:dyDescent="0.25">
      <c r="I3917" s="146"/>
      <c r="J3917" s="146"/>
      <c r="K3917" s="146"/>
      <c r="L3917" s="146"/>
    </row>
    <row r="3918" spans="9:12" x14ac:dyDescent="0.25">
      <c r="I3918" s="146"/>
      <c r="J3918" s="146"/>
      <c r="K3918" s="146"/>
      <c r="L3918" s="146"/>
    </row>
    <row r="3919" spans="9:12" x14ac:dyDescent="0.25">
      <c r="I3919" s="146"/>
      <c r="J3919" s="146"/>
      <c r="K3919" s="146"/>
      <c r="L3919" s="146"/>
    </row>
    <row r="3920" spans="9:12" x14ac:dyDescent="0.25">
      <c r="I3920" s="146"/>
      <c r="J3920" s="146"/>
      <c r="K3920" s="146"/>
      <c r="L3920" s="146"/>
    </row>
    <row r="3921" spans="9:12" x14ac:dyDescent="0.25">
      <c r="I3921" s="146"/>
      <c r="J3921" s="146"/>
      <c r="K3921" s="146"/>
      <c r="L3921" s="146"/>
    </row>
    <row r="3922" spans="9:12" x14ac:dyDescent="0.25">
      <c r="I3922" s="146"/>
      <c r="J3922" s="146"/>
      <c r="K3922" s="146"/>
      <c r="L3922" s="146"/>
    </row>
    <row r="3923" spans="9:12" x14ac:dyDescent="0.25">
      <c r="I3923" s="146"/>
      <c r="J3923" s="146"/>
      <c r="K3923" s="146"/>
      <c r="L3923" s="146"/>
    </row>
    <row r="3924" spans="9:12" x14ac:dyDescent="0.25">
      <c r="I3924" s="146"/>
      <c r="J3924" s="146"/>
      <c r="K3924" s="146"/>
      <c r="L3924" s="146"/>
    </row>
    <row r="3925" spans="9:12" x14ac:dyDescent="0.25">
      <c r="I3925" s="146"/>
      <c r="J3925" s="146"/>
      <c r="K3925" s="146"/>
      <c r="L3925" s="146"/>
    </row>
    <row r="3926" spans="9:12" x14ac:dyDescent="0.25">
      <c r="I3926" s="146"/>
      <c r="J3926" s="146"/>
      <c r="K3926" s="146"/>
      <c r="L3926" s="146"/>
    </row>
    <row r="3927" spans="9:12" x14ac:dyDescent="0.25">
      <c r="I3927" s="146"/>
      <c r="J3927" s="146"/>
      <c r="K3927" s="146"/>
      <c r="L3927" s="146"/>
    </row>
    <row r="3928" spans="9:12" x14ac:dyDescent="0.25">
      <c r="I3928" s="146"/>
      <c r="J3928" s="146"/>
      <c r="K3928" s="146"/>
      <c r="L3928" s="146"/>
    </row>
    <row r="3929" spans="9:12" x14ac:dyDescent="0.25">
      <c r="I3929" s="146"/>
      <c r="J3929" s="146"/>
      <c r="K3929" s="146"/>
      <c r="L3929" s="146"/>
    </row>
    <row r="3930" spans="9:12" x14ac:dyDescent="0.25">
      <c r="I3930" s="146"/>
      <c r="J3930" s="146"/>
      <c r="K3930" s="146"/>
      <c r="L3930" s="146"/>
    </row>
    <row r="3931" spans="9:12" x14ac:dyDescent="0.25">
      <c r="I3931" s="146"/>
      <c r="J3931" s="146"/>
      <c r="K3931" s="146"/>
      <c r="L3931" s="146"/>
    </row>
    <row r="3932" spans="9:12" x14ac:dyDescent="0.25">
      <c r="I3932" s="146"/>
      <c r="J3932" s="146"/>
      <c r="K3932" s="146"/>
      <c r="L3932" s="146"/>
    </row>
    <row r="3933" spans="9:12" x14ac:dyDescent="0.25">
      <c r="I3933" s="146"/>
      <c r="J3933" s="146"/>
      <c r="K3933" s="146"/>
      <c r="L3933" s="146"/>
    </row>
    <row r="3934" spans="9:12" x14ac:dyDescent="0.25">
      <c r="I3934" s="146"/>
      <c r="J3934" s="146"/>
      <c r="K3934" s="146"/>
      <c r="L3934" s="146"/>
    </row>
    <row r="3935" spans="9:12" x14ac:dyDescent="0.25">
      <c r="I3935" s="146"/>
      <c r="J3935" s="146"/>
      <c r="K3935" s="146"/>
      <c r="L3935" s="146"/>
    </row>
    <row r="3936" spans="9:12" x14ac:dyDescent="0.25">
      <c r="I3936" s="146"/>
      <c r="J3936" s="146"/>
      <c r="K3936" s="146"/>
      <c r="L3936" s="146"/>
    </row>
    <row r="3937" spans="9:12" x14ac:dyDescent="0.25">
      <c r="I3937" s="146"/>
      <c r="J3937" s="146"/>
      <c r="K3937" s="146"/>
      <c r="L3937" s="146"/>
    </row>
    <row r="3938" spans="9:12" x14ac:dyDescent="0.25">
      <c r="I3938" s="146"/>
      <c r="J3938" s="146"/>
      <c r="K3938" s="146"/>
      <c r="L3938" s="146"/>
    </row>
    <row r="3939" spans="9:12" x14ac:dyDescent="0.25">
      <c r="I3939" s="146"/>
      <c r="J3939" s="146"/>
      <c r="K3939" s="146"/>
      <c r="L3939" s="146"/>
    </row>
    <row r="3940" spans="9:12" x14ac:dyDescent="0.25">
      <c r="I3940" s="146"/>
      <c r="J3940" s="146"/>
      <c r="K3940" s="146"/>
      <c r="L3940" s="146"/>
    </row>
    <row r="3941" spans="9:12" x14ac:dyDescent="0.25">
      <c r="I3941" s="146"/>
      <c r="J3941" s="146"/>
      <c r="K3941" s="146"/>
      <c r="L3941" s="146"/>
    </row>
    <row r="3942" spans="9:12" x14ac:dyDescent="0.25">
      <c r="I3942" s="146"/>
      <c r="J3942" s="146"/>
      <c r="K3942" s="146"/>
      <c r="L3942" s="146"/>
    </row>
    <row r="3943" spans="9:12" x14ac:dyDescent="0.25">
      <c r="I3943" s="146"/>
      <c r="J3943" s="146"/>
      <c r="K3943" s="146"/>
      <c r="L3943" s="146"/>
    </row>
    <row r="3944" spans="9:12" x14ac:dyDescent="0.25">
      <c r="I3944" s="146"/>
      <c r="J3944" s="146"/>
      <c r="K3944" s="146"/>
      <c r="L3944" s="146"/>
    </row>
    <row r="3945" spans="9:12" x14ac:dyDescent="0.25">
      <c r="I3945" s="146"/>
      <c r="J3945" s="146"/>
      <c r="K3945" s="146"/>
      <c r="L3945" s="146"/>
    </row>
    <row r="3946" spans="9:12" x14ac:dyDescent="0.25">
      <c r="I3946" s="146"/>
      <c r="J3946" s="146"/>
      <c r="K3946" s="146"/>
      <c r="L3946" s="146"/>
    </row>
    <row r="3947" spans="9:12" x14ac:dyDescent="0.25">
      <c r="I3947" s="146"/>
      <c r="J3947" s="146"/>
      <c r="K3947" s="146"/>
      <c r="L3947" s="146"/>
    </row>
    <row r="3948" spans="9:12" x14ac:dyDescent="0.25">
      <c r="I3948" s="146"/>
      <c r="J3948" s="146"/>
      <c r="K3948" s="146"/>
      <c r="L3948" s="146"/>
    </row>
    <row r="3949" spans="9:12" x14ac:dyDescent="0.25">
      <c r="I3949" s="146"/>
      <c r="J3949" s="146"/>
      <c r="K3949" s="146"/>
      <c r="L3949" s="146"/>
    </row>
    <row r="3950" spans="9:12" x14ac:dyDescent="0.25">
      <c r="I3950" s="146"/>
      <c r="J3950" s="146"/>
      <c r="K3950" s="146"/>
      <c r="L3950" s="146"/>
    </row>
    <row r="3951" spans="9:12" x14ac:dyDescent="0.25">
      <c r="I3951" s="146"/>
      <c r="J3951" s="146"/>
      <c r="K3951" s="146"/>
      <c r="L3951" s="146"/>
    </row>
    <row r="3952" spans="9:12" x14ac:dyDescent="0.25">
      <c r="I3952" s="146"/>
      <c r="J3952" s="146"/>
      <c r="K3952" s="146"/>
      <c r="L3952" s="146"/>
    </row>
    <row r="3953" spans="9:12" x14ac:dyDescent="0.25">
      <c r="I3953" s="146"/>
      <c r="J3953" s="146"/>
      <c r="K3953" s="146"/>
      <c r="L3953" s="146"/>
    </row>
    <row r="3954" spans="9:12" x14ac:dyDescent="0.25">
      <c r="I3954" s="146"/>
      <c r="J3954" s="146"/>
      <c r="K3954" s="146"/>
      <c r="L3954" s="146"/>
    </row>
    <row r="3955" spans="9:12" x14ac:dyDescent="0.25">
      <c r="I3955" s="146"/>
      <c r="J3955" s="146"/>
      <c r="K3955" s="146"/>
      <c r="L3955" s="146"/>
    </row>
    <row r="3956" spans="9:12" x14ac:dyDescent="0.25">
      <c r="I3956" s="146"/>
      <c r="J3956" s="146"/>
      <c r="K3956" s="146"/>
      <c r="L3956" s="146"/>
    </row>
    <row r="3957" spans="9:12" x14ac:dyDescent="0.25">
      <c r="I3957" s="146"/>
      <c r="J3957" s="146"/>
      <c r="K3957" s="146"/>
      <c r="L3957" s="146"/>
    </row>
    <row r="3958" spans="9:12" x14ac:dyDescent="0.25">
      <c r="I3958" s="146"/>
      <c r="J3958" s="146"/>
      <c r="K3958" s="146"/>
      <c r="L3958" s="146"/>
    </row>
    <row r="3959" spans="9:12" x14ac:dyDescent="0.25">
      <c r="I3959" s="146"/>
      <c r="J3959" s="146"/>
      <c r="K3959" s="146"/>
      <c r="L3959" s="146"/>
    </row>
    <row r="3960" spans="9:12" x14ac:dyDescent="0.25">
      <c r="I3960" s="146"/>
      <c r="J3960" s="146"/>
      <c r="K3960" s="146"/>
      <c r="L3960" s="146"/>
    </row>
    <row r="3961" spans="9:12" x14ac:dyDescent="0.25">
      <c r="I3961" s="146"/>
      <c r="J3961" s="146"/>
      <c r="K3961" s="146"/>
      <c r="L3961" s="146"/>
    </row>
    <row r="3962" spans="9:12" x14ac:dyDescent="0.25">
      <c r="I3962" s="146"/>
      <c r="J3962" s="146"/>
      <c r="K3962" s="146"/>
      <c r="L3962" s="146"/>
    </row>
    <row r="3963" spans="9:12" x14ac:dyDescent="0.25">
      <c r="I3963" s="146"/>
      <c r="J3963" s="146"/>
      <c r="K3963" s="146"/>
      <c r="L3963" s="146"/>
    </row>
    <row r="3964" spans="9:12" x14ac:dyDescent="0.25">
      <c r="I3964" s="146"/>
      <c r="J3964" s="146"/>
      <c r="K3964" s="146"/>
      <c r="L3964" s="146"/>
    </row>
    <row r="3965" spans="9:12" x14ac:dyDescent="0.25">
      <c r="I3965" s="146"/>
      <c r="J3965" s="146"/>
      <c r="K3965" s="146"/>
      <c r="L3965" s="146"/>
    </row>
    <row r="3966" spans="9:12" x14ac:dyDescent="0.25">
      <c r="I3966" s="146"/>
      <c r="J3966" s="146"/>
      <c r="K3966" s="146"/>
      <c r="L3966" s="146"/>
    </row>
    <row r="3967" spans="9:12" x14ac:dyDescent="0.25">
      <c r="I3967" s="146"/>
      <c r="J3967" s="146"/>
      <c r="K3967" s="146"/>
      <c r="L3967" s="146"/>
    </row>
    <row r="3968" spans="9:12" x14ac:dyDescent="0.25">
      <c r="I3968" s="146"/>
      <c r="J3968" s="146"/>
      <c r="K3968" s="146"/>
      <c r="L3968" s="146"/>
    </row>
    <row r="3969" spans="9:12" x14ac:dyDescent="0.25">
      <c r="I3969" s="146"/>
      <c r="J3969" s="146"/>
      <c r="K3969" s="146"/>
      <c r="L3969" s="146"/>
    </row>
    <row r="3970" spans="9:12" x14ac:dyDescent="0.25">
      <c r="I3970" s="146"/>
      <c r="J3970" s="146"/>
      <c r="K3970" s="146"/>
      <c r="L3970" s="146"/>
    </row>
    <row r="3971" spans="9:12" x14ac:dyDescent="0.25">
      <c r="I3971" s="146"/>
      <c r="J3971" s="146"/>
      <c r="K3971" s="146"/>
      <c r="L3971" s="146"/>
    </row>
    <row r="3972" spans="9:12" x14ac:dyDescent="0.25">
      <c r="I3972" s="146"/>
      <c r="J3972" s="146"/>
      <c r="K3972" s="146"/>
      <c r="L3972" s="146"/>
    </row>
    <row r="3973" spans="9:12" x14ac:dyDescent="0.25">
      <c r="I3973" s="146"/>
      <c r="J3973" s="146"/>
      <c r="K3973" s="146"/>
      <c r="L3973" s="146"/>
    </row>
    <row r="3974" spans="9:12" x14ac:dyDescent="0.25">
      <c r="I3974" s="146"/>
      <c r="J3974" s="146"/>
      <c r="K3974" s="146"/>
      <c r="L3974" s="146"/>
    </row>
    <row r="3975" spans="9:12" x14ac:dyDescent="0.25">
      <c r="I3975" s="146"/>
      <c r="J3975" s="146"/>
      <c r="K3975" s="146"/>
      <c r="L3975" s="146"/>
    </row>
    <row r="3976" spans="9:12" x14ac:dyDescent="0.25">
      <c r="I3976" s="146"/>
      <c r="J3976" s="146"/>
      <c r="K3976" s="146"/>
      <c r="L3976" s="146"/>
    </row>
    <row r="3977" spans="9:12" x14ac:dyDescent="0.25">
      <c r="I3977" s="146"/>
      <c r="J3977" s="146"/>
      <c r="K3977" s="146"/>
      <c r="L3977" s="146"/>
    </row>
    <row r="3978" spans="9:12" x14ac:dyDescent="0.25">
      <c r="I3978" s="146"/>
      <c r="J3978" s="146"/>
      <c r="K3978" s="146"/>
      <c r="L3978" s="146"/>
    </row>
    <row r="3979" spans="9:12" x14ac:dyDescent="0.25">
      <c r="I3979" s="146"/>
      <c r="J3979" s="146"/>
      <c r="K3979" s="146"/>
      <c r="L3979" s="146"/>
    </row>
    <row r="3980" spans="9:12" x14ac:dyDescent="0.25">
      <c r="I3980" s="146"/>
      <c r="J3980" s="146"/>
      <c r="K3980" s="146"/>
      <c r="L3980" s="146"/>
    </row>
    <row r="3981" spans="9:12" x14ac:dyDescent="0.25">
      <c r="I3981" s="146"/>
      <c r="J3981" s="146"/>
      <c r="K3981" s="146"/>
      <c r="L3981" s="146"/>
    </row>
    <row r="3982" spans="9:12" x14ac:dyDescent="0.25">
      <c r="I3982" s="146"/>
      <c r="J3982" s="146"/>
      <c r="K3982" s="146"/>
      <c r="L3982" s="146"/>
    </row>
    <row r="3983" spans="9:12" x14ac:dyDescent="0.25">
      <c r="I3983" s="146"/>
      <c r="J3983" s="146"/>
      <c r="K3983" s="146"/>
      <c r="L3983" s="146"/>
    </row>
    <row r="3984" spans="9:12" x14ac:dyDescent="0.25">
      <c r="I3984" s="146"/>
      <c r="J3984" s="146"/>
      <c r="K3984" s="146"/>
      <c r="L3984" s="146"/>
    </row>
    <row r="3985" spans="9:12" x14ac:dyDescent="0.25">
      <c r="I3985" s="146"/>
      <c r="J3985" s="146"/>
      <c r="K3985" s="146"/>
      <c r="L3985" s="146"/>
    </row>
    <row r="3986" spans="9:12" x14ac:dyDescent="0.25">
      <c r="I3986" s="146"/>
      <c r="J3986" s="146"/>
      <c r="K3986" s="146"/>
      <c r="L3986" s="146"/>
    </row>
    <row r="3987" spans="9:12" x14ac:dyDescent="0.25">
      <c r="I3987" s="146"/>
      <c r="J3987" s="146"/>
      <c r="K3987" s="146"/>
      <c r="L3987" s="146"/>
    </row>
    <row r="3988" spans="9:12" x14ac:dyDescent="0.25">
      <c r="I3988" s="146"/>
      <c r="J3988" s="146"/>
      <c r="K3988" s="146"/>
      <c r="L3988" s="146"/>
    </row>
    <row r="3989" spans="9:12" x14ac:dyDescent="0.25">
      <c r="I3989" s="146"/>
      <c r="J3989" s="146"/>
      <c r="K3989" s="146"/>
      <c r="L3989" s="146"/>
    </row>
    <row r="3990" spans="9:12" x14ac:dyDescent="0.25">
      <c r="I3990" s="146"/>
      <c r="J3990" s="146"/>
      <c r="K3990" s="146"/>
      <c r="L3990" s="146"/>
    </row>
    <row r="3991" spans="9:12" x14ac:dyDescent="0.25">
      <c r="I3991" s="146"/>
      <c r="J3991" s="146"/>
      <c r="K3991" s="146"/>
      <c r="L3991" s="146"/>
    </row>
    <row r="3992" spans="9:12" x14ac:dyDescent="0.25">
      <c r="I3992" s="146"/>
      <c r="J3992" s="146"/>
      <c r="K3992" s="146"/>
      <c r="L3992" s="146"/>
    </row>
    <row r="3993" spans="9:12" x14ac:dyDescent="0.25">
      <c r="I3993" s="146"/>
      <c r="J3993" s="146"/>
      <c r="K3993" s="146"/>
      <c r="L3993" s="146"/>
    </row>
    <row r="3994" spans="9:12" x14ac:dyDescent="0.25">
      <c r="I3994" s="146"/>
      <c r="J3994" s="146"/>
      <c r="K3994" s="146"/>
      <c r="L3994" s="146"/>
    </row>
    <row r="3995" spans="9:12" x14ac:dyDescent="0.25">
      <c r="I3995" s="146"/>
      <c r="J3995" s="146"/>
      <c r="K3995" s="146"/>
      <c r="L3995" s="146"/>
    </row>
    <row r="3996" spans="9:12" x14ac:dyDescent="0.25">
      <c r="I3996" s="146"/>
      <c r="J3996" s="146"/>
      <c r="K3996" s="146"/>
      <c r="L3996" s="146"/>
    </row>
    <row r="3997" spans="9:12" x14ac:dyDescent="0.25">
      <c r="I3997" s="146"/>
      <c r="J3997" s="146"/>
      <c r="K3997" s="146"/>
      <c r="L3997" s="146"/>
    </row>
    <row r="3998" spans="9:12" x14ac:dyDescent="0.25">
      <c r="I3998" s="146"/>
      <c r="J3998" s="146"/>
      <c r="K3998" s="146"/>
      <c r="L3998" s="146"/>
    </row>
    <row r="3999" spans="9:12" x14ac:dyDescent="0.25">
      <c r="I3999" s="146"/>
      <c r="J3999" s="146"/>
      <c r="K3999" s="146"/>
      <c r="L3999" s="146"/>
    </row>
    <row r="4000" spans="9:12" x14ac:dyDescent="0.25">
      <c r="I4000" s="146"/>
      <c r="J4000" s="146"/>
      <c r="K4000" s="146"/>
      <c r="L4000" s="146"/>
    </row>
    <row r="4001" spans="9:12" x14ac:dyDescent="0.25">
      <c r="I4001" s="146"/>
      <c r="J4001" s="146"/>
      <c r="K4001" s="146"/>
      <c r="L4001" s="146"/>
    </row>
    <row r="4002" spans="9:12" x14ac:dyDescent="0.25">
      <c r="I4002" s="146"/>
      <c r="J4002" s="146"/>
      <c r="K4002" s="146"/>
      <c r="L4002" s="146"/>
    </row>
    <row r="4003" spans="9:12" x14ac:dyDescent="0.25">
      <c r="I4003" s="146"/>
      <c r="J4003" s="146"/>
      <c r="K4003" s="146"/>
      <c r="L4003" s="146"/>
    </row>
    <row r="4004" spans="9:12" x14ac:dyDescent="0.25">
      <c r="I4004" s="146"/>
      <c r="J4004" s="146"/>
      <c r="K4004" s="146"/>
      <c r="L4004" s="146"/>
    </row>
    <row r="4005" spans="9:12" x14ac:dyDescent="0.25">
      <c r="I4005" s="146"/>
      <c r="J4005" s="146"/>
      <c r="K4005" s="146"/>
      <c r="L4005" s="146"/>
    </row>
    <row r="4006" spans="9:12" x14ac:dyDescent="0.25">
      <c r="I4006" s="146"/>
      <c r="J4006" s="146"/>
      <c r="K4006" s="146"/>
      <c r="L4006" s="146"/>
    </row>
    <row r="4007" spans="9:12" x14ac:dyDescent="0.25">
      <c r="I4007" s="146"/>
      <c r="J4007" s="146"/>
      <c r="K4007" s="146"/>
      <c r="L4007" s="146"/>
    </row>
    <row r="4008" spans="9:12" x14ac:dyDescent="0.25">
      <c r="I4008" s="146"/>
      <c r="J4008" s="146"/>
      <c r="K4008" s="146"/>
      <c r="L4008" s="146"/>
    </row>
    <row r="4009" spans="9:12" x14ac:dyDescent="0.25">
      <c r="I4009" s="146"/>
      <c r="J4009" s="146"/>
      <c r="K4009" s="146"/>
      <c r="L4009" s="146"/>
    </row>
    <row r="4010" spans="9:12" x14ac:dyDescent="0.25">
      <c r="I4010" s="146"/>
      <c r="J4010" s="146"/>
      <c r="K4010" s="146"/>
      <c r="L4010" s="146"/>
    </row>
    <row r="4011" spans="9:12" x14ac:dyDescent="0.25">
      <c r="I4011" s="146"/>
      <c r="J4011" s="146"/>
      <c r="K4011" s="146"/>
      <c r="L4011" s="146"/>
    </row>
    <row r="4012" spans="9:12" x14ac:dyDescent="0.25">
      <c r="I4012" s="146"/>
      <c r="J4012" s="146"/>
      <c r="K4012" s="146"/>
      <c r="L4012" s="146"/>
    </row>
    <row r="4013" spans="9:12" x14ac:dyDescent="0.25">
      <c r="I4013" s="146"/>
      <c r="J4013" s="146"/>
      <c r="K4013" s="146"/>
      <c r="L4013" s="146"/>
    </row>
    <row r="4014" spans="9:12" x14ac:dyDescent="0.25">
      <c r="I4014" s="146"/>
      <c r="J4014" s="146"/>
      <c r="K4014" s="146"/>
      <c r="L4014" s="146"/>
    </row>
    <row r="4015" spans="9:12" x14ac:dyDescent="0.25">
      <c r="I4015" s="146"/>
      <c r="J4015" s="146"/>
      <c r="K4015" s="146"/>
      <c r="L4015" s="146"/>
    </row>
    <row r="4016" spans="9:12" x14ac:dyDescent="0.25">
      <c r="I4016" s="146"/>
      <c r="J4016" s="146"/>
      <c r="K4016" s="146"/>
      <c r="L4016" s="146"/>
    </row>
    <row r="4017" spans="9:12" x14ac:dyDescent="0.25">
      <c r="I4017" s="146"/>
      <c r="J4017" s="146"/>
      <c r="K4017" s="146"/>
      <c r="L4017" s="146"/>
    </row>
    <row r="4018" spans="9:12" x14ac:dyDescent="0.25">
      <c r="I4018" s="146"/>
      <c r="J4018" s="146"/>
      <c r="K4018" s="146"/>
      <c r="L4018" s="146"/>
    </row>
    <row r="4019" spans="9:12" x14ac:dyDescent="0.25">
      <c r="I4019" s="146"/>
      <c r="J4019" s="146"/>
      <c r="K4019" s="146"/>
      <c r="L4019" s="146"/>
    </row>
    <row r="4020" spans="9:12" x14ac:dyDescent="0.25">
      <c r="I4020" s="146"/>
      <c r="J4020" s="146"/>
      <c r="K4020" s="146"/>
      <c r="L4020" s="146"/>
    </row>
    <row r="4021" spans="9:12" x14ac:dyDescent="0.25">
      <c r="I4021" s="146"/>
      <c r="J4021" s="146"/>
      <c r="K4021" s="146"/>
      <c r="L4021" s="146"/>
    </row>
    <row r="4022" spans="9:12" x14ac:dyDescent="0.25">
      <c r="I4022" s="146"/>
      <c r="J4022" s="146"/>
      <c r="K4022" s="146"/>
      <c r="L4022" s="146"/>
    </row>
    <row r="4023" spans="9:12" x14ac:dyDescent="0.25">
      <c r="I4023" s="146"/>
      <c r="J4023" s="146"/>
      <c r="K4023" s="146"/>
      <c r="L4023" s="146"/>
    </row>
    <row r="4024" spans="9:12" x14ac:dyDescent="0.25">
      <c r="I4024" s="146"/>
      <c r="J4024" s="146"/>
      <c r="K4024" s="146"/>
      <c r="L4024" s="146"/>
    </row>
    <row r="4025" spans="9:12" x14ac:dyDescent="0.25">
      <c r="I4025" s="146"/>
      <c r="J4025" s="146"/>
      <c r="K4025" s="146"/>
      <c r="L4025" s="146"/>
    </row>
    <row r="4026" spans="9:12" x14ac:dyDescent="0.25">
      <c r="I4026" s="146"/>
      <c r="J4026" s="146"/>
      <c r="K4026" s="146"/>
      <c r="L4026" s="146"/>
    </row>
    <row r="4027" spans="9:12" x14ac:dyDescent="0.25">
      <c r="I4027" s="146"/>
      <c r="J4027" s="146"/>
      <c r="K4027" s="146"/>
      <c r="L4027" s="146"/>
    </row>
    <row r="4028" spans="9:12" x14ac:dyDescent="0.25">
      <c r="I4028" s="146"/>
      <c r="J4028" s="146"/>
      <c r="K4028" s="146"/>
      <c r="L4028" s="146"/>
    </row>
    <row r="4029" spans="9:12" x14ac:dyDescent="0.25">
      <c r="I4029" s="146"/>
      <c r="J4029" s="146"/>
      <c r="K4029" s="146"/>
      <c r="L4029" s="146"/>
    </row>
    <row r="4030" spans="9:12" x14ac:dyDescent="0.25">
      <c r="I4030" s="146"/>
      <c r="J4030" s="146"/>
      <c r="K4030" s="146"/>
      <c r="L4030" s="146"/>
    </row>
    <row r="4031" spans="9:12" x14ac:dyDescent="0.25">
      <c r="I4031" s="146"/>
      <c r="J4031" s="146"/>
      <c r="K4031" s="146"/>
      <c r="L4031" s="146"/>
    </row>
    <row r="4032" spans="9:12" x14ac:dyDescent="0.25">
      <c r="I4032" s="146"/>
      <c r="J4032" s="146"/>
      <c r="K4032" s="146"/>
      <c r="L4032" s="146"/>
    </row>
    <row r="4033" spans="9:12" x14ac:dyDescent="0.25">
      <c r="I4033" s="146"/>
      <c r="J4033" s="146"/>
      <c r="K4033" s="146"/>
      <c r="L4033" s="146"/>
    </row>
    <row r="4034" spans="9:12" x14ac:dyDescent="0.25">
      <c r="I4034" s="146"/>
      <c r="J4034" s="146"/>
      <c r="K4034" s="146"/>
      <c r="L4034" s="146"/>
    </row>
    <row r="4035" spans="9:12" x14ac:dyDescent="0.25">
      <c r="I4035" s="146"/>
      <c r="J4035" s="146"/>
      <c r="K4035" s="146"/>
      <c r="L4035" s="146"/>
    </row>
    <row r="4036" spans="9:12" x14ac:dyDescent="0.25">
      <c r="I4036" s="146"/>
      <c r="J4036" s="146"/>
      <c r="K4036" s="146"/>
      <c r="L4036" s="146"/>
    </row>
    <row r="4037" spans="9:12" x14ac:dyDescent="0.25">
      <c r="I4037" s="146"/>
      <c r="J4037" s="146"/>
      <c r="K4037" s="146"/>
      <c r="L4037" s="146"/>
    </row>
    <row r="4038" spans="9:12" x14ac:dyDescent="0.25">
      <c r="I4038" s="146"/>
      <c r="J4038" s="146"/>
      <c r="K4038" s="146"/>
      <c r="L4038" s="146"/>
    </row>
    <row r="4039" spans="9:12" x14ac:dyDescent="0.25">
      <c r="I4039" s="146"/>
      <c r="J4039" s="146"/>
      <c r="K4039" s="146"/>
      <c r="L4039" s="146"/>
    </row>
    <row r="4040" spans="9:12" x14ac:dyDescent="0.25">
      <c r="I4040" s="146"/>
      <c r="J4040" s="146"/>
      <c r="K4040" s="146"/>
      <c r="L4040" s="146"/>
    </row>
    <row r="4041" spans="9:12" x14ac:dyDescent="0.25">
      <c r="I4041" s="146"/>
      <c r="J4041" s="146"/>
      <c r="K4041" s="146"/>
      <c r="L4041" s="146"/>
    </row>
    <row r="4042" spans="9:12" x14ac:dyDescent="0.25">
      <c r="I4042" s="146"/>
      <c r="J4042" s="146"/>
      <c r="K4042" s="146"/>
      <c r="L4042" s="146"/>
    </row>
    <row r="4043" spans="9:12" x14ac:dyDescent="0.25">
      <c r="I4043" s="146"/>
      <c r="J4043" s="146"/>
      <c r="K4043" s="146"/>
      <c r="L4043" s="146"/>
    </row>
    <row r="4044" spans="9:12" x14ac:dyDescent="0.25">
      <c r="I4044" s="146"/>
      <c r="J4044" s="146"/>
      <c r="K4044" s="146"/>
      <c r="L4044" s="146"/>
    </row>
    <row r="4045" spans="9:12" x14ac:dyDescent="0.25">
      <c r="I4045" s="146"/>
      <c r="J4045" s="146"/>
      <c r="K4045" s="146"/>
      <c r="L4045" s="146"/>
    </row>
    <row r="4046" spans="9:12" x14ac:dyDescent="0.25">
      <c r="I4046" s="146"/>
      <c r="J4046" s="146"/>
      <c r="K4046" s="146"/>
      <c r="L4046" s="146"/>
    </row>
    <row r="4047" spans="9:12" x14ac:dyDescent="0.25">
      <c r="I4047" s="146"/>
      <c r="J4047" s="146"/>
      <c r="K4047" s="146"/>
      <c r="L4047" s="146"/>
    </row>
    <row r="4048" spans="9:12" x14ac:dyDescent="0.25">
      <c r="I4048" s="146"/>
      <c r="J4048" s="146"/>
      <c r="K4048" s="146"/>
      <c r="L4048" s="146"/>
    </row>
    <row r="4049" spans="9:12" x14ac:dyDescent="0.25">
      <c r="I4049" s="146"/>
      <c r="J4049" s="146"/>
      <c r="K4049" s="146"/>
      <c r="L4049" s="146"/>
    </row>
    <row r="4050" spans="9:12" x14ac:dyDescent="0.25">
      <c r="I4050" s="146"/>
      <c r="J4050" s="146"/>
      <c r="K4050" s="146"/>
      <c r="L4050" s="146"/>
    </row>
    <row r="4051" spans="9:12" x14ac:dyDescent="0.25">
      <c r="I4051" s="146"/>
      <c r="J4051" s="146"/>
      <c r="K4051" s="146"/>
      <c r="L4051" s="146"/>
    </row>
    <row r="4052" spans="9:12" x14ac:dyDescent="0.25">
      <c r="I4052" s="146"/>
      <c r="J4052" s="146"/>
      <c r="K4052" s="146"/>
      <c r="L4052" s="146"/>
    </row>
    <row r="4053" spans="9:12" x14ac:dyDescent="0.25">
      <c r="I4053" s="146"/>
      <c r="J4053" s="146"/>
      <c r="K4053" s="146"/>
      <c r="L4053" s="146"/>
    </row>
    <row r="4054" spans="9:12" x14ac:dyDescent="0.25">
      <c r="I4054" s="146"/>
      <c r="J4054" s="146"/>
      <c r="K4054" s="146"/>
      <c r="L4054" s="146"/>
    </row>
    <row r="4055" spans="9:12" x14ac:dyDescent="0.25">
      <c r="I4055" s="146"/>
      <c r="J4055" s="146"/>
      <c r="K4055" s="146"/>
      <c r="L4055" s="146"/>
    </row>
    <row r="4056" spans="9:12" x14ac:dyDescent="0.25">
      <c r="I4056" s="146"/>
      <c r="J4056" s="146"/>
      <c r="K4056" s="146"/>
      <c r="L4056" s="146"/>
    </row>
    <row r="4057" spans="9:12" x14ac:dyDescent="0.25">
      <c r="I4057" s="146"/>
      <c r="J4057" s="146"/>
      <c r="K4057" s="146"/>
      <c r="L4057" s="146"/>
    </row>
    <row r="4058" spans="9:12" x14ac:dyDescent="0.25">
      <c r="I4058" s="146"/>
      <c r="J4058" s="146"/>
      <c r="K4058" s="146"/>
      <c r="L4058" s="146"/>
    </row>
    <row r="4059" spans="9:12" x14ac:dyDescent="0.25">
      <c r="I4059" s="146"/>
      <c r="J4059" s="146"/>
      <c r="K4059" s="146"/>
      <c r="L4059" s="146"/>
    </row>
    <row r="4060" spans="9:12" x14ac:dyDescent="0.25">
      <c r="I4060" s="146"/>
      <c r="J4060" s="146"/>
      <c r="K4060" s="146"/>
      <c r="L4060" s="146"/>
    </row>
    <row r="4061" spans="9:12" x14ac:dyDescent="0.25">
      <c r="I4061" s="146"/>
      <c r="J4061" s="146"/>
      <c r="K4061" s="146"/>
      <c r="L4061" s="146"/>
    </row>
    <row r="4062" spans="9:12" x14ac:dyDescent="0.25">
      <c r="I4062" s="146"/>
      <c r="J4062" s="146"/>
      <c r="K4062" s="146"/>
      <c r="L4062" s="146"/>
    </row>
    <row r="4063" spans="9:12" x14ac:dyDescent="0.25">
      <c r="I4063" s="146"/>
      <c r="J4063" s="146"/>
      <c r="K4063" s="146"/>
      <c r="L4063" s="146"/>
    </row>
    <row r="4064" spans="9:12" x14ac:dyDescent="0.25">
      <c r="I4064" s="146"/>
      <c r="J4064" s="146"/>
      <c r="K4064" s="146"/>
      <c r="L4064" s="146"/>
    </row>
    <row r="4065" spans="9:12" x14ac:dyDescent="0.25">
      <c r="I4065" s="146"/>
      <c r="J4065" s="146"/>
      <c r="K4065" s="146"/>
      <c r="L4065" s="146"/>
    </row>
    <row r="4066" spans="9:12" x14ac:dyDescent="0.25">
      <c r="I4066" s="146"/>
      <c r="J4066" s="146"/>
      <c r="K4066" s="146"/>
      <c r="L4066" s="146"/>
    </row>
    <row r="4067" spans="9:12" x14ac:dyDescent="0.25">
      <c r="I4067" s="146"/>
      <c r="J4067" s="146"/>
      <c r="K4067" s="146"/>
      <c r="L4067" s="146"/>
    </row>
    <row r="4068" spans="9:12" x14ac:dyDescent="0.25">
      <c r="I4068" s="146"/>
      <c r="J4068" s="146"/>
      <c r="K4068" s="146"/>
      <c r="L4068" s="146"/>
    </row>
    <row r="4069" spans="9:12" x14ac:dyDescent="0.25">
      <c r="I4069" s="146"/>
      <c r="J4069" s="146"/>
      <c r="K4069" s="146"/>
      <c r="L4069" s="146"/>
    </row>
    <row r="4070" spans="9:12" x14ac:dyDescent="0.25">
      <c r="I4070" s="146"/>
      <c r="J4070" s="146"/>
      <c r="K4070" s="146"/>
      <c r="L4070" s="146"/>
    </row>
    <row r="4071" spans="9:12" x14ac:dyDescent="0.25">
      <c r="I4071" s="146"/>
      <c r="J4071" s="146"/>
      <c r="K4071" s="146"/>
      <c r="L4071" s="146"/>
    </row>
    <row r="4072" spans="9:12" x14ac:dyDescent="0.25">
      <c r="I4072" s="146"/>
      <c r="J4072" s="146"/>
      <c r="K4072" s="146"/>
      <c r="L4072" s="146"/>
    </row>
    <row r="4073" spans="9:12" x14ac:dyDescent="0.25">
      <c r="I4073" s="146"/>
      <c r="J4073" s="146"/>
      <c r="K4073" s="146"/>
      <c r="L4073" s="146"/>
    </row>
    <row r="4074" spans="9:12" x14ac:dyDescent="0.25">
      <c r="I4074" s="146"/>
      <c r="J4074" s="146"/>
      <c r="K4074" s="146"/>
      <c r="L4074" s="146"/>
    </row>
    <row r="4075" spans="9:12" x14ac:dyDescent="0.25">
      <c r="I4075" s="146"/>
      <c r="J4075" s="146"/>
      <c r="K4075" s="146"/>
      <c r="L4075" s="146"/>
    </row>
    <row r="4076" spans="9:12" x14ac:dyDescent="0.25">
      <c r="I4076" s="146"/>
      <c r="J4076" s="146"/>
      <c r="K4076" s="146"/>
      <c r="L4076" s="146"/>
    </row>
    <row r="4077" spans="9:12" x14ac:dyDescent="0.25">
      <c r="I4077" s="146"/>
      <c r="J4077" s="146"/>
      <c r="K4077" s="146"/>
      <c r="L4077" s="146"/>
    </row>
    <row r="4078" spans="9:12" x14ac:dyDescent="0.25">
      <c r="I4078" s="146"/>
      <c r="J4078" s="146"/>
      <c r="K4078" s="146"/>
      <c r="L4078" s="146"/>
    </row>
    <row r="4079" spans="9:12" x14ac:dyDescent="0.25">
      <c r="I4079" s="146"/>
      <c r="J4079" s="146"/>
      <c r="K4079" s="146"/>
      <c r="L4079" s="146"/>
    </row>
    <row r="4080" spans="9:12" x14ac:dyDescent="0.25">
      <c r="I4080" s="146"/>
      <c r="J4080" s="146"/>
      <c r="K4080" s="146"/>
      <c r="L4080" s="146"/>
    </row>
    <row r="4081" spans="9:12" x14ac:dyDescent="0.25">
      <c r="I4081" s="146"/>
      <c r="J4081" s="146"/>
      <c r="K4081" s="146"/>
      <c r="L4081" s="146"/>
    </row>
    <row r="4082" spans="9:12" x14ac:dyDescent="0.25">
      <c r="I4082" s="146"/>
      <c r="J4082" s="146"/>
      <c r="K4082" s="146"/>
      <c r="L4082" s="146"/>
    </row>
    <row r="4083" spans="9:12" x14ac:dyDescent="0.25">
      <c r="I4083" s="146"/>
      <c r="J4083" s="146"/>
      <c r="K4083" s="146"/>
      <c r="L4083" s="146"/>
    </row>
    <row r="4084" spans="9:12" x14ac:dyDescent="0.25">
      <c r="I4084" s="146"/>
      <c r="J4084" s="146"/>
      <c r="K4084" s="146"/>
      <c r="L4084" s="146"/>
    </row>
    <row r="4085" spans="9:12" x14ac:dyDescent="0.25">
      <c r="I4085" s="146"/>
      <c r="J4085" s="146"/>
      <c r="K4085" s="146"/>
      <c r="L4085" s="146"/>
    </row>
    <row r="4086" spans="9:12" x14ac:dyDescent="0.25">
      <c r="I4086" s="146"/>
      <c r="J4086" s="146"/>
      <c r="K4086" s="146"/>
      <c r="L4086" s="146"/>
    </row>
    <row r="4087" spans="9:12" x14ac:dyDescent="0.25">
      <c r="I4087" s="146"/>
      <c r="J4087" s="146"/>
      <c r="K4087" s="146"/>
      <c r="L4087" s="146"/>
    </row>
    <row r="4088" spans="9:12" x14ac:dyDescent="0.25">
      <c r="I4088" s="146"/>
      <c r="J4088" s="146"/>
      <c r="K4088" s="146"/>
      <c r="L4088" s="146"/>
    </row>
    <row r="4089" spans="9:12" x14ac:dyDescent="0.25">
      <c r="I4089" s="146"/>
      <c r="J4089" s="146"/>
      <c r="K4089" s="146"/>
      <c r="L4089" s="146"/>
    </row>
    <row r="4090" spans="9:12" x14ac:dyDescent="0.25">
      <c r="I4090" s="146"/>
      <c r="J4090" s="146"/>
      <c r="K4090" s="146"/>
      <c r="L4090" s="146"/>
    </row>
    <row r="4091" spans="9:12" x14ac:dyDescent="0.25">
      <c r="I4091" s="146"/>
      <c r="J4091" s="146"/>
      <c r="K4091" s="146"/>
      <c r="L4091" s="146"/>
    </row>
    <row r="4092" spans="9:12" x14ac:dyDescent="0.25">
      <c r="I4092" s="146"/>
      <c r="J4092" s="146"/>
      <c r="K4092" s="146"/>
      <c r="L4092" s="146"/>
    </row>
    <row r="4093" spans="9:12" x14ac:dyDescent="0.25">
      <c r="I4093" s="146"/>
      <c r="J4093" s="146"/>
      <c r="K4093" s="146"/>
      <c r="L4093" s="146"/>
    </row>
    <row r="4094" spans="9:12" x14ac:dyDescent="0.25">
      <c r="I4094" s="146"/>
      <c r="J4094" s="146"/>
      <c r="K4094" s="146"/>
      <c r="L4094" s="146"/>
    </row>
    <row r="4095" spans="9:12" x14ac:dyDescent="0.25">
      <c r="I4095" s="146"/>
      <c r="J4095" s="146"/>
      <c r="K4095" s="146"/>
      <c r="L4095" s="146"/>
    </row>
    <row r="4096" spans="9:12" x14ac:dyDescent="0.25">
      <c r="I4096" s="146"/>
      <c r="J4096" s="146"/>
      <c r="K4096" s="146"/>
      <c r="L4096" s="146"/>
    </row>
    <row r="4097" spans="9:12" x14ac:dyDescent="0.25">
      <c r="I4097" s="146"/>
      <c r="J4097" s="146"/>
      <c r="K4097" s="146"/>
      <c r="L4097" s="146"/>
    </row>
    <row r="4098" spans="9:12" x14ac:dyDescent="0.25">
      <c r="I4098" s="146"/>
      <c r="J4098" s="146"/>
      <c r="K4098" s="146"/>
      <c r="L4098" s="146"/>
    </row>
    <row r="4099" spans="9:12" x14ac:dyDescent="0.25">
      <c r="I4099" s="146"/>
      <c r="J4099" s="146"/>
      <c r="K4099" s="146"/>
      <c r="L4099" s="146"/>
    </row>
    <row r="4100" spans="9:12" x14ac:dyDescent="0.25">
      <c r="I4100" s="146"/>
      <c r="J4100" s="146"/>
      <c r="K4100" s="146"/>
      <c r="L4100" s="146"/>
    </row>
    <row r="4101" spans="9:12" x14ac:dyDescent="0.25">
      <c r="I4101" s="146"/>
      <c r="J4101" s="146"/>
      <c r="K4101" s="146"/>
      <c r="L4101" s="146"/>
    </row>
    <row r="4102" spans="9:12" x14ac:dyDescent="0.25">
      <c r="I4102" s="146"/>
      <c r="J4102" s="146"/>
      <c r="K4102" s="146"/>
      <c r="L4102" s="146"/>
    </row>
    <row r="4103" spans="9:12" x14ac:dyDescent="0.25">
      <c r="I4103" s="146"/>
      <c r="J4103" s="146"/>
      <c r="K4103" s="146"/>
      <c r="L4103" s="146"/>
    </row>
    <row r="4104" spans="9:12" x14ac:dyDescent="0.25">
      <c r="I4104" s="146"/>
      <c r="J4104" s="146"/>
      <c r="K4104" s="146"/>
      <c r="L4104" s="146"/>
    </row>
    <row r="4105" spans="9:12" x14ac:dyDescent="0.25">
      <c r="I4105" s="146"/>
      <c r="J4105" s="146"/>
      <c r="K4105" s="146"/>
      <c r="L4105" s="146"/>
    </row>
    <row r="4106" spans="9:12" x14ac:dyDescent="0.25">
      <c r="I4106" s="146"/>
      <c r="J4106" s="146"/>
      <c r="K4106" s="146"/>
      <c r="L4106" s="146"/>
    </row>
    <row r="4107" spans="9:12" x14ac:dyDescent="0.25">
      <c r="I4107" s="146"/>
      <c r="J4107" s="146"/>
      <c r="K4107" s="146"/>
      <c r="L4107" s="146"/>
    </row>
    <row r="4108" spans="9:12" x14ac:dyDescent="0.25">
      <c r="I4108" s="146"/>
      <c r="J4108" s="146"/>
      <c r="K4108" s="146"/>
      <c r="L4108" s="146"/>
    </row>
    <row r="4109" spans="9:12" x14ac:dyDescent="0.25">
      <c r="I4109" s="146"/>
      <c r="J4109" s="146"/>
      <c r="K4109" s="146"/>
      <c r="L4109" s="146"/>
    </row>
    <row r="4110" spans="9:12" x14ac:dyDescent="0.25">
      <c r="I4110" s="146"/>
      <c r="J4110" s="146"/>
      <c r="K4110" s="146"/>
      <c r="L4110" s="146"/>
    </row>
    <row r="4111" spans="9:12" x14ac:dyDescent="0.25">
      <c r="I4111" s="146"/>
      <c r="J4111" s="146"/>
      <c r="K4111" s="146"/>
      <c r="L4111" s="146"/>
    </row>
    <row r="4112" spans="9:12" x14ac:dyDescent="0.25">
      <c r="I4112" s="146"/>
      <c r="J4112" s="146"/>
      <c r="K4112" s="146"/>
      <c r="L4112" s="146"/>
    </row>
    <row r="4113" spans="9:12" x14ac:dyDescent="0.25">
      <c r="I4113" s="146"/>
      <c r="J4113" s="146"/>
      <c r="K4113" s="146"/>
      <c r="L4113" s="146"/>
    </row>
    <row r="4114" spans="9:12" x14ac:dyDescent="0.25">
      <c r="I4114" s="146"/>
      <c r="J4114" s="146"/>
      <c r="K4114" s="146"/>
      <c r="L4114" s="146"/>
    </row>
    <row r="4115" spans="9:12" x14ac:dyDescent="0.25">
      <c r="I4115" s="146"/>
      <c r="J4115" s="146"/>
      <c r="K4115" s="146"/>
      <c r="L4115" s="146"/>
    </row>
    <row r="4116" spans="9:12" x14ac:dyDescent="0.25">
      <c r="I4116" s="146"/>
      <c r="J4116" s="146"/>
      <c r="K4116" s="146"/>
      <c r="L4116" s="146"/>
    </row>
    <row r="4117" spans="9:12" x14ac:dyDescent="0.25">
      <c r="I4117" s="146"/>
      <c r="J4117" s="146"/>
      <c r="K4117" s="146"/>
      <c r="L4117" s="146"/>
    </row>
    <row r="4118" spans="9:12" x14ac:dyDescent="0.25">
      <c r="I4118" s="146"/>
      <c r="J4118" s="146"/>
      <c r="K4118" s="146"/>
      <c r="L4118" s="146"/>
    </row>
    <row r="4119" spans="9:12" x14ac:dyDescent="0.25">
      <c r="I4119" s="146"/>
      <c r="J4119" s="146"/>
      <c r="K4119" s="146"/>
      <c r="L4119" s="146"/>
    </row>
    <row r="4120" spans="9:12" x14ac:dyDescent="0.25">
      <c r="I4120" s="146"/>
      <c r="J4120" s="146"/>
      <c r="K4120" s="146"/>
      <c r="L4120" s="146"/>
    </row>
    <row r="4121" spans="9:12" x14ac:dyDescent="0.25">
      <c r="I4121" s="146"/>
      <c r="J4121" s="146"/>
      <c r="K4121" s="146"/>
      <c r="L4121" s="146"/>
    </row>
    <row r="4122" spans="9:12" x14ac:dyDescent="0.25">
      <c r="I4122" s="146"/>
      <c r="J4122" s="146"/>
      <c r="K4122" s="146"/>
      <c r="L4122" s="146"/>
    </row>
    <row r="4123" spans="9:12" x14ac:dyDescent="0.25">
      <c r="I4123" s="146"/>
      <c r="J4123" s="146"/>
      <c r="K4123" s="146"/>
      <c r="L4123" s="146"/>
    </row>
    <row r="4124" spans="9:12" x14ac:dyDescent="0.25">
      <c r="I4124" s="146"/>
      <c r="J4124" s="146"/>
      <c r="K4124" s="146"/>
      <c r="L4124" s="146"/>
    </row>
    <row r="4125" spans="9:12" x14ac:dyDescent="0.25">
      <c r="I4125" s="146"/>
      <c r="J4125" s="146"/>
      <c r="K4125" s="146"/>
      <c r="L4125" s="146"/>
    </row>
    <row r="4126" spans="9:12" x14ac:dyDescent="0.25">
      <c r="I4126" s="146"/>
      <c r="J4126" s="146"/>
      <c r="K4126" s="146"/>
      <c r="L4126" s="146"/>
    </row>
    <row r="4127" spans="9:12" x14ac:dyDescent="0.25">
      <c r="I4127" s="146"/>
      <c r="J4127" s="146"/>
      <c r="K4127" s="146"/>
      <c r="L4127" s="146"/>
    </row>
    <row r="4128" spans="9:12" x14ac:dyDescent="0.25">
      <c r="I4128" s="146"/>
      <c r="J4128" s="146"/>
      <c r="K4128" s="146"/>
      <c r="L4128" s="146"/>
    </row>
    <row r="4129" spans="9:12" x14ac:dyDescent="0.25">
      <c r="I4129" s="146"/>
      <c r="J4129" s="146"/>
      <c r="K4129" s="146"/>
      <c r="L4129" s="146"/>
    </row>
    <row r="4130" spans="9:12" x14ac:dyDescent="0.25">
      <c r="I4130" s="146"/>
      <c r="J4130" s="146"/>
      <c r="K4130" s="146"/>
      <c r="L4130" s="146"/>
    </row>
    <row r="4131" spans="9:12" x14ac:dyDescent="0.25">
      <c r="I4131" s="146"/>
      <c r="J4131" s="146"/>
      <c r="K4131" s="146"/>
      <c r="L4131" s="146"/>
    </row>
    <row r="4132" spans="9:12" x14ac:dyDescent="0.25">
      <c r="I4132" s="146"/>
      <c r="J4132" s="146"/>
      <c r="K4132" s="146"/>
      <c r="L4132" s="146"/>
    </row>
    <row r="4133" spans="9:12" x14ac:dyDescent="0.25">
      <c r="I4133" s="146"/>
      <c r="J4133" s="146"/>
      <c r="K4133" s="146"/>
      <c r="L4133" s="146"/>
    </row>
    <row r="4134" spans="9:12" x14ac:dyDescent="0.25">
      <c r="I4134" s="146"/>
      <c r="J4134" s="146"/>
      <c r="K4134" s="146"/>
      <c r="L4134" s="146"/>
    </row>
    <row r="4135" spans="9:12" x14ac:dyDescent="0.25">
      <c r="I4135" s="146"/>
      <c r="J4135" s="146"/>
      <c r="K4135" s="146"/>
      <c r="L4135" s="146"/>
    </row>
    <row r="4136" spans="9:12" x14ac:dyDescent="0.25">
      <c r="I4136" s="146"/>
      <c r="J4136" s="146"/>
      <c r="K4136" s="146"/>
      <c r="L4136" s="146"/>
    </row>
    <row r="4137" spans="9:12" x14ac:dyDescent="0.25">
      <c r="I4137" s="146"/>
      <c r="J4137" s="146"/>
      <c r="K4137" s="146"/>
      <c r="L4137" s="146"/>
    </row>
    <row r="4138" spans="9:12" x14ac:dyDescent="0.25">
      <c r="I4138" s="146"/>
      <c r="J4138" s="146"/>
      <c r="K4138" s="146"/>
      <c r="L4138" s="146"/>
    </row>
    <row r="4139" spans="9:12" x14ac:dyDescent="0.25">
      <c r="I4139" s="146"/>
      <c r="J4139" s="146"/>
      <c r="K4139" s="146"/>
      <c r="L4139" s="146"/>
    </row>
    <row r="4140" spans="9:12" x14ac:dyDescent="0.25">
      <c r="I4140" s="146"/>
      <c r="J4140" s="146"/>
      <c r="K4140" s="146"/>
      <c r="L4140" s="146"/>
    </row>
    <row r="4141" spans="9:12" x14ac:dyDescent="0.25">
      <c r="I4141" s="146"/>
      <c r="J4141" s="146"/>
      <c r="K4141" s="146"/>
      <c r="L4141" s="146"/>
    </row>
    <row r="4142" spans="9:12" x14ac:dyDescent="0.25">
      <c r="I4142" s="146"/>
      <c r="J4142" s="146"/>
      <c r="K4142" s="146"/>
      <c r="L4142" s="146"/>
    </row>
    <row r="4143" spans="9:12" x14ac:dyDescent="0.25">
      <c r="I4143" s="146"/>
      <c r="J4143" s="146"/>
      <c r="K4143" s="146"/>
      <c r="L4143" s="146"/>
    </row>
    <row r="4144" spans="9:12" x14ac:dyDescent="0.25">
      <c r="I4144" s="146"/>
      <c r="J4144" s="146"/>
      <c r="K4144" s="146"/>
      <c r="L4144" s="146"/>
    </row>
    <row r="4145" spans="9:12" x14ac:dyDescent="0.25">
      <c r="I4145" s="146"/>
      <c r="J4145" s="146"/>
      <c r="K4145" s="146"/>
      <c r="L4145" s="146"/>
    </row>
    <row r="4146" spans="9:12" x14ac:dyDescent="0.25">
      <c r="I4146" s="146"/>
      <c r="J4146" s="146"/>
      <c r="K4146" s="146"/>
      <c r="L4146" s="146"/>
    </row>
    <row r="4147" spans="9:12" x14ac:dyDescent="0.25">
      <c r="I4147" s="146"/>
      <c r="J4147" s="146"/>
      <c r="K4147" s="146"/>
      <c r="L4147" s="146"/>
    </row>
    <row r="4148" spans="9:12" x14ac:dyDescent="0.25">
      <c r="I4148" s="146"/>
      <c r="J4148" s="146"/>
      <c r="K4148" s="146"/>
      <c r="L4148" s="146"/>
    </row>
    <row r="4149" spans="9:12" x14ac:dyDescent="0.25">
      <c r="I4149" s="146"/>
      <c r="J4149" s="146"/>
      <c r="K4149" s="146"/>
      <c r="L4149" s="146"/>
    </row>
    <row r="4150" spans="9:12" x14ac:dyDescent="0.25">
      <c r="I4150" s="146"/>
      <c r="J4150" s="146"/>
      <c r="K4150" s="146"/>
      <c r="L4150" s="146"/>
    </row>
    <row r="4151" spans="9:12" x14ac:dyDescent="0.25">
      <c r="I4151" s="146"/>
      <c r="J4151" s="146"/>
      <c r="K4151" s="146"/>
      <c r="L4151" s="146"/>
    </row>
    <row r="4152" spans="9:12" x14ac:dyDescent="0.25">
      <c r="I4152" s="146"/>
      <c r="J4152" s="146"/>
      <c r="K4152" s="146"/>
      <c r="L4152" s="146"/>
    </row>
    <row r="4153" spans="9:12" x14ac:dyDescent="0.25">
      <c r="I4153" s="146"/>
      <c r="J4153" s="146"/>
      <c r="K4153" s="146"/>
      <c r="L4153" s="146"/>
    </row>
    <row r="4154" spans="9:12" x14ac:dyDescent="0.25">
      <c r="I4154" s="146"/>
      <c r="J4154" s="146"/>
      <c r="K4154" s="146"/>
      <c r="L4154" s="146"/>
    </row>
    <row r="4155" spans="9:12" x14ac:dyDescent="0.25">
      <c r="I4155" s="146"/>
      <c r="J4155" s="146"/>
      <c r="K4155" s="146"/>
      <c r="L4155" s="146"/>
    </row>
    <row r="4156" spans="9:12" x14ac:dyDescent="0.25">
      <c r="I4156" s="146"/>
      <c r="J4156" s="146"/>
      <c r="K4156" s="146"/>
      <c r="L4156" s="146"/>
    </row>
    <row r="4157" spans="9:12" x14ac:dyDescent="0.25">
      <c r="I4157" s="146"/>
      <c r="J4157" s="146"/>
      <c r="K4157" s="146"/>
      <c r="L4157" s="146"/>
    </row>
    <row r="4158" spans="9:12" x14ac:dyDescent="0.25">
      <c r="I4158" s="146"/>
      <c r="J4158" s="146"/>
      <c r="K4158" s="146"/>
      <c r="L4158" s="146"/>
    </row>
    <row r="4159" spans="9:12" x14ac:dyDescent="0.25">
      <c r="I4159" s="146"/>
      <c r="J4159" s="146"/>
      <c r="K4159" s="146"/>
      <c r="L4159" s="146"/>
    </row>
    <row r="4160" spans="9:12" x14ac:dyDescent="0.25">
      <c r="I4160" s="146"/>
      <c r="J4160" s="146"/>
      <c r="K4160" s="146"/>
      <c r="L4160" s="146"/>
    </row>
    <row r="4161" spans="9:12" x14ac:dyDescent="0.25">
      <c r="I4161" s="146"/>
      <c r="J4161" s="146"/>
      <c r="K4161" s="146"/>
      <c r="L4161" s="146"/>
    </row>
    <row r="4162" spans="9:12" x14ac:dyDescent="0.25">
      <c r="I4162" s="146"/>
      <c r="J4162" s="146"/>
      <c r="K4162" s="146"/>
      <c r="L4162" s="146"/>
    </row>
    <row r="4163" spans="9:12" x14ac:dyDescent="0.25">
      <c r="I4163" s="146"/>
      <c r="J4163" s="146"/>
      <c r="K4163" s="146"/>
      <c r="L4163" s="146"/>
    </row>
    <row r="4164" spans="9:12" x14ac:dyDescent="0.25">
      <c r="I4164" s="146"/>
      <c r="J4164" s="146"/>
      <c r="K4164" s="146"/>
      <c r="L4164" s="146"/>
    </row>
    <row r="4165" spans="9:12" x14ac:dyDescent="0.25">
      <c r="I4165" s="146"/>
      <c r="J4165" s="146"/>
      <c r="K4165" s="146"/>
      <c r="L4165" s="146"/>
    </row>
    <row r="4166" spans="9:12" x14ac:dyDescent="0.25">
      <c r="I4166" s="146"/>
      <c r="J4166" s="146"/>
      <c r="K4166" s="146"/>
      <c r="L4166" s="146"/>
    </row>
    <row r="4167" spans="9:12" x14ac:dyDescent="0.25">
      <c r="I4167" s="146"/>
      <c r="J4167" s="146"/>
      <c r="K4167" s="146"/>
      <c r="L4167" s="146"/>
    </row>
    <row r="4168" spans="9:12" x14ac:dyDescent="0.25">
      <c r="I4168" s="146"/>
      <c r="J4168" s="146"/>
      <c r="K4168" s="146"/>
      <c r="L4168" s="146"/>
    </row>
    <row r="4169" spans="9:12" x14ac:dyDescent="0.25">
      <c r="I4169" s="146"/>
      <c r="J4169" s="146"/>
      <c r="K4169" s="146"/>
      <c r="L4169" s="146"/>
    </row>
    <row r="4170" spans="9:12" x14ac:dyDescent="0.25">
      <c r="I4170" s="146"/>
      <c r="J4170" s="146"/>
      <c r="K4170" s="146"/>
      <c r="L4170" s="146"/>
    </row>
    <row r="4171" spans="9:12" x14ac:dyDescent="0.25">
      <c r="I4171" s="146"/>
      <c r="J4171" s="146"/>
      <c r="K4171" s="146"/>
      <c r="L4171" s="146"/>
    </row>
    <row r="4172" spans="9:12" x14ac:dyDescent="0.25">
      <c r="I4172" s="146"/>
      <c r="J4172" s="146"/>
      <c r="K4172" s="146"/>
      <c r="L4172" s="146"/>
    </row>
    <row r="4173" spans="9:12" x14ac:dyDescent="0.25">
      <c r="I4173" s="146"/>
      <c r="J4173" s="146"/>
      <c r="K4173" s="146"/>
      <c r="L4173" s="146"/>
    </row>
    <row r="4174" spans="9:12" x14ac:dyDescent="0.25">
      <c r="I4174" s="146"/>
      <c r="J4174" s="146"/>
      <c r="K4174" s="146"/>
      <c r="L4174" s="146"/>
    </row>
    <row r="4175" spans="9:12" x14ac:dyDescent="0.25">
      <c r="I4175" s="146"/>
      <c r="J4175" s="146"/>
      <c r="K4175" s="146"/>
      <c r="L4175" s="146"/>
    </row>
    <row r="4176" spans="9:12" x14ac:dyDescent="0.25">
      <c r="I4176" s="146"/>
      <c r="J4176" s="146"/>
      <c r="K4176" s="146"/>
      <c r="L4176" s="146"/>
    </row>
    <row r="4177" spans="9:12" x14ac:dyDescent="0.25">
      <c r="I4177" s="146"/>
      <c r="J4177" s="146"/>
      <c r="K4177" s="146"/>
      <c r="L4177" s="146"/>
    </row>
    <row r="4178" spans="9:12" x14ac:dyDescent="0.25">
      <c r="I4178" s="146"/>
      <c r="J4178" s="146"/>
      <c r="K4178" s="146"/>
      <c r="L4178" s="146"/>
    </row>
    <row r="4179" spans="9:12" x14ac:dyDescent="0.25">
      <c r="I4179" s="146"/>
      <c r="J4179" s="146"/>
      <c r="K4179" s="146"/>
      <c r="L4179" s="146"/>
    </row>
    <row r="4180" spans="9:12" x14ac:dyDescent="0.25">
      <c r="I4180" s="146"/>
      <c r="J4180" s="146"/>
      <c r="K4180" s="146"/>
      <c r="L4180" s="146"/>
    </row>
    <row r="4181" spans="9:12" x14ac:dyDescent="0.25">
      <c r="I4181" s="146"/>
      <c r="J4181" s="146"/>
      <c r="K4181" s="146"/>
      <c r="L4181" s="146"/>
    </row>
    <row r="4182" spans="9:12" x14ac:dyDescent="0.25">
      <c r="I4182" s="146"/>
      <c r="J4182" s="146"/>
      <c r="K4182" s="146"/>
      <c r="L4182" s="146"/>
    </row>
    <row r="4183" spans="9:12" x14ac:dyDescent="0.25">
      <c r="I4183" s="146"/>
      <c r="J4183" s="146"/>
      <c r="K4183" s="146"/>
      <c r="L4183" s="146"/>
    </row>
    <row r="4184" spans="9:12" x14ac:dyDescent="0.25">
      <c r="I4184" s="146"/>
      <c r="J4184" s="146"/>
      <c r="K4184" s="146"/>
      <c r="L4184" s="146"/>
    </row>
    <row r="4185" spans="9:12" x14ac:dyDescent="0.25">
      <c r="I4185" s="146"/>
      <c r="J4185" s="146"/>
      <c r="K4185" s="146"/>
      <c r="L4185" s="146"/>
    </row>
    <row r="4186" spans="9:12" x14ac:dyDescent="0.25">
      <c r="I4186" s="146"/>
      <c r="J4186" s="146"/>
      <c r="K4186" s="146"/>
      <c r="L4186" s="146"/>
    </row>
    <row r="4187" spans="9:12" x14ac:dyDescent="0.25">
      <c r="I4187" s="146"/>
      <c r="J4187" s="146"/>
      <c r="K4187" s="146"/>
      <c r="L4187" s="146"/>
    </row>
    <row r="4188" spans="9:12" x14ac:dyDescent="0.25">
      <c r="I4188" s="146"/>
      <c r="J4188" s="146"/>
      <c r="K4188" s="146"/>
      <c r="L4188" s="146"/>
    </row>
    <row r="4189" spans="9:12" x14ac:dyDescent="0.25">
      <c r="I4189" s="146"/>
      <c r="J4189" s="146"/>
      <c r="K4189" s="146"/>
      <c r="L4189" s="146"/>
    </row>
    <row r="4190" spans="9:12" x14ac:dyDescent="0.25">
      <c r="I4190" s="146"/>
      <c r="J4190" s="146"/>
      <c r="K4190" s="146"/>
      <c r="L4190" s="146"/>
    </row>
    <row r="4191" spans="9:12" x14ac:dyDescent="0.25">
      <c r="I4191" s="146"/>
      <c r="J4191" s="146"/>
      <c r="K4191" s="146"/>
      <c r="L4191" s="146"/>
    </row>
    <row r="4192" spans="9:12" x14ac:dyDescent="0.25">
      <c r="I4192" s="146"/>
      <c r="J4192" s="146"/>
      <c r="K4192" s="146"/>
      <c r="L4192" s="146"/>
    </row>
    <row r="4193" spans="9:12" x14ac:dyDescent="0.25">
      <c r="I4193" s="146"/>
      <c r="J4193" s="146"/>
      <c r="K4193" s="146"/>
      <c r="L4193" s="146"/>
    </row>
    <row r="4194" spans="9:12" x14ac:dyDescent="0.25">
      <c r="I4194" s="146"/>
      <c r="J4194" s="146"/>
      <c r="K4194" s="146"/>
      <c r="L4194" s="146"/>
    </row>
    <row r="4195" spans="9:12" x14ac:dyDescent="0.25">
      <c r="I4195" s="146"/>
      <c r="J4195" s="146"/>
      <c r="K4195" s="146"/>
      <c r="L4195" s="146"/>
    </row>
    <row r="4196" spans="9:12" x14ac:dyDescent="0.25">
      <c r="I4196" s="146"/>
      <c r="J4196" s="146"/>
      <c r="K4196" s="146"/>
      <c r="L4196" s="146"/>
    </row>
    <row r="4197" spans="9:12" x14ac:dyDescent="0.25">
      <c r="I4197" s="146"/>
      <c r="J4197" s="146"/>
      <c r="K4197" s="146"/>
      <c r="L4197" s="146"/>
    </row>
    <row r="4198" spans="9:12" x14ac:dyDescent="0.25">
      <c r="I4198" s="146"/>
      <c r="J4198" s="146"/>
      <c r="K4198" s="146"/>
      <c r="L4198" s="146"/>
    </row>
    <row r="4199" spans="9:12" x14ac:dyDescent="0.25">
      <c r="I4199" s="146"/>
      <c r="J4199" s="146"/>
      <c r="K4199" s="146"/>
      <c r="L4199" s="146"/>
    </row>
    <row r="4200" spans="9:12" x14ac:dyDescent="0.25">
      <c r="I4200" s="146"/>
      <c r="J4200" s="146"/>
      <c r="K4200" s="146"/>
      <c r="L4200" s="146"/>
    </row>
    <row r="4201" spans="9:12" x14ac:dyDescent="0.25">
      <c r="I4201" s="146"/>
      <c r="J4201" s="146"/>
      <c r="K4201" s="146"/>
      <c r="L4201" s="146"/>
    </row>
    <row r="4202" spans="9:12" x14ac:dyDescent="0.25">
      <c r="I4202" s="146"/>
      <c r="J4202" s="146"/>
      <c r="K4202" s="146"/>
      <c r="L4202" s="146"/>
    </row>
    <row r="4203" spans="9:12" x14ac:dyDescent="0.25">
      <c r="I4203" s="146"/>
      <c r="J4203" s="146"/>
      <c r="K4203" s="146"/>
      <c r="L4203" s="146"/>
    </row>
    <row r="4204" spans="9:12" x14ac:dyDescent="0.25">
      <c r="I4204" s="146"/>
      <c r="J4204" s="146"/>
      <c r="K4204" s="146"/>
      <c r="L4204" s="146"/>
    </row>
    <row r="4205" spans="9:12" x14ac:dyDescent="0.25">
      <c r="I4205" s="146"/>
      <c r="J4205" s="146"/>
      <c r="K4205" s="146"/>
      <c r="L4205" s="146"/>
    </row>
    <row r="4206" spans="9:12" x14ac:dyDescent="0.25">
      <c r="I4206" s="146"/>
      <c r="J4206" s="146"/>
      <c r="K4206" s="146"/>
      <c r="L4206" s="146"/>
    </row>
    <row r="4207" spans="9:12" x14ac:dyDescent="0.25">
      <c r="I4207" s="146"/>
      <c r="J4207" s="146"/>
      <c r="K4207" s="146"/>
      <c r="L4207" s="146"/>
    </row>
    <row r="4208" spans="9:12" x14ac:dyDescent="0.25">
      <c r="I4208" s="146"/>
      <c r="J4208" s="146"/>
      <c r="K4208" s="146"/>
      <c r="L4208" s="146"/>
    </row>
    <row r="4209" spans="9:12" x14ac:dyDescent="0.25">
      <c r="I4209" s="146"/>
      <c r="J4209" s="146"/>
      <c r="K4209" s="146"/>
      <c r="L4209" s="146"/>
    </row>
    <row r="4210" spans="9:12" x14ac:dyDescent="0.25">
      <c r="I4210" s="146"/>
      <c r="J4210" s="146"/>
      <c r="K4210" s="146"/>
      <c r="L4210" s="146"/>
    </row>
    <row r="4211" spans="9:12" x14ac:dyDescent="0.25">
      <c r="I4211" s="146"/>
      <c r="J4211" s="146"/>
      <c r="K4211" s="146"/>
      <c r="L4211" s="146"/>
    </row>
    <row r="4212" spans="9:12" x14ac:dyDescent="0.25">
      <c r="I4212" s="146"/>
      <c r="J4212" s="146"/>
      <c r="K4212" s="146"/>
      <c r="L4212" s="146"/>
    </row>
    <row r="4213" spans="9:12" x14ac:dyDescent="0.25">
      <c r="I4213" s="146"/>
      <c r="J4213" s="146"/>
      <c r="K4213" s="146"/>
      <c r="L4213" s="146"/>
    </row>
    <row r="4214" spans="9:12" x14ac:dyDescent="0.25">
      <c r="I4214" s="146"/>
      <c r="J4214" s="146"/>
      <c r="K4214" s="146"/>
      <c r="L4214" s="146"/>
    </row>
    <row r="4215" spans="9:12" x14ac:dyDescent="0.25">
      <c r="I4215" s="146"/>
      <c r="J4215" s="146"/>
      <c r="K4215" s="146"/>
      <c r="L4215" s="146"/>
    </row>
    <row r="4216" spans="9:12" x14ac:dyDescent="0.25">
      <c r="I4216" s="146"/>
      <c r="J4216" s="146"/>
      <c r="K4216" s="146"/>
      <c r="L4216" s="146"/>
    </row>
    <row r="4217" spans="9:12" x14ac:dyDescent="0.25">
      <c r="I4217" s="146"/>
      <c r="J4217" s="146"/>
      <c r="K4217" s="146"/>
      <c r="L4217" s="146"/>
    </row>
    <row r="4218" spans="9:12" x14ac:dyDescent="0.25">
      <c r="I4218" s="146"/>
      <c r="J4218" s="146"/>
      <c r="K4218" s="146"/>
      <c r="L4218" s="146"/>
    </row>
    <row r="4219" spans="9:12" x14ac:dyDescent="0.25">
      <c r="I4219" s="146"/>
      <c r="J4219" s="146"/>
      <c r="K4219" s="146"/>
      <c r="L4219" s="146"/>
    </row>
    <row r="4220" spans="9:12" x14ac:dyDescent="0.25">
      <c r="I4220" s="146"/>
      <c r="J4220" s="146"/>
      <c r="K4220" s="146"/>
      <c r="L4220" s="146"/>
    </row>
    <row r="4221" spans="9:12" x14ac:dyDescent="0.25">
      <c r="I4221" s="146"/>
      <c r="J4221" s="146"/>
      <c r="K4221" s="146"/>
      <c r="L4221" s="146"/>
    </row>
    <row r="4222" spans="9:12" x14ac:dyDescent="0.25">
      <c r="I4222" s="146"/>
      <c r="J4222" s="146"/>
      <c r="K4222" s="146"/>
      <c r="L4222" s="146"/>
    </row>
    <row r="4223" spans="9:12" x14ac:dyDescent="0.25">
      <c r="I4223" s="146"/>
      <c r="J4223" s="146"/>
      <c r="K4223" s="146"/>
      <c r="L4223" s="146"/>
    </row>
    <row r="4224" spans="9:12" x14ac:dyDescent="0.25">
      <c r="I4224" s="146"/>
      <c r="J4224" s="146"/>
      <c r="K4224" s="146"/>
      <c r="L4224" s="146"/>
    </row>
    <row r="4225" spans="9:12" x14ac:dyDescent="0.25">
      <c r="I4225" s="146"/>
      <c r="J4225" s="146"/>
      <c r="K4225" s="146"/>
      <c r="L4225" s="146"/>
    </row>
    <row r="4226" spans="9:12" x14ac:dyDescent="0.25">
      <c r="I4226" s="146"/>
      <c r="J4226" s="146"/>
      <c r="K4226" s="146"/>
      <c r="L4226" s="146"/>
    </row>
    <row r="4227" spans="9:12" x14ac:dyDescent="0.25">
      <c r="I4227" s="146"/>
      <c r="J4227" s="146"/>
      <c r="K4227" s="146"/>
      <c r="L4227" s="146"/>
    </row>
    <row r="4228" spans="9:12" x14ac:dyDescent="0.25">
      <c r="I4228" s="146"/>
      <c r="J4228" s="146"/>
      <c r="K4228" s="146"/>
      <c r="L4228" s="146"/>
    </row>
    <row r="4229" spans="9:12" x14ac:dyDescent="0.25">
      <c r="I4229" s="146"/>
      <c r="J4229" s="146"/>
      <c r="K4229" s="146"/>
      <c r="L4229" s="146"/>
    </row>
    <row r="4230" spans="9:12" x14ac:dyDescent="0.25">
      <c r="I4230" s="146"/>
      <c r="J4230" s="146"/>
      <c r="K4230" s="146"/>
      <c r="L4230" s="146"/>
    </row>
    <row r="4231" spans="9:12" x14ac:dyDescent="0.25">
      <c r="I4231" s="146"/>
      <c r="J4231" s="146"/>
      <c r="K4231" s="146"/>
      <c r="L4231" s="146"/>
    </row>
    <row r="4232" spans="9:12" x14ac:dyDescent="0.25">
      <c r="I4232" s="146"/>
      <c r="J4232" s="146"/>
      <c r="K4232" s="146"/>
      <c r="L4232" s="146"/>
    </row>
    <row r="4233" spans="9:12" x14ac:dyDescent="0.25">
      <c r="I4233" s="146"/>
      <c r="J4233" s="146"/>
      <c r="K4233" s="146"/>
      <c r="L4233" s="146"/>
    </row>
    <row r="4234" spans="9:12" x14ac:dyDescent="0.25">
      <c r="I4234" s="146"/>
      <c r="J4234" s="146"/>
      <c r="K4234" s="146"/>
      <c r="L4234" s="146"/>
    </row>
    <row r="4235" spans="9:12" x14ac:dyDescent="0.25">
      <c r="I4235" s="146"/>
      <c r="J4235" s="146"/>
      <c r="K4235" s="146"/>
      <c r="L4235" s="146"/>
    </row>
    <row r="4236" spans="9:12" x14ac:dyDescent="0.25">
      <c r="I4236" s="146"/>
      <c r="J4236" s="146"/>
      <c r="K4236" s="146"/>
      <c r="L4236" s="146"/>
    </row>
    <row r="4237" spans="9:12" x14ac:dyDescent="0.25">
      <c r="I4237" s="146"/>
      <c r="J4237" s="146"/>
      <c r="K4237" s="146"/>
      <c r="L4237" s="146"/>
    </row>
    <row r="4238" spans="9:12" x14ac:dyDescent="0.25">
      <c r="I4238" s="146"/>
      <c r="J4238" s="146"/>
      <c r="K4238" s="146"/>
      <c r="L4238" s="146"/>
    </row>
    <row r="4239" spans="9:12" x14ac:dyDescent="0.25">
      <c r="I4239" s="146"/>
      <c r="J4239" s="146"/>
      <c r="K4239" s="146"/>
      <c r="L4239" s="146"/>
    </row>
    <row r="4240" spans="9:12" x14ac:dyDescent="0.25">
      <c r="I4240" s="146"/>
      <c r="J4240" s="146"/>
      <c r="K4240" s="146"/>
      <c r="L4240" s="146"/>
    </row>
    <row r="4241" spans="9:12" x14ac:dyDescent="0.25">
      <c r="I4241" s="146"/>
      <c r="J4241" s="146"/>
      <c r="K4241" s="146"/>
      <c r="L4241" s="146"/>
    </row>
    <row r="4242" spans="9:12" x14ac:dyDescent="0.25">
      <c r="I4242" s="146"/>
      <c r="J4242" s="146"/>
      <c r="K4242" s="146"/>
      <c r="L4242" s="146"/>
    </row>
    <row r="4243" spans="9:12" x14ac:dyDescent="0.25">
      <c r="I4243" s="146"/>
      <c r="J4243" s="146"/>
      <c r="K4243" s="146"/>
      <c r="L4243" s="146"/>
    </row>
    <row r="4244" spans="9:12" x14ac:dyDescent="0.25">
      <c r="I4244" s="146"/>
      <c r="J4244" s="146"/>
      <c r="K4244" s="146"/>
      <c r="L4244" s="146"/>
    </row>
    <row r="4245" spans="9:12" x14ac:dyDescent="0.25">
      <c r="I4245" s="146"/>
      <c r="J4245" s="146"/>
      <c r="K4245" s="146"/>
      <c r="L4245" s="146"/>
    </row>
    <row r="4246" spans="9:12" x14ac:dyDescent="0.25">
      <c r="I4246" s="146"/>
      <c r="J4246" s="146"/>
      <c r="K4246" s="146"/>
      <c r="L4246" s="146"/>
    </row>
    <row r="4247" spans="9:12" x14ac:dyDescent="0.25">
      <c r="I4247" s="146"/>
      <c r="J4247" s="146"/>
      <c r="K4247" s="146"/>
      <c r="L4247" s="146"/>
    </row>
    <row r="4248" spans="9:12" x14ac:dyDescent="0.25">
      <c r="I4248" s="146"/>
      <c r="J4248" s="146"/>
      <c r="K4248" s="146"/>
      <c r="L4248" s="146"/>
    </row>
    <row r="4249" spans="9:12" x14ac:dyDescent="0.25">
      <c r="I4249" s="146"/>
      <c r="J4249" s="146"/>
      <c r="K4249" s="146"/>
      <c r="L4249" s="146"/>
    </row>
    <row r="4250" spans="9:12" x14ac:dyDescent="0.25">
      <c r="I4250" s="146"/>
      <c r="J4250" s="146"/>
      <c r="K4250" s="146"/>
      <c r="L4250" s="146"/>
    </row>
    <row r="4251" spans="9:12" x14ac:dyDescent="0.25">
      <c r="I4251" s="146"/>
      <c r="J4251" s="146"/>
      <c r="K4251" s="146"/>
      <c r="L4251" s="146"/>
    </row>
    <row r="4252" spans="9:12" x14ac:dyDescent="0.25">
      <c r="I4252" s="146"/>
      <c r="J4252" s="146"/>
      <c r="K4252" s="146"/>
      <c r="L4252" s="146"/>
    </row>
    <row r="4253" spans="9:12" x14ac:dyDescent="0.25">
      <c r="I4253" s="146"/>
      <c r="J4253" s="146"/>
      <c r="K4253" s="146"/>
      <c r="L4253" s="146"/>
    </row>
    <row r="4254" spans="9:12" x14ac:dyDescent="0.25">
      <c r="I4254" s="146"/>
      <c r="J4254" s="146"/>
      <c r="K4254" s="146"/>
      <c r="L4254" s="146"/>
    </row>
    <row r="4255" spans="9:12" x14ac:dyDescent="0.25">
      <c r="I4255" s="146"/>
      <c r="J4255" s="146"/>
      <c r="K4255" s="146"/>
      <c r="L4255" s="146"/>
    </row>
    <row r="4256" spans="9:12" x14ac:dyDescent="0.25">
      <c r="I4256" s="146"/>
      <c r="J4256" s="146"/>
      <c r="K4256" s="146"/>
      <c r="L4256" s="146"/>
    </row>
    <row r="4257" spans="9:12" x14ac:dyDescent="0.25">
      <c r="I4257" s="146"/>
      <c r="J4257" s="146"/>
      <c r="K4257" s="146"/>
      <c r="L4257" s="146"/>
    </row>
    <row r="4258" spans="9:12" x14ac:dyDescent="0.25">
      <c r="I4258" s="146"/>
      <c r="J4258" s="146"/>
      <c r="K4258" s="146"/>
      <c r="L4258" s="146"/>
    </row>
    <row r="4259" spans="9:12" x14ac:dyDescent="0.25">
      <c r="I4259" s="146"/>
      <c r="J4259" s="146"/>
      <c r="K4259" s="146"/>
      <c r="L4259" s="146"/>
    </row>
    <row r="4260" spans="9:12" x14ac:dyDescent="0.25">
      <c r="I4260" s="146"/>
      <c r="J4260" s="146"/>
      <c r="K4260" s="146"/>
      <c r="L4260" s="146"/>
    </row>
    <row r="4261" spans="9:12" x14ac:dyDescent="0.25">
      <c r="I4261" s="146"/>
      <c r="J4261" s="146"/>
      <c r="K4261" s="146"/>
      <c r="L4261" s="146"/>
    </row>
    <row r="4262" spans="9:12" x14ac:dyDescent="0.25">
      <c r="I4262" s="146"/>
      <c r="J4262" s="146"/>
      <c r="K4262" s="146"/>
      <c r="L4262" s="146"/>
    </row>
    <row r="4263" spans="9:12" x14ac:dyDescent="0.25">
      <c r="I4263" s="146"/>
      <c r="J4263" s="146"/>
      <c r="K4263" s="146"/>
      <c r="L4263" s="146"/>
    </row>
    <row r="4264" spans="9:12" x14ac:dyDescent="0.25">
      <c r="I4264" s="146"/>
      <c r="J4264" s="146"/>
      <c r="K4264" s="146"/>
      <c r="L4264" s="146"/>
    </row>
    <row r="4265" spans="9:12" x14ac:dyDescent="0.25">
      <c r="I4265" s="146"/>
      <c r="J4265" s="146"/>
      <c r="K4265" s="146"/>
      <c r="L4265" s="146"/>
    </row>
    <row r="4266" spans="9:12" x14ac:dyDescent="0.25">
      <c r="I4266" s="146"/>
      <c r="J4266" s="146"/>
      <c r="K4266" s="146"/>
      <c r="L4266" s="146"/>
    </row>
    <row r="4267" spans="9:12" x14ac:dyDescent="0.25">
      <c r="I4267" s="146"/>
      <c r="J4267" s="146"/>
      <c r="K4267" s="146"/>
      <c r="L4267" s="146"/>
    </row>
    <row r="4268" spans="9:12" x14ac:dyDescent="0.25">
      <c r="I4268" s="146"/>
      <c r="J4268" s="146"/>
      <c r="K4268" s="146"/>
      <c r="L4268" s="146"/>
    </row>
    <row r="4269" spans="9:12" x14ac:dyDescent="0.25">
      <c r="I4269" s="146"/>
      <c r="J4269" s="146"/>
      <c r="K4269" s="146"/>
      <c r="L4269" s="146"/>
    </row>
    <row r="4270" spans="9:12" x14ac:dyDescent="0.25">
      <c r="I4270" s="146"/>
      <c r="J4270" s="146"/>
      <c r="K4270" s="146"/>
      <c r="L4270" s="146"/>
    </row>
    <row r="4271" spans="9:12" x14ac:dyDescent="0.25">
      <c r="I4271" s="146"/>
      <c r="J4271" s="146"/>
      <c r="K4271" s="146"/>
      <c r="L4271" s="146"/>
    </row>
    <row r="4272" spans="9:12" x14ac:dyDescent="0.25">
      <c r="I4272" s="146"/>
      <c r="J4272" s="146"/>
      <c r="K4272" s="146"/>
      <c r="L4272" s="146"/>
    </row>
    <row r="4273" spans="9:12" x14ac:dyDescent="0.25">
      <c r="I4273" s="146"/>
      <c r="J4273" s="146"/>
      <c r="K4273" s="146"/>
      <c r="L4273" s="146"/>
    </row>
    <row r="4274" spans="9:12" x14ac:dyDescent="0.25">
      <c r="I4274" s="146"/>
      <c r="J4274" s="146"/>
      <c r="K4274" s="146"/>
      <c r="L4274" s="146"/>
    </row>
    <row r="4275" spans="9:12" x14ac:dyDescent="0.25">
      <c r="I4275" s="146"/>
      <c r="J4275" s="146"/>
      <c r="K4275" s="146"/>
      <c r="L4275" s="146"/>
    </row>
    <row r="4276" spans="9:12" x14ac:dyDescent="0.25">
      <c r="I4276" s="146"/>
      <c r="J4276" s="146"/>
      <c r="K4276" s="146"/>
      <c r="L4276" s="146"/>
    </row>
    <row r="4277" spans="9:12" x14ac:dyDescent="0.25">
      <c r="I4277" s="146"/>
      <c r="J4277" s="146"/>
      <c r="K4277" s="146"/>
      <c r="L4277" s="146"/>
    </row>
    <row r="4278" spans="9:12" x14ac:dyDescent="0.25">
      <c r="I4278" s="146"/>
      <c r="J4278" s="146"/>
      <c r="K4278" s="146"/>
      <c r="L4278" s="146"/>
    </row>
    <row r="4279" spans="9:12" x14ac:dyDescent="0.25">
      <c r="I4279" s="146"/>
      <c r="J4279" s="146"/>
      <c r="K4279" s="146"/>
      <c r="L4279" s="146"/>
    </row>
    <row r="4280" spans="9:12" x14ac:dyDescent="0.25">
      <c r="I4280" s="146"/>
      <c r="J4280" s="146"/>
      <c r="K4280" s="146"/>
      <c r="L4280" s="146"/>
    </row>
    <row r="4281" spans="9:12" x14ac:dyDescent="0.25">
      <c r="I4281" s="146"/>
      <c r="J4281" s="146"/>
      <c r="K4281" s="146"/>
      <c r="L4281" s="146"/>
    </row>
    <row r="4282" spans="9:12" x14ac:dyDescent="0.25">
      <c r="I4282" s="146"/>
      <c r="J4282" s="146"/>
      <c r="K4282" s="146"/>
      <c r="L4282" s="146"/>
    </row>
    <row r="4283" spans="9:12" x14ac:dyDescent="0.25">
      <c r="I4283" s="146"/>
      <c r="J4283" s="146"/>
      <c r="K4283" s="146"/>
      <c r="L4283" s="146"/>
    </row>
    <row r="4284" spans="9:12" x14ac:dyDescent="0.25">
      <c r="I4284" s="146"/>
      <c r="J4284" s="146"/>
      <c r="K4284" s="146"/>
      <c r="L4284" s="146"/>
    </row>
    <row r="4285" spans="9:12" x14ac:dyDescent="0.25">
      <c r="I4285" s="146"/>
      <c r="J4285" s="146"/>
      <c r="K4285" s="146"/>
      <c r="L4285" s="146"/>
    </row>
    <row r="4286" spans="9:12" x14ac:dyDescent="0.25">
      <c r="I4286" s="146"/>
      <c r="J4286" s="146"/>
      <c r="K4286" s="146"/>
      <c r="L4286" s="146"/>
    </row>
    <row r="4287" spans="9:12" x14ac:dyDescent="0.25">
      <c r="I4287" s="146"/>
      <c r="J4287" s="146"/>
      <c r="K4287" s="146"/>
      <c r="L4287" s="146"/>
    </row>
    <row r="4288" spans="9:12" x14ac:dyDescent="0.25">
      <c r="I4288" s="146"/>
      <c r="J4288" s="146"/>
      <c r="K4288" s="146"/>
      <c r="L4288" s="146"/>
    </row>
    <row r="4289" spans="9:12" x14ac:dyDescent="0.25">
      <c r="I4289" s="146"/>
      <c r="J4289" s="146"/>
      <c r="K4289" s="146"/>
      <c r="L4289" s="146"/>
    </row>
    <row r="4290" spans="9:12" x14ac:dyDescent="0.25">
      <c r="I4290" s="146"/>
      <c r="J4290" s="146"/>
      <c r="K4290" s="146"/>
      <c r="L4290" s="146"/>
    </row>
    <row r="4291" spans="9:12" x14ac:dyDescent="0.25">
      <c r="I4291" s="146"/>
      <c r="J4291" s="146"/>
      <c r="K4291" s="146"/>
      <c r="L4291" s="146"/>
    </row>
    <row r="4292" spans="9:12" x14ac:dyDescent="0.25">
      <c r="I4292" s="146"/>
      <c r="J4292" s="146"/>
      <c r="K4292" s="146"/>
      <c r="L4292" s="146"/>
    </row>
    <row r="4293" spans="9:12" x14ac:dyDescent="0.25">
      <c r="I4293" s="146"/>
      <c r="J4293" s="146"/>
      <c r="K4293" s="146"/>
      <c r="L4293" s="146"/>
    </row>
    <row r="4294" spans="9:12" x14ac:dyDescent="0.25">
      <c r="I4294" s="146"/>
      <c r="J4294" s="146"/>
      <c r="K4294" s="146"/>
      <c r="L4294" s="146"/>
    </row>
    <row r="4295" spans="9:12" x14ac:dyDescent="0.25">
      <c r="I4295" s="146"/>
      <c r="J4295" s="146"/>
      <c r="K4295" s="146"/>
      <c r="L4295" s="146"/>
    </row>
    <row r="4296" spans="9:12" x14ac:dyDescent="0.25">
      <c r="I4296" s="146"/>
      <c r="J4296" s="146"/>
      <c r="K4296" s="146"/>
      <c r="L4296" s="146"/>
    </row>
    <row r="4297" spans="9:12" x14ac:dyDescent="0.25">
      <c r="I4297" s="146"/>
      <c r="J4297" s="146"/>
      <c r="K4297" s="146"/>
      <c r="L4297" s="146"/>
    </row>
    <row r="4298" spans="9:12" x14ac:dyDescent="0.25">
      <c r="I4298" s="146"/>
      <c r="J4298" s="146"/>
      <c r="K4298" s="146"/>
      <c r="L4298" s="146"/>
    </row>
    <row r="4299" spans="9:12" x14ac:dyDescent="0.25">
      <c r="I4299" s="146"/>
      <c r="J4299" s="146"/>
      <c r="K4299" s="146"/>
      <c r="L4299" s="146"/>
    </row>
    <row r="4300" spans="9:12" x14ac:dyDescent="0.25">
      <c r="I4300" s="146"/>
      <c r="J4300" s="146"/>
      <c r="K4300" s="146"/>
      <c r="L4300" s="146"/>
    </row>
    <row r="4301" spans="9:12" x14ac:dyDescent="0.25">
      <c r="I4301" s="146"/>
      <c r="J4301" s="146"/>
      <c r="K4301" s="146"/>
      <c r="L4301" s="146"/>
    </row>
    <row r="4302" spans="9:12" x14ac:dyDescent="0.25">
      <c r="I4302" s="146"/>
      <c r="J4302" s="146"/>
      <c r="K4302" s="146"/>
      <c r="L4302" s="146"/>
    </row>
    <row r="4303" spans="9:12" x14ac:dyDescent="0.25">
      <c r="I4303" s="146"/>
      <c r="J4303" s="146"/>
      <c r="K4303" s="146"/>
      <c r="L4303" s="146"/>
    </row>
    <row r="4304" spans="9:12" x14ac:dyDescent="0.25">
      <c r="I4304" s="146"/>
      <c r="J4304" s="146"/>
      <c r="K4304" s="146"/>
      <c r="L4304" s="146"/>
    </row>
    <row r="4305" spans="9:12" x14ac:dyDescent="0.25">
      <c r="I4305" s="146"/>
      <c r="J4305" s="146"/>
      <c r="K4305" s="146"/>
      <c r="L4305" s="146"/>
    </row>
    <row r="4306" spans="9:12" x14ac:dyDescent="0.25">
      <c r="I4306" s="146"/>
      <c r="J4306" s="146"/>
      <c r="K4306" s="146"/>
      <c r="L4306" s="146"/>
    </row>
    <row r="4307" spans="9:12" x14ac:dyDescent="0.25">
      <c r="I4307" s="146"/>
      <c r="J4307" s="146"/>
      <c r="K4307" s="146"/>
      <c r="L4307" s="146"/>
    </row>
    <row r="4308" spans="9:12" x14ac:dyDescent="0.25">
      <c r="I4308" s="146"/>
      <c r="J4308" s="146"/>
      <c r="K4308" s="146"/>
      <c r="L4308" s="146"/>
    </row>
    <row r="4309" spans="9:12" x14ac:dyDescent="0.25">
      <c r="I4309" s="146"/>
      <c r="J4309" s="146"/>
      <c r="K4309" s="146"/>
      <c r="L4309" s="146"/>
    </row>
    <row r="4310" spans="9:12" x14ac:dyDescent="0.25">
      <c r="I4310" s="146"/>
      <c r="J4310" s="146"/>
      <c r="K4310" s="146"/>
      <c r="L4310" s="146"/>
    </row>
    <row r="4311" spans="9:12" x14ac:dyDescent="0.25">
      <c r="I4311" s="146"/>
      <c r="J4311" s="146"/>
      <c r="K4311" s="146"/>
      <c r="L4311" s="146"/>
    </row>
    <row r="4312" spans="9:12" x14ac:dyDescent="0.25">
      <c r="I4312" s="146"/>
      <c r="J4312" s="146"/>
      <c r="K4312" s="146"/>
      <c r="L4312" s="146"/>
    </row>
    <row r="4313" spans="9:12" x14ac:dyDescent="0.25">
      <c r="I4313" s="146"/>
      <c r="J4313" s="146"/>
      <c r="K4313" s="146"/>
      <c r="L4313" s="146"/>
    </row>
    <row r="4314" spans="9:12" x14ac:dyDescent="0.25">
      <c r="I4314" s="146"/>
      <c r="J4314" s="146"/>
      <c r="K4314" s="146"/>
      <c r="L4314" s="146"/>
    </row>
    <row r="4315" spans="9:12" x14ac:dyDescent="0.25">
      <c r="I4315" s="146"/>
      <c r="J4315" s="146"/>
      <c r="K4315" s="146"/>
      <c r="L4315" s="146"/>
    </row>
    <row r="4316" spans="9:12" x14ac:dyDescent="0.25">
      <c r="I4316" s="146"/>
      <c r="J4316" s="146"/>
      <c r="K4316" s="146"/>
      <c r="L4316" s="146"/>
    </row>
    <row r="4317" spans="9:12" x14ac:dyDescent="0.25">
      <c r="I4317" s="146"/>
      <c r="J4317" s="146"/>
      <c r="K4317" s="146"/>
      <c r="L4317" s="146"/>
    </row>
    <row r="4318" spans="9:12" x14ac:dyDescent="0.25">
      <c r="I4318" s="146"/>
      <c r="J4318" s="146"/>
      <c r="K4318" s="146"/>
      <c r="L4318" s="146"/>
    </row>
    <row r="4319" spans="9:12" x14ac:dyDescent="0.25">
      <c r="I4319" s="146"/>
      <c r="J4319" s="146"/>
      <c r="K4319" s="146"/>
      <c r="L4319" s="146"/>
    </row>
    <row r="4320" spans="9:12" x14ac:dyDescent="0.25">
      <c r="I4320" s="146"/>
      <c r="J4320" s="146"/>
      <c r="K4320" s="146"/>
      <c r="L4320" s="146"/>
    </row>
    <row r="4321" spans="9:12" x14ac:dyDescent="0.25">
      <c r="I4321" s="146"/>
      <c r="J4321" s="146"/>
      <c r="K4321" s="146"/>
      <c r="L4321" s="146"/>
    </row>
    <row r="4322" spans="9:12" x14ac:dyDescent="0.25">
      <c r="I4322" s="146"/>
      <c r="J4322" s="146"/>
      <c r="K4322" s="146"/>
      <c r="L4322" s="146"/>
    </row>
    <row r="4323" spans="9:12" x14ac:dyDescent="0.25">
      <c r="I4323" s="146"/>
      <c r="J4323" s="146"/>
      <c r="K4323" s="146"/>
      <c r="L4323" s="146"/>
    </row>
    <row r="4324" spans="9:12" x14ac:dyDescent="0.25">
      <c r="I4324" s="146"/>
      <c r="J4324" s="146"/>
      <c r="K4324" s="146"/>
      <c r="L4324" s="146"/>
    </row>
    <row r="4325" spans="9:12" x14ac:dyDescent="0.25">
      <c r="I4325" s="146"/>
      <c r="J4325" s="146"/>
      <c r="K4325" s="146"/>
      <c r="L4325" s="146"/>
    </row>
    <row r="4326" spans="9:12" x14ac:dyDescent="0.25">
      <c r="I4326" s="146"/>
      <c r="J4326" s="146"/>
      <c r="K4326" s="146"/>
      <c r="L4326" s="146"/>
    </row>
    <row r="4327" spans="9:12" x14ac:dyDescent="0.25">
      <c r="I4327" s="146"/>
      <c r="J4327" s="146"/>
      <c r="K4327" s="146"/>
      <c r="L4327" s="146"/>
    </row>
    <row r="4328" spans="9:12" x14ac:dyDescent="0.25">
      <c r="I4328" s="146"/>
      <c r="J4328" s="146"/>
      <c r="K4328" s="146"/>
      <c r="L4328" s="146"/>
    </row>
    <row r="4329" spans="9:12" x14ac:dyDescent="0.25">
      <c r="I4329" s="146"/>
      <c r="J4329" s="146"/>
      <c r="K4329" s="146"/>
      <c r="L4329" s="146"/>
    </row>
    <row r="4330" spans="9:12" x14ac:dyDescent="0.25">
      <c r="I4330" s="146"/>
      <c r="J4330" s="146"/>
      <c r="K4330" s="146"/>
      <c r="L4330" s="146"/>
    </row>
    <row r="4331" spans="9:12" x14ac:dyDescent="0.25">
      <c r="I4331" s="146"/>
      <c r="J4331" s="146"/>
      <c r="K4331" s="146"/>
      <c r="L4331" s="146"/>
    </row>
    <row r="4332" spans="9:12" x14ac:dyDescent="0.25">
      <c r="I4332" s="146"/>
      <c r="J4332" s="146"/>
      <c r="K4332" s="146"/>
      <c r="L4332" s="146"/>
    </row>
    <row r="4333" spans="9:12" x14ac:dyDescent="0.25">
      <c r="I4333" s="146"/>
      <c r="J4333" s="146"/>
      <c r="K4333" s="146"/>
      <c r="L4333" s="146"/>
    </row>
    <row r="4334" spans="9:12" x14ac:dyDescent="0.25">
      <c r="I4334" s="146"/>
      <c r="J4334" s="146"/>
      <c r="K4334" s="146"/>
      <c r="L4334" s="146"/>
    </row>
    <row r="4335" spans="9:12" x14ac:dyDescent="0.25">
      <c r="I4335" s="146"/>
      <c r="J4335" s="146"/>
      <c r="K4335" s="146"/>
      <c r="L4335" s="146"/>
    </row>
    <row r="4336" spans="9:12" x14ac:dyDescent="0.25">
      <c r="I4336" s="146"/>
      <c r="J4336" s="146"/>
      <c r="K4336" s="146"/>
      <c r="L4336" s="146"/>
    </row>
    <row r="4337" spans="9:12" x14ac:dyDescent="0.25">
      <c r="I4337" s="146"/>
      <c r="J4337" s="146"/>
      <c r="K4337" s="146"/>
      <c r="L4337" s="146"/>
    </row>
    <row r="4338" spans="9:12" x14ac:dyDescent="0.25">
      <c r="I4338" s="146"/>
      <c r="J4338" s="146"/>
      <c r="K4338" s="146"/>
      <c r="L4338" s="146"/>
    </row>
    <row r="4339" spans="9:12" x14ac:dyDescent="0.25">
      <c r="I4339" s="146"/>
      <c r="J4339" s="146"/>
      <c r="K4339" s="146"/>
      <c r="L4339" s="146"/>
    </row>
    <row r="4340" spans="9:12" x14ac:dyDescent="0.25">
      <c r="I4340" s="146"/>
      <c r="J4340" s="146"/>
      <c r="K4340" s="146"/>
      <c r="L4340" s="146"/>
    </row>
    <row r="4341" spans="9:12" x14ac:dyDescent="0.25">
      <c r="I4341" s="146"/>
      <c r="J4341" s="146"/>
      <c r="K4341" s="146"/>
      <c r="L4341" s="146"/>
    </row>
    <row r="4342" spans="9:12" x14ac:dyDescent="0.25">
      <c r="I4342" s="146"/>
      <c r="J4342" s="146"/>
      <c r="K4342" s="146"/>
      <c r="L4342" s="146"/>
    </row>
    <row r="4343" spans="9:12" x14ac:dyDescent="0.25">
      <c r="I4343" s="146"/>
      <c r="J4343" s="146"/>
      <c r="K4343" s="146"/>
      <c r="L4343" s="146"/>
    </row>
    <row r="4344" spans="9:12" x14ac:dyDescent="0.25">
      <c r="I4344" s="146"/>
      <c r="J4344" s="146"/>
      <c r="K4344" s="146"/>
      <c r="L4344" s="146"/>
    </row>
    <row r="4345" spans="9:12" x14ac:dyDescent="0.25">
      <c r="I4345" s="146"/>
      <c r="J4345" s="146"/>
      <c r="K4345" s="146"/>
      <c r="L4345" s="146"/>
    </row>
    <row r="4346" spans="9:12" x14ac:dyDescent="0.25">
      <c r="I4346" s="146"/>
      <c r="J4346" s="146"/>
      <c r="K4346" s="146"/>
      <c r="L4346" s="146"/>
    </row>
    <row r="4347" spans="9:12" x14ac:dyDescent="0.25">
      <c r="I4347" s="146"/>
      <c r="J4347" s="146"/>
      <c r="K4347" s="146"/>
      <c r="L4347" s="146"/>
    </row>
    <row r="4348" spans="9:12" x14ac:dyDescent="0.25">
      <c r="I4348" s="146"/>
      <c r="J4348" s="146"/>
      <c r="K4348" s="146"/>
      <c r="L4348" s="146"/>
    </row>
    <row r="4349" spans="9:12" x14ac:dyDescent="0.25">
      <c r="I4349" s="146"/>
      <c r="J4349" s="146"/>
      <c r="K4349" s="146"/>
      <c r="L4349" s="146"/>
    </row>
    <row r="4350" spans="9:12" x14ac:dyDescent="0.25">
      <c r="I4350" s="146"/>
      <c r="J4350" s="146"/>
      <c r="K4350" s="146"/>
      <c r="L4350" s="146"/>
    </row>
    <row r="4351" spans="9:12" x14ac:dyDescent="0.25">
      <c r="I4351" s="146"/>
      <c r="J4351" s="146"/>
      <c r="K4351" s="146"/>
      <c r="L4351" s="146"/>
    </row>
    <row r="4352" spans="9:12" x14ac:dyDescent="0.25">
      <c r="I4352" s="146"/>
      <c r="J4352" s="146"/>
      <c r="K4352" s="146"/>
      <c r="L4352" s="146"/>
    </row>
    <row r="4353" spans="9:12" x14ac:dyDescent="0.25">
      <c r="I4353" s="146"/>
      <c r="J4353" s="146"/>
      <c r="K4353" s="146"/>
      <c r="L4353" s="146"/>
    </row>
    <row r="4354" spans="9:12" x14ac:dyDescent="0.25">
      <c r="I4354" s="146"/>
      <c r="J4354" s="146"/>
      <c r="K4354" s="146"/>
      <c r="L4354" s="146"/>
    </row>
    <row r="4355" spans="9:12" x14ac:dyDescent="0.25">
      <c r="I4355" s="146"/>
      <c r="J4355" s="146"/>
      <c r="K4355" s="146"/>
      <c r="L4355" s="146"/>
    </row>
    <row r="4356" spans="9:12" x14ac:dyDescent="0.25">
      <c r="I4356" s="146"/>
      <c r="J4356" s="146"/>
      <c r="K4356" s="146"/>
      <c r="L4356" s="146"/>
    </row>
    <row r="4357" spans="9:12" x14ac:dyDescent="0.25">
      <c r="I4357" s="146"/>
      <c r="J4357" s="146"/>
      <c r="K4357" s="146"/>
      <c r="L4357" s="146"/>
    </row>
    <row r="4358" spans="9:12" x14ac:dyDescent="0.25">
      <c r="I4358" s="146"/>
      <c r="J4358" s="146"/>
      <c r="K4358" s="146"/>
      <c r="L4358" s="146"/>
    </row>
    <row r="4359" spans="9:12" x14ac:dyDescent="0.25">
      <c r="I4359" s="146"/>
      <c r="J4359" s="146"/>
      <c r="K4359" s="146"/>
      <c r="L4359" s="146"/>
    </row>
    <row r="4360" spans="9:12" x14ac:dyDescent="0.25">
      <c r="I4360" s="146"/>
      <c r="J4360" s="146"/>
      <c r="K4360" s="146"/>
      <c r="L4360" s="146"/>
    </row>
    <row r="4361" spans="9:12" x14ac:dyDescent="0.25">
      <c r="I4361" s="146"/>
      <c r="J4361" s="146"/>
      <c r="K4361" s="146"/>
      <c r="L4361" s="146"/>
    </row>
    <row r="4362" spans="9:12" x14ac:dyDescent="0.25">
      <c r="I4362" s="146"/>
      <c r="J4362" s="146"/>
      <c r="K4362" s="146"/>
      <c r="L4362" s="146"/>
    </row>
    <row r="4363" spans="9:12" x14ac:dyDescent="0.25">
      <c r="I4363" s="146"/>
      <c r="J4363" s="146"/>
      <c r="K4363" s="146"/>
      <c r="L4363" s="146"/>
    </row>
    <row r="4364" spans="9:12" x14ac:dyDescent="0.25">
      <c r="I4364" s="146"/>
      <c r="J4364" s="146"/>
      <c r="K4364" s="146"/>
      <c r="L4364" s="146"/>
    </row>
    <row r="4365" spans="9:12" x14ac:dyDescent="0.25">
      <c r="I4365" s="146"/>
      <c r="J4365" s="146"/>
      <c r="K4365" s="146"/>
      <c r="L4365" s="146"/>
    </row>
    <row r="4366" spans="9:12" x14ac:dyDescent="0.25">
      <c r="I4366" s="146"/>
      <c r="J4366" s="146"/>
      <c r="K4366" s="146"/>
      <c r="L4366" s="146"/>
    </row>
    <row r="4367" spans="9:12" x14ac:dyDescent="0.25">
      <c r="I4367" s="146"/>
      <c r="J4367" s="146"/>
      <c r="K4367" s="146"/>
      <c r="L4367" s="146"/>
    </row>
    <row r="4368" spans="9:12" x14ac:dyDescent="0.25">
      <c r="I4368" s="146"/>
      <c r="J4368" s="146"/>
      <c r="K4368" s="146"/>
      <c r="L4368" s="146"/>
    </row>
    <row r="4369" spans="9:12" x14ac:dyDescent="0.25">
      <c r="I4369" s="146"/>
      <c r="J4369" s="146"/>
      <c r="K4369" s="146"/>
      <c r="L4369" s="146"/>
    </row>
    <row r="4370" spans="9:12" x14ac:dyDescent="0.25">
      <c r="I4370" s="146"/>
      <c r="J4370" s="146"/>
      <c r="K4370" s="146"/>
      <c r="L4370" s="146"/>
    </row>
    <row r="4371" spans="9:12" x14ac:dyDescent="0.25">
      <c r="I4371" s="146"/>
      <c r="J4371" s="146"/>
      <c r="K4371" s="146"/>
      <c r="L4371" s="146"/>
    </row>
    <row r="4372" spans="9:12" x14ac:dyDescent="0.25">
      <c r="I4372" s="146"/>
      <c r="J4372" s="146"/>
      <c r="K4372" s="146"/>
      <c r="L4372" s="146"/>
    </row>
    <row r="4373" spans="9:12" x14ac:dyDescent="0.25">
      <c r="I4373" s="146"/>
      <c r="J4373" s="146"/>
      <c r="K4373" s="146"/>
      <c r="L4373" s="146"/>
    </row>
    <row r="4374" spans="9:12" x14ac:dyDescent="0.25">
      <c r="I4374" s="146"/>
      <c r="J4374" s="146"/>
      <c r="K4374" s="146"/>
      <c r="L4374" s="146"/>
    </row>
    <row r="4375" spans="9:12" x14ac:dyDescent="0.25">
      <c r="I4375" s="146"/>
      <c r="J4375" s="146"/>
      <c r="K4375" s="146"/>
      <c r="L4375" s="146"/>
    </row>
    <row r="4376" spans="9:12" x14ac:dyDescent="0.25">
      <c r="I4376" s="146"/>
      <c r="J4376" s="146"/>
      <c r="K4376" s="146"/>
      <c r="L4376" s="146"/>
    </row>
    <row r="4377" spans="9:12" x14ac:dyDescent="0.25">
      <c r="I4377" s="146"/>
      <c r="J4377" s="146"/>
      <c r="K4377" s="146"/>
      <c r="L4377" s="146"/>
    </row>
    <row r="4378" spans="9:12" x14ac:dyDescent="0.25">
      <c r="I4378" s="146"/>
      <c r="J4378" s="146"/>
      <c r="K4378" s="146"/>
      <c r="L4378" s="146"/>
    </row>
    <row r="4379" spans="9:12" x14ac:dyDescent="0.25">
      <c r="I4379" s="146"/>
      <c r="J4379" s="146"/>
      <c r="K4379" s="146"/>
      <c r="L4379" s="146"/>
    </row>
    <row r="4380" spans="9:12" x14ac:dyDescent="0.25">
      <c r="I4380" s="146"/>
      <c r="J4380" s="146"/>
      <c r="K4380" s="146"/>
      <c r="L4380" s="146"/>
    </row>
    <row r="4381" spans="9:12" x14ac:dyDescent="0.25">
      <c r="I4381" s="146"/>
      <c r="J4381" s="146"/>
      <c r="K4381" s="146"/>
      <c r="L4381" s="146"/>
    </row>
    <row r="4382" spans="9:12" x14ac:dyDescent="0.25">
      <c r="I4382" s="146"/>
      <c r="J4382" s="146"/>
      <c r="K4382" s="146"/>
      <c r="L4382" s="146"/>
    </row>
    <row r="4383" spans="9:12" x14ac:dyDescent="0.25">
      <c r="I4383" s="146"/>
      <c r="J4383" s="146"/>
      <c r="K4383" s="146"/>
      <c r="L4383" s="146"/>
    </row>
    <row r="4384" spans="9:12" x14ac:dyDescent="0.25">
      <c r="I4384" s="146"/>
      <c r="J4384" s="146"/>
      <c r="K4384" s="146"/>
      <c r="L4384" s="146"/>
    </row>
    <row r="4385" spans="9:12" x14ac:dyDescent="0.25">
      <c r="I4385" s="146"/>
      <c r="J4385" s="146"/>
      <c r="K4385" s="146"/>
      <c r="L4385" s="146"/>
    </row>
    <row r="4386" spans="9:12" x14ac:dyDescent="0.25">
      <c r="I4386" s="146"/>
      <c r="J4386" s="146"/>
      <c r="K4386" s="146"/>
      <c r="L4386" s="146"/>
    </row>
    <row r="4387" spans="9:12" x14ac:dyDescent="0.25">
      <c r="I4387" s="146"/>
      <c r="J4387" s="146"/>
      <c r="K4387" s="146"/>
      <c r="L4387" s="146"/>
    </row>
    <row r="4388" spans="9:12" x14ac:dyDescent="0.25">
      <c r="I4388" s="146"/>
      <c r="J4388" s="146"/>
      <c r="K4388" s="146"/>
      <c r="L4388" s="146"/>
    </row>
    <row r="4389" spans="9:12" x14ac:dyDescent="0.25">
      <c r="I4389" s="146"/>
      <c r="J4389" s="146"/>
      <c r="K4389" s="146"/>
      <c r="L4389" s="146"/>
    </row>
    <row r="4390" spans="9:12" x14ac:dyDescent="0.25">
      <c r="I4390" s="146"/>
      <c r="J4390" s="146"/>
      <c r="K4390" s="146"/>
      <c r="L4390" s="146"/>
    </row>
    <row r="4391" spans="9:12" x14ac:dyDescent="0.25">
      <c r="I4391" s="146"/>
      <c r="J4391" s="146"/>
      <c r="K4391" s="146"/>
      <c r="L4391" s="146"/>
    </row>
    <row r="4392" spans="9:12" x14ac:dyDescent="0.25">
      <c r="I4392" s="146"/>
      <c r="J4392" s="146"/>
      <c r="K4392" s="146"/>
      <c r="L4392" s="146"/>
    </row>
    <row r="4393" spans="9:12" x14ac:dyDescent="0.25">
      <c r="I4393" s="146"/>
      <c r="J4393" s="146"/>
      <c r="K4393" s="146"/>
      <c r="L4393" s="146"/>
    </row>
    <row r="4394" spans="9:12" x14ac:dyDescent="0.25">
      <c r="I4394" s="146"/>
      <c r="J4394" s="146"/>
      <c r="K4394" s="146"/>
      <c r="L4394" s="146"/>
    </row>
    <row r="4395" spans="9:12" x14ac:dyDescent="0.25">
      <c r="I4395" s="146"/>
      <c r="J4395" s="146"/>
      <c r="K4395" s="146"/>
      <c r="L4395" s="146"/>
    </row>
    <row r="4396" spans="9:12" x14ac:dyDescent="0.25">
      <c r="I4396" s="146"/>
      <c r="J4396" s="146"/>
      <c r="K4396" s="146"/>
      <c r="L4396" s="146"/>
    </row>
    <row r="4397" spans="9:12" x14ac:dyDescent="0.25">
      <c r="I4397" s="146"/>
      <c r="J4397" s="146"/>
      <c r="K4397" s="146"/>
      <c r="L4397" s="146"/>
    </row>
    <row r="4398" spans="9:12" x14ac:dyDescent="0.25">
      <c r="I4398" s="146"/>
      <c r="J4398" s="146"/>
      <c r="K4398" s="146"/>
      <c r="L4398" s="146"/>
    </row>
    <row r="4399" spans="9:12" x14ac:dyDescent="0.25">
      <c r="I4399" s="146"/>
      <c r="J4399" s="146"/>
      <c r="K4399" s="146"/>
      <c r="L4399" s="146"/>
    </row>
    <row r="4400" spans="9:12" x14ac:dyDescent="0.25">
      <c r="I4400" s="146"/>
      <c r="J4400" s="146"/>
      <c r="K4400" s="146"/>
      <c r="L4400" s="146"/>
    </row>
    <row r="4401" spans="9:12" x14ac:dyDescent="0.25">
      <c r="I4401" s="146"/>
      <c r="J4401" s="146"/>
      <c r="K4401" s="146"/>
      <c r="L4401" s="146"/>
    </row>
    <row r="4402" spans="9:12" x14ac:dyDescent="0.25">
      <c r="I4402" s="146"/>
      <c r="J4402" s="146"/>
      <c r="K4402" s="146"/>
      <c r="L4402" s="146"/>
    </row>
    <row r="4403" spans="9:12" x14ac:dyDescent="0.25">
      <c r="I4403" s="146"/>
      <c r="J4403" s="146"/>
      <c r="K4403" s="146"/>
      <c r="L4403" s="146"/>
    </row>
    <row r="4404" spans="9:12" x14ac:dyDescent="0.25">
      <c r="I4404" s="146"/>
      <c r="J4404" s="146"/>
      <c r="K4404" s="146"/>
      <c r="L4404" s="146"/>
    </row>
    <row r="4405" spans="9:12" x14ac:dyDescent="0.25">
      <c r="I4405" s="146"/>
      <c r="J4405" s="146"/>
      <c r="K4405" s="146"/>
      <c r="L4405" s="146"/>
    </row>
    <row r="4406" spans="9:12" x14ac:dyDescent="0.25">
      <c r="I4406" s="146"/>
      <c r="J4406" s="146"/>
      <c r="K4406" s="146"/>
      <c r="L4406" s="146"/>
    </row>
    <row r="4407" spans="9:12" x14ac:dyDescent="0.25">
      <c r="I4407" s="146"/>
      <c r="J4407" s="146"/>
      <c r="K4407" s="146"/>
      <c r="L4407" s="146"/>
    </row>
    <row r="4408" spans="9:12" x14ac:dyDescent="0.25">
      <c r="I4408" s="146"/>
      <c r="J4408" s="146"/>
      <c r="K4408" s="146"/>
      <c r="L4408" s="146"/>
    </row>
    <row r="4409" spans="9:12" x14ac:dyDescent="0.25">
      <c r="I4409" s="146"/>
      <c r="J4409" s="146"/>
      <c r="K4409" s="146"/>
      <c r="L4409" s="146"/>
    </row>
    <row r="4410" spans="9:12" x14ac:dyDescent="0.25">
      <c r="I4410" s="146"/>
      <c r="J4410" s="146"/>
      <c r="K4410" s="146"/>
      <c r="L4410" s="146"/>
    </row>
    <row r="4411" spans="9:12" x14ac:dyDescent="0.25">
      <c r="I4411" s="146"/>
      <c r="J4411" s="146"/>
      <c r="K4411" s="146"/>
      <c r="L4411" s="146"/>
    </row>
    <row r="4412" spans="9:12" x14ac:dyDescent="0.25">
      <c r="I4412" s="146"/>
      <c r="J4412" s="146"/>
      <c r="K4412" s="146"/>
      <c r="L4412" s="146"/>
    </row>
    <row r="4413" spans="9:12" x14ac:dyDescent="0.25">
      <c r="I4413" s="146"/>
      <c r="J4413" s="146"/>
      <c r="K4413" s="146"/>
      <c r="L4413" s="146"/>
    </row>
    <row r="4414" spans="9:12" x14ac:dyDescent="0.25">
      <c r="I4414" s="146"/>
      <c r="J4414" s="146"/>
      <c r="K4414" s="146"/>
      <c r="L4414" s="146"/>
    </row>
    <row r="4415" spans="9:12" x14ac:dyDescent="0.25">
      <c r="I4415" s="146"/>
      <c r="J4415" s="146"/>
      <c r="K4415" s="146"/>
      <c r="L4415" s="146"/>
    </row>
    <row r="4416" spans="9:12" x14ac:dyDescent="0.25">
      <c r="I4416" s="146"/>
      <c r="J4416" s="146"/>
      <c r="K4416" s="146"/>
      <c r="L4416" s="146"/>
    </row>
    <row r="4417" spans="9:12" x14ac:dyDescent="0.25">
      <c r="I4417" s="146"/>
      <c r="J4417" s="146"/>
      <c r="K4417" s="146"/>
      <c r="L4417" s="146"/>
    </row>
    <row r="4418" spans="9:12" x14ac:dyDescent="0.25">
      <c r="I4418" s="146"/>
      <c r="J4418" s="146"/>
      <c r="K4418" s="146"/>
      <c r="L4418" s="146"/>
    </row>
    <row r="4419" spans="9:12" x14ac:dyDescent="0.25">
      <c r="I4419" s="146"/>
      <c r="J4419" s="146"/>
      <c r="K4419" s="146"/>
      <c r="L4419" s="146"/>
    </row>
    <row r="4420" spans="9:12" x14ac:dyDescent="0.25">
      <c r="I4420" s="146"/>
      <c r="J4420" s="146"/>
      <c r="K4420" s="146"/>
      <c r="L4420" s="146"/>
    </row>
    <row r="4421" spans="9:12" x14ac:dyDescent="0.25">
      <c r="I4421" s="146"/>
      <c r="J4421" s="146"/>
      <c r="K4421" s="146"/>
      <c r="L4421" s="146"/>
    </row>
    <row r="4422" spans="9:12" x14ac:dyDescent="0.25">
      <c r="I4422" s="146"/>
      <c r="J4422" s="146"/>
      <c r="K4422" s="146"/>
      <c r="L4422" s="146"/>
    </row>
    <row r="4423" spans="9:12" x14ac:dyDescent="0.25">
      <c r="I4423" s="146"/>
      <c r="J4423" s="146"/>
      <c r="K4423" s="146"/>
      <c r="L4423" s="146"/>
    </row>
    <row r="4424" spans="9:12" x14ac:dyDescent="0.25">
      <c r="I4424" s="146"/>
      <c r="J4424" s="146"/>
      <c r="K4424" s="146"/>
      <c r="L4424" s="146"/>
    </row>
    <row r="4425" spans="9:12" x14ac:dyDescent="0.25">
      <c r="I4425" s="146"/>
      <c r="J4425" s="146"/>
      <c r="K4425" s="146"/>
      <c r="L4425" s="146"/>
    </row>
    <row r="4426" spans="9:12" x14ac:dyDescent="0.25">
      <c r="I4426" s="146"/>
      <c r="J4426" s="146"/>
      <c r="K4426" s="146"/>
      <c r="L4426" s="146"/>
    </row>
    <row r="4427" spans="9:12" x14ac:dyDescent="0.25">
      <c r="I4427" s="146"/>
      <c r="J4427" s="146"/>
      <c r="K4427" s="146"/>
      <c r="L4427" s="146"/>
    </row>
    <row r="4428" spans="9:12" x14ac:dyDescent="0.25">
      <c r="I4428" s="146"/>
      <c r="J4428" s="146"/>
      <c r="K4428" s="146"/>
      <c r="L4428" s="146"/>
    </row>
    <row r="4429" spans="9:12" x14ac:dyDescent="0.25">
      <c r="I4429" s="146"/>
      <c r="J4429" s="146"/>
      <c r="K4429" s="146"/>
      <c r="L4429" s="146"/>
    </row>
    <row r="4430" spans="9:12" x14ac:dyDescent="0.25">
      <c r="I4430" s="146"/>
      <c r="J4430" s="146"/>
      <c r="K4430" s="146"/>
      <c r="L4430" s="146"/>
    </row>
    <row r="4431" spans="9:12" x14ac:dyDescent="0.25">
      <c r="I4431" s="146"/>
      <c r="J4431" s="146"/>
      <c r="K4431" s="146"/>
      <c r="L4431" s="146"/>
    </row>
    <row r="4432" spans="9:12" x14ac:dyDescent="0.25">
      <c r="I4432" s="146"/>
      <c r="J4432" s="146"/>
      <c r="K4432" s="146"/>
      <c r="L4432" s="146"/>
    </row>
    <row r="4433" spans="9:12" x14ac:dyDescent="0.25">
      <c r="I4433" s="146"/>
      <c r="J4433" s="146"/>
      <c r="K4433" s="146"/>
      <c r="L4433" s="146"/>
    </row>
    <row r="4434" spans="9:12" x14ac:dyDescent="0.25">
      <c r="I4434" s="146"/>
      <c r="J4434" s="146"/>
      <c r="K4434" s="146"/>
      <c r="L4434" s="146"/>
    </row>
    <row r="4435" spans="9:12" x14ac:dyDescent="0.25">
      <c r="I4435" s="146"/>
      <c r="J4435" s="146"/>
      <c r="K4435" s="146"/>
      <c r="L4435" s="146"/>
    </row>
    <row r="4436" spans="9:12" x14ac:dyDescent="0.25">
      <c r="I4436" s="146"/>
      <c r="J4436" s="146"/>
      <c r="K4436" s="146"/>
      <c r="L4436" s="146"/>
    </row>
    <row r="4437" spans="9:12" x14ac:dyDescent="0.25">
      <c r="I4437" s="146"/>
      <c r="J4437" s="146"/>
      <c r="K4437" s="146"/>
      <c r="L4437" s="146"/>
    </row>
    <row r="4438" spans="9:12" x14ac:dyDescent="0.25">
      <c r="I4438" s="146"/>
      <c r="J4438" s="146"/>
      <c r="K4438" s="146"/>
      <c r="L4438" s="146"/>
    </row>
    <row r="4439" spans="9:12" x14ac:dyDescent="0.25">
      <c r="I4439" s="146"/>
      <c r="J4439" s="146"/>
      <c r="K4439" s="146"/>
      <c r="L4439" s="146"/>
    </row>
    <row r="4440" spans="9:12" x14ac:dyDescent="0.25">
      <c r="I4440" s="146"/>
      <c r="J4440" s="146"/>
      <c r="K4440" s="146"/>
      <c r="L4440" s="146"/>
    </row>
    <row r="4441" spans="9:12" x14ac:dyDescent="0.25">
      <c r="I4441" s="146"/>
      <c r="J4441" s="146"/>
      <c r="K4441" s="146"/>
      <c r="L4441" s="146"/>
    </row>
    <row r="4442" spans="9:12" x14ac:dyDescent="0.25">
      <c r="I4442" s="146"/>
      <c r="J4442" s="146"/>
      <c r="K4442" s="146"/>
      <c r="L4442" s="146"/>
    </row>
    <row r="4443" spans="9:12" x14ac:dyDescent="0.25">
      <c r="I4443" s="146"/>
      <c r="J4443" s="146"/>
      <c r="K4443" s="146"/>
      <c r="L4443" s="146"/>
    </row>
    <row r="4444" spans="9:12" x14ac:dyDescent="0.25">
      <c r="I4444" s="146"/>
      <c r="J4444" s="146"/>
      <c r="K4444" s="146"/>
      <c r="L4444" s="146"/>
    </row>
    <row r="4445" spans="9:12" x14ac:dyDescent="0.25">
      <c r="I4445" s="146"/>
      <c r="J4445" s="146"/>
      <c r="K4445" s="146"/>
      <c r="L4445" s="146"/>
    </row>
    <row r="4446" spans="9:12" x14ac:dyDescent="0.25">
      <c r="I4446" s="146"/>
      <c r="J4446" s="146"/>
      <c r="K4446" s="146"/>
      <c r="L4446" s="146"/>
    </row>
    <row r="4447" spans="9:12" x14ac:dyDescent="0.25">
      <c r="I4447" s="146"/>
      <c r="J4447" s="146"/>
      <c r="K4447" s="146"/>
      <c r="L4447" s="146"/>
    </row>
    <row r="4448" spans="9:12" x14ac:dyDescent="0.25">
      <c r="I4448" s="146"/>
      <c r="J4448" s="146"/>
      <c r="K4448" s="146"/>
      <c r="L4448" s="146"/>
    </row>
    <row r="4449" spans="9:12" x14ac:dyDescent="0.25">
      <c r="I4449" s="146"/>
      <c r="J4449" s="146"/>
      <c r="K4449" s="146"/>
      <c r="L4449" s="146"/>
    </row>
    <row r="4450" spans="9:12" x14ac:dyDescent="0.25">
      <c r="I4450" s="146"/>
      <c r="J4450" s="146"/>
      <c r="K4450" s="146"/>
      <c r="L4450" s="146"/>
    </row>
    <row r="4451" spans="9:12" x14ac:dyDescent="0.25">
      <c r="I4451" s="146"/>
      <c r="J4451" s="146"/>
      <c r="K4451" s="146"/>
      <c r="L4451" s="146"/>
    </row>
    <row r="4452" spans="9:12" x14ac:dyDescent="0.25">
      <c r="I4452" s="146"/>
      <c r="J4452" s="146"/>
      <c r="K4452" s="146"/>
      <c r="L4452" s="146"/>
    </row>
    <row r="4453" spans="9:12" x14ac:dyDescent="0.25">
      <c r="I4453" s="146"/>
      <c r="J4453" s="146"/>
      <c r="K4453" s="146"/>
      <c r="L4453" s="146"/>
    </row>
    <row r="4454" spans="9:12" x14ac:dyDescent="0.25">
      <c r="I4454" s="146"/>
      <c r="J4454" s="146"/>
      <c r="K4454" s="146"/>
      <c r="L4454" s="146"/>
    </row>
    <row r="4455" spans="9:12" x14ac:dyDescent="0.25">
      <c r="I4455" s="146"/>
      <c r="J4455" s="146"/>
      <c r="K4455" s="146"/>
      <c r="L4455" s="146"/>
    </row>
    <row r="4456" spans="9:12" x14ac:dyDescent="0.25">
      <c r="I4456" s="146"/>
      <c r="J4456" s="146"/>
      <c r="K4456" s="146"/>
      <c r="L4456" s="146"/>
    </row>
    <row r="4457" spans="9:12" x14ac:dyDescent="0.25">
      <c r="I4457" s="146"/>
      <c r="J4457" s="146"/>
      <c r="K4457" s="146"/>
      <c r="L4457" s="146"/>
    </row>
    <row r="4458" spans="9:12" x14ac:dyDescent="0.25">
      <c r="I4458" s="146"/>
      <c r="J4458" s="146"/>
      <c r="K4458" s="146"/>
      <c r="L4458" s="146"/>
    </row>
    <row r="4459" spans="9:12" x14ac:dyDescent="0.25">
      <c r="I4459" s="146"/>
      <c r="J4459" s="146"/>
      <c r="K4459" s="146"/>
      <c r="L4459" s="146"/>
    </row>
    <row r="4460" spans="9:12" x14ac:dyDescent="0.25">
      <c r="I4460" s="146"/>
      <c r="J4460" s="146"/>
      <c r="K4460" s="146"/>
      <c r="L4460" s="146"/>
    </row>
    <row r="4461" spans="9:12" x14ac:dyDescent="0.25">
      <c r="I4461" s="146"/>
      <c r="J4461" s="146"/>
      <c r="K4461" s="146"/>
      <c r="L4461" s="146"/>
    </row>
    <row r="4462" spans="9:12" x14ac:dyDescent="0.25">
      <c r="I4462" s="146"/>
      <c r="J4462" s="146"/>
      <c r="K4462" s="146"/>
      <c r="L4462" s="146"/>
    </row>
    <row r="4463" spans="9:12" x14ac:dyDescent="0.25">
      <c r="I4463" s="146"/>
      <c r="J4463" s="146"/>
      <c r="K4463" s="146"/>
      <c r="L4463" s="146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2"/>
  <sheetViews>
    <sheetView topLeftCell="A31" zoomScale="85" zoomScaleNormal="85" workbookViewId="0">
      <selection activeCell="E52" sqref="E52"/>
    </sheetView>
  </sheetViews>
  <sheetFormatPr defaultColWidth="10.85546875" defaultRowHeight="15" x14ac:dyDescent="0.25"/>
  <cols>
    <col min="1" max="1" width="13.28515625" style="39" bestFit="1" customWidth="1"/>
    <col min="2" max="2" width="37.7109375" style="39" bestFit="1" customWidth="1"/>
    <col min="3" max="3" width="18" style="39" customWidth="1"/>
    <col min="4" max="4" width="14.7109375" style="39" customWidth="1"/>
    <col min="5" max="5" width="13.140625" style="39" bestFit="1" customWidth="1"/>
    <col min="6" max="6" width="13.7109375" style="39" customWidth="1"/>
    <col min="7" max="9" width="18.7109375" style="39" customWidth="1"/>
    <col min="10" max="10" width="21.5703125" style="39" customWidth="1"/>
    <col min="11" max="11" width="14.7109375" style="39" customWidth="1"/>
    <col min="12" max="12" width="14.42578125" style="39" customWidth="1"/>
    <col min="13" max="13" width="10.85546875" style="39"/>
    <col min="14" max="14" width="29.85546875" style="90" customWidth="1"/>
    <col min="15" max="15" width="41.140625" style="39" customWidth="1"/>
    <col min="16" max="16384" width="10.85546875" style="39"/>
  </cols>
  <sheetData>
    <row r="1" spans="1:14" s="105" customFormat="1" ht="31.5" x14ac:dyDescent="0.25">
      <c r="A1" s="988" t="s">
        <v>46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s="105" customFormat="1" ht="18.75" x14ac:dyDescent="0.25">
      <c r="A2" s="989" t="s">
        <v>68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</row>
    <row r="3" spans="1:14" s="105" customFormat="1" ht="60" x14ac:dyDescent="0.25">
      <c r="A3" s="106" t="s">
        <v>0</v>
      </c>
      <c r="B3" s="107" t="s">
        <v>5</v>
      </c>
      <c r="C3" s="107" t="s">
        <v>10</v>
      </c>
      <c r="D3" s="108" t="s">
        <v>8</v>
      </c>
      <c r="E3" s="108" t="s">
        <v>13</v>
      </c>
      <c r="F3" s="109" t="s">
        <v>35</v>
      </c>
      <c r="G3" s="108" t="s">
        <v>42</v>
      </c>
      <c r="H3" s="108" t="s">
        <v>2</v>
      </c>
      <c r="I3" s="108" t="s">
        <v>3</v>
      </c>
      <c r="J3" s="107" t="s">
        <v>9</v>
      </c>
      <c r="K3" s="107" t="s">
        <v>1</v>
      </c>
      <c r="L3" s="107" t="s">
        <v>4</v>
      </c>
      <c r="M3" s="107" t="s">
        <v>12</v>
      </c>
      <c r="N3" s="109" t="s">
        <v>11</v>
      </c>
    </row>
    <row r="4" spans="1:14" s="105" customFormat="1" x14ac:dyDescent="0.25">
      <c r="A4" s="388">
        <v>44075</v>
      </c>
      <c r="B4" s="291" t="s">
        <v>167</v>
      </c>
      <c r="C4" s="291"/>
      <c r="D4" s="292"/>
      <c r="E4" s="293"/>
      <c r="F4" s="547"/>
      <c r="G4" s="293">
        <v>0</v>
      </c>
      <c r="H4" s="292"/>
      <c r="I4" s="292"/>
      <c r="J4" s="290"/>
      <c r="K4" s="233"/>
      <c r="L4" s="233"/>
      <c r="M4" s="233"/>
      <c r="N4" s="234"/>
    </row>
    <row r="5" spans="1:14" s="35" customFormat="1" ht="18.75" customHeight="1" x14ac:dyDescent="0.25">
      <c r="A5" s="314">
        <v>44082</v>
      </c>
      <c r="B5" s="260" t="s">
        <v>174</v>
      </c>
      <c r="C5" s="260" t="s">
        <v>180</v>
      </c>
      <c r="D5" s="260" t="s">
        <v>14</v>
      </c>
      <c r="E5" s="243">
        <v>20000</v>
      </c>
      <c r="F5" s="807"/>
      <c r="G5" s="553">
        <f>G4-E5+F5</f>
        <v>-20000</v>
      </c>
      <c r="H5" s="708" t="s">
        <v>43</v>
      </c>
      <c r="I5" s="799"/>
      <c r="J5" s="716"/>
      <c r="K5" s="799"/>
      <c r="L5" s="799"/>
      <c r="M5" s="793"/>
      <c r="N5" s="800"/>
    </row>
    <row r="6" spans="1:14" s="118" customFormat="1" x14ac:dyDescent="0.25">
      <c r="A6" s="314">
        <v>44082</v>
      </c>
      <c r="B6" s="258" t="s">
        <v>175</v>
      </c>
      <c r="C6" s="260" t="s">
        <v>180</v>
      </c>
      <c r="D6" s="258" t="s">
        <v>55</v>
      </c>
      <c r="E6" s="243">
        <v>20000</v>
      </c>
      <c r="F6" s="237"/>
      <c r="G6" s="553">
        <f t="shared" ref="G6:G38" si="0">G5-E6+F6</f>
        <v>-40000</v>
      </c>
      <c r="H6" s="708" t="s">
        <v>56</v>
      </c>
      <c r="I6" s="801"/>
      <c r="J6" s="716"/>
      <c r="K6" s="256"/>
      <c r="L6" s="256"/>
      <c r="M6" s="802"/>
      <c r="N6" s="803"/>
    </row>
    <row r="7" spans="1:14" x14ac:dyDescent="0.25">
      <c r="A7" s="314">
        <v>44082</v>
      </c>
      <c r="B7" s="260" t="s">
        <v>181</v>
      </c>
      <c r="C7" s="260" t="s">
        <v>180</v>
      </c>
      <c r="D7" s="260" t="s">
        <v>55</v>
      </c>
      <c r="E7" s="341">
        <v>20000</v>
      </c>
      <c r="F7" s="805"/>
      <c r="G7" s="553">
        <f t="shared" si="0"/>
        <v>-60000</v>
      </c>
      <c r="H7" s="708" t="s">
        <v>110</v>
      </c>
      <c r="I7" s="257"/>
      <c r="J7" s="716"/>
      <c r="K7" s="257"/>
      <c r="L7" s="257"/>
      <c r="M7" s="257"/>
      <c r="N7" s="256"/>
    </row>
    <row r="8" spans="1:14" x14ac:dyDescent="0.25">
      <c r="A8" s="314">
        <v>44082</v>
      </c>
      <c r="B8" s="260" t="s">
        <v>177</v>
      </c>
      <c r="C8" s="260" t="s">
        <v>180</v>
      </c>
      <c r="D8" s="260" t="s">
        <v>99</v>
      </c>
      <c r="E8" s="341">
        <v>25000</v>
      </c>
      <c r="F8" s="805"/>
      <c r="G8" s="553">
        <f t="shared" si="0"/>
        <v>-85000</v>
      </c>
      <c r="H8" s="708" t="s">
        <v>74</v>
      </c>
      <c r="I8" s="257"/>
      <c r="J8" s="716"/>
      <c r="K8" s="257"/>
      <c r="L8" s="257"/>
      <c r="M8" s="257"/>
      <c r="N8" s="256"/>
    </row>
    <row r="9" spans="1:14" x14ac:dyDescent="0.25">
      <c r="A9" s="314">
        <v>44082</v>
      </c>
      <c r="B9" s="258" t="s">
        <v>178</v>
      </c>
      <c r="C9" s="260" t="s">
        <v>180</v>
      </c>
      <c r="D9" s="258" t="s">
        <v>99</v>
      </c>
      <c r="E9" s="243">
        <v>25000</v>
      </c>
      <c r="F9" s="237"/>
      <c r="G9" s="553">
        <f t="shared" si="0"/>
        <v>-110000</v>
      </c>
      <c r="H9" s="708" t="s">
        <v>75</v>
      </c>
      <c r="I9" s="257"/>
      <c r="J9" s="716"/>
      <c r="K9" s="257"/>
      <c r="L9" s="257"/>
      <c r="M9" s="257"/>
      <c r="N9" s="256"/>
    </row>
    <row r="10" spans="1:14" x14ac:dyDescent="0.25">
      <c r="A10" s="314">
        <v>44082</v>
      </c>
      <c r="B10" s="258" t="s">
        <v>176</v>
      </c>
      <c r="C10" s="260" t="s">
        <v>180</v>
      </c>
      <c r="D10" s="258" t="s">
        <v>99</v>
      </c>
      <c r="E10" s="271">
        <v>25000</v>
      </c>
      <c r="F10" s="237"/>
      <c r="G10" s="553">
        <f t="shared" si="0"/>
        <v>-135000</v>
      </c>
      <c r="H10" s="708" t="s">
        <v>81</v>
      </c>
      <c r="I10" s="257"/>
      <c r="J10" s="716"/>
      <c r="K10" s="257"/>
      <c r="L10" s="257"/>
      <c r="M10" s="257"/>
      <c r="N10" s="256"/>
    </row>
    <row r="11" spans="1:14" x14ac:dyDescent="0.25">
      <c r="A11" s="314">
        <v>44082</v>
      </c>
      <c r="B11" s="258" t="s">
        <v>179</v>
      </c>
      <c r="C11" s="315" t="s">
        <v>182</v>
      </c>
      <c r="D11" s="260" t="s">
        <v>101</v>
      </c>
      <c r="E11" s="271">
        <v>10000</v>
      </c>
      <c r="F11" s="237"/>
      <c r="G11" s="553">
        <f t="shared" si="0"/>
        <v>-145000</v>
      </c>
      <c r="H11" s="708" t="s">
        <v>183</v>
      </c>
      <c r="I11" s="257"/>
      <c r="J11" s="716"/>
      <c r="K11" s="257"/>
      <c r="L11" s="257"/>
      <c r="M11" s="257"/>
      <c r="N11" s="256"/>
    </row>
    <row r="12" spans="1:14" x14ac:dyDescent="0.25">
      <c r="A12" s="345">
        <v>44084</v>
      </c>
      <c r="B12" s="346" t="s">
        <v>189</v>
      </c>
      <c r="C12" s="346" t="s">
        <v>53</v>
      </c>
      <c r="D12" s="813" t="s">
        <v>14</v>
      </c>
      <c r="E12" s="814"/>
      <c r="F12" s="350">
        <v>95000</v>
      </c>
      <c r="G12" s="810">
        <f>G11-E12+F12</f>
        <v>-50000</v>
      </c>
      <c r="H12" s="811"/>
      <c r="I12" s="347"/>
      <c r="J12" s="812" t="s">
        <v>186</v>
      </c>
      <c r="K12" s="347"/>
      <c r="L12" s="347"/>
      <c r="M12" s="347"/>
      <c r="N12" s="346"/>
    </row>
    <row r="13" spans="1:14" x14ac:dyDescent="0.25">
      <c r="A13" s="345">
        <v>44084</v>
      </c>
      <c r="B13" s="346" t="s">
        <v>189</v>
      </c>
      <c r="C13" s="346" t="s">
        <v>53</v>
      </c>
      <c r="D13" s="813" t="s">
        <v>14</v>
      </c>
      <c r="E13" s="815"/>
      <c r="F13" s="350">
        <v>50000</v>
      </c>
      <c r="G13" s="810">
        <f t="shared" si="0"/>
        <v>0</v>
      </c>
      <c r="H13" s="811"/>
      <c r="I13" s="347"/>
      <c r="J13" s="812" t="s">
        <v>187</v>
      </c>
      <c r="K13" s="347"/>
      <c r="L13" s="347"/>
      <c r="M13" s="347"/>
      <c r="N13" s="346"/>
    </row>
    <row r="14" spans="1:14" x14ac:dyDescent="0.25">
      <c r="A14" s="345">
        <v>44085</v>
      </c>
      <c r="B14" s="346" t="s">
        <v>217</v>
      </c>
      <c r="C14" s="346" t="s">
        <v>53</v>
      </c>
      <c r="D14" s="346" t="s">
        <v>14</v>
      </c>
      <c r="E14" s="810"/>
      <c r="F14" s="350">
        <v>48000</v>
      </c>
      <c r="G14" s="810">
        <f t="shared" si="0"/>
        <v>48000</v>
      </c>
      <c r="H14" s="811"/>
      <c r="I14" s="347"/>
      <c r="J14" s="812" t="s">
        <v>218</v>
      </c>
      <c r="K14" s="347"/>
      <c r="L14" s="347"/>
      <c r="M14" s="347"/>
      <c r="N14" s="346"/>
    </row>
    <row r="15" spans="1:14" x14ac:dyDescent="0.25">
      <c r="A15" s="314">
        <v>44085</v>
      </c>
      <c r="B15" s="260" t="s">
        <v>219</v>
      </c>
      <c r="C15" s="315" t="s">
        <v>180</v>
      </c>
      <c r="D15" s="260" t="s">
        <v>99</v>
      </c>
      <c r="E15" s="271">
        <v>6000</v>
      </c>
      <c r="F15" s="271"/>
      <c r="G15" s="271">
        <f t="shared" si="0"/>
        <v>42000</v>
      </c>
      <c r="H15" s="258" t="s">
        <v>81</v>
      </c>
      <c r="I15" s="258"/>
      <c r="J15" s="377" t="s">
        <v>262</v>
      </c>
      <c r="K15" s="258"/>
      <c r="L15" s="258"/>
      <c r="M15" s="258"/>
      <c r="N15" s="260"/>
    </row>
    <row r="16" spans="1:14" x14ac:dyDescent="0.25">
      <c r="A16" s="314">
        <v>44085</v>
      </c>
      <c r="B16" s="260" t="s">
        <v>220</v>
      </c>
      <c r="C16" s="315" t="s">
        <v>180</v>
      </c>
      <c r="D16" s="260" t="s">
        <v>99</v>
      </c>
      <c r="E16" s="271">
        <v>6000</v>
      </c>
      <c r="F16" s="243"/>
      <c r="G16" s="271">
        <f t="shared" si="0"/>
        <v>36000</v>
      </c>
      <c r="H16" s="258" t="s">
        <v>75</v>
      </c>
      <c r="I16" s="258"/>
      <c r="J16" s="377" t="s">
        <v>262</v>
      </c>
      <c r="K16" s="258"/>
      <c r="L16" s="258"/>
      <c r="M16" s="258"/>
      <c r="N16" s="260"/>
    </row>
    <row r="17" spans="1:14" x14ac:dyDescent="0.25">
      <c r="A17" s="314">
        <v>44085</v>
      </c>
      <c r="B17" s="548" t="s">
        <v>221</v>
      </c>
      <c r="C17" s="315" t="s">
        <v>180</v>
      </c>
      <c r="D17" s="258" t="s">
        <v>55</v>
      </c>
      <c r="E17" s="271">
        <v>6000</v>
      </c>
      <c r="F17" s="258"/>
      <c r="G17" s="271">
        <f t="shared" si="0"/>
        <v>30000</v>
      </c>
      <c r="H17" s="258" t="s">
        <v>56</v>
      </c>
      <c r="I17" s="258"/>
      <c r="J17" s="377" t="s">
        <v>262</v>
      </c>
      <c r="K17" s="258"/>
      <c r="L17" s="258"/>
      <c r="M17" s="258"/>
      <c r="N17" s="260"/>
    </row>
    <row r="18" spans="1:14" x14ac:dyDescent="0.25">
      <c r="A18" s="314">
        <v>44085</v>
      </c>
      <c r="B18" s="548" t="s">
        <v>222</v>
      </c>
      <c r="C18" s="315" t="s">
        <v>180</v>
      </c>
      <c r="D18" s="258" t="s">
        <v>55</v>
      </c>
      <c r="E18" s="271">
        <v>6000</v>
      </c>
      <c r="F18" s="258"/>
      <c r="G18" s="271">
        <f t="shared" si="0"/>
        <v>24000</v>
      </c>
      <c r="H18" s="258" t="s">
        <v>110</v>
      </c>
      <c r="I18" s="258"/>
      <c r="J18" s="377" t="s">
        <v>262</v>
      </c>
      <c r="K18" s="258"/>
      <c r="L18" s="258"/>
      <c r="M18" s="258"/>
      <c r="N18" s="260"/>
    </row>
    <row r="19" spans="1:14" x14ac:dyDescent="0.25">
      <c r="A19" s="314">
        <v>44085</v>
      </c>
      <c r="B19" s="548" t="s">
        <v>223</v>
      </c>
      <c r="C19" s="315" t="s">
        <v>180</v>
      </c>
      <c r="D19" s="258" t="s">
        <v>99</v>
      </c>
      <c r="E19" s="271">
        <v>6000</v>
      </c>
      <c r="F19" s="258"/>
      <c r="G19" s="271">
        <f t="shared" si="0"/>
        <v>18000</v>
      </c>
      <c r="H19" s="426" t="s">
        <v>74</v>
      </c>
      <c r="I19" s="258"/>
      <c r="J19" s="377" t="s">
        <v>262</v>
      </c>
      <c r="K19" s="258"/>
      <c r="L19" s="258"/>
      <c r="M19" s="258"/>
      <c r="N19" s="260"/>
    </row>
    <row r="20" spans="1:14" x14ac:dyDescent="0.25">
      <c r="A20" s="314">
        <v>44085</v>
      </c>
      <c r="B20" s="548" t="s">
        <v>224</v>
      </c>
      <c r="C20" s="315" t="s">
        <v>180</v>
      </c>
      <c r="D20" s="258" t="s">
        <v>14</v>
      </c>
      <c r="E20" s="271">
        <v>6000</v>
      </c>
      <c r="F20" s="258"/>
      <c r="G20" s="271">
        <f t="shared" si="0"/>
        <v>12000</v>
      </c>
      <c r="H20" s="426" t="s">
        <v>43</v>
      </c>
      <c r="I20" s="258"/>
      <c r="J20" s="377" t="s">
        <v>262</v>
      </c>
      <c r="K20" s="258"/>
      <c r="L20" s="258"/>
      <c r="M20" s="258"/>
      <c r="N20" s="260"/>
    </row>
    <row r="21" spans="1:14" x14ac:dyDescent="0.25">
      <c r="A21" s="314">
        <v>44085</v>
      </c>
      <c r="B21" s="548" t="s">
        <v>225</v>
      </c>
      <c r="C21" s="315" t="s">
        <v>180</v>
      </c>
      <c r="D21" s="258" t="s">
        <v>14</v>
      </c>
      <c r="E21" s="271">
        <v>6000</v>
      </c>
      <c r="F21" s="258"/>
      <c r="G21" s="271">
        <f t="shared" si="0"/>
        <v>6000</v>
      </c>
      <c r="H21" s="426" t="s">
        <v>15</v>
      </c>
      <c r="I21" s="258"/>
      <c r="J21" s="377" t="s">
        <v>262</v>
      </c>
      <c r="K21" s="258"/>
      <c r="L21" s="258"/>
      <c r="M21" s="258"/>
      <c r="N21" s="260"/>
    </row>
    <row r="22" spans="1:14" x14ac:dyDescent="0.25">
      <c r="A22" s="314">
        <v>44086</v>
      </c>
      <c r="B22" s="260" t="s">
        <v>174</v>
      </c>
      <c r="C22" s="315" t="s">
        <v>180</v>
      </c>
      <c r="D22" s="260" t="s">
        <v>14</v>
      </c>
      <c r="E22" s="273">
        <v>6000</v>
      </c>
      <c r="F22" s="593"/>
      <c r="G22" s="270">
        <f t="shared" si="0"/>
        <v>0</v>
      </c>
      <c r="H22" s="426" t="s">
        <v>43</v>
      </c>
      <c r="I22" s="258"/>
      <c r="J22" s="441"/>
      <c r="K22" s="258"/>
      <c r="L22" s="258"/>
      <c r="M22" s="258"/>
      <c r="N22" s="260"/>
    </row>
    <row r="23" spans="1:14" x14ac:dyDescent="0.25">
      <c r="A23" s="345">
        <v>44088</v>
      </c>
      <c r="B23" s="346" t="s">
        <v>82</v>
      </c>
      <c r="C23" s="346" t="s">
        <v>53</v>
      </c>
      <c r="D23" s="813" t="s">
        <v>14</v>
      </c>
      <c r="E23" s="814"/>
      <c r="F23" s="844">
        <v>120000</v>
      </c>
      <c r="G23" s="827">
        <f t="shared" si="0"/>
        <v>120000</v>
      </c>
      <c r="H23" s="842"/>
      <c r="I23" s="347"/>
      <c r="J23" s="843"/>
      <c r="K23" s="347"/>
      <c r="L23" s="347"/>
      <c r="M23" s="347"/>
      <c r="N23" s="346"/>
    </row>
    <row r="24" spans="1:14" x14ac:dyDescent="0.25">
      <c r="A24" s="345">
        <v>44088</v>
      </c>
      <c r="B24" s="822" t="s">
        <v>82</v>
      </c>
      <c r="C24" s="346" t="s">
        <v>53</v>
      </c>
      <c r="D24" s="813" t="s">
        <v>14</v>
      </c>
      <c r="E24" s="810"/>
      <c r="F24" s="845">
        <v>30000</v>
      </c>
      <c r="G24" s="827">
        <f t="shared" si="0"/>
        <v>150000</v>
      </c>
      <c r="H24" s="842"/>
      <c r="I24" s="347"/>
      <c r="J24" s="843"/>
      <c r="K24" s="347"/>
      <c r="L24" s="347"/>
      <c r="M24" s="347"/>
      <c r="N24" s="346"/>
    </row>
    <row r="25" spans="1:14" x14ac:dyDescent="0.25">
      <c r="A25" s="314">
        <v>44088</v>
      </c>
      <c r="B25" s="260" t="s">
        <v>175</v>
      </c>
      <c r="C25" s="260" t="s">
        <v>180</v>
      </c>
      <c r="D25" s="260" t="s">
        <v>55</v>
      </c>
      <c r="E25" s="338">
        <v>20000</v>
      </c>
      <c r="F25" s="258"/>
      <c r="G25" s="270">
        <f t="shared" si="0"/>
        <v>130000</v>
      </c>
      <c r="H25" s="426" t="s">
        <v>56</v>
      </c>
      <c r="I25" s="258"/>
      <c r="J25" s="546" t="s">
        <v>273</v>
      </c>
      <c r="K25" s="257"/>
      <c r="L25" s="257"/>
      <c r="M25" s="257"/>
      <c r="N25" s="256"/>
    </row>
    <row r="26" spans="1:14" x14ac:dyDescent="0.25">
      <c r="A26" s="314">
        <v>44088</v>
      </c>
      <c r="B26" s="548" t="s">
        <v>181</v>
      </c>
      <c r="C26" s="260" t="s">
        <v>180</v>
      </c>
      <c r="D26" s="258" t="s">
        <v>55</v>
      </c>
      <c r="E26" s="286">
        <v>20000</v>
      </c>
      <c r="F26" s="258"/>
      <c r="G26" s="270">
        <f t="shared" si="0"/>
        <v>110000</v>
      </c>
      <c r="H26" s="426" t="s">
        <v>110</v>
      </c>
      <c r="I26" s="258"/>
      <c r="J26" s="546" t="s">
        <v>273</v>
      </c>
      <c r="K26" s="257"/>
      <c r="L26" s="257"/>
      <c r="M26" s="257"/>
      <c r="N26" s="256"/>
    </row>
    <row r="27" spans="1:14" x14ac:dyDescent="0.25">
      <c r="A27" s="314">
        <v>44088</v>
      </c>
      <c r="B27" s="548" t="s">
        <v>174</v>
      </c>
      <c r="C27" s="260" t="s">
        <v>180</v>
      </c>
      <c r="D27" s="258" t="s">
        <v>14</v>
      </c>
      <c r="E27" s="286">
        <v>20000</v>
      </c>
      <c r="F27" s="258"/>
      <c r="G27" s="270">
        <f t="shared" si="0"/>
        <v>90000</v>
      </c>
      <c r="H27" s="426" t="s">
        <v>43</v>
      </c>
      <c r="I27" s="258"/>
      <c r="J27" s="546" t="s">
        <v>273</v>
      </c>
      <c r="K27" s="257"/>
      <c r="L27" s="257"/>
      <c r="M27" s="257"/>
      <c r="N27" s="256"/>
    </row>
    <row r="28" spans="1:14" x14ac:dyDescent="0.25">
      <c r="A28" s="314">
        <v>44088</v>
      </c>
      <c r="B28" s="548" t="s">
        <v>177</v>
      </c>
      <c r="C28" s="260" t="s">
        <v>180</v>
      </c>
      <c r="D28" s="258" t="s">
        <v>99</v>
      </c>
      <c r="E28" s="286">
        <v>25000</v>
      </c>
      <c r="F28" s="258"/>
      <c r="G28" s="270">
        <f t="shared" si="0"/>
        <v>65000</v>
      </c>
      <c r="H28" s="426" t="s">
        <v>74</v>
      </c>
      <c r="I28" s="258"/>
      <c r="J28" s="546" t="s">
        <v>273</v>
      </c>
      <c r="K28" s="257"/>
      <c r="L28" s="257"/>
      <c r="M28" s="257"/>
      <c r="N28" s="256"/>
    </row>
    <row r="29" spans="1:14" x14ac:dyDescent="0.25">
      <c r="A29" s="314">
        <v>44088</v>
      </c>
      <c r="B29" s="260" t="s">
        <v>178</v>
      </c>
      <c r="C29" s="260" t="s">
        <v>180</v>
      </c>
      <c r="D29" s="258" t="s">
        <v>99</v>
      </c>
      <c r="E29" s="287">
        <v>25000</v>
      </c>
      <c r="F29" s="262"/>
      <c r="G29" s="270">
        <f t="shared" si="0"/>
        <v>40000</v>
      </c>
      <c r="H29" s="426" t="s">
        <v>75</v>
      </c>
      <c r="I29" s="258"/>
      <c r="J29" s="546" t="s">
        <v>273</v>
      </c>
      <c r="K29" s="257"/>
      <c r="L29" s="257"/>
      <c r="M29" s="257"/>
      <c r="N29" s="256"/>
    </row>
    <row r="30" spans="1:14" x14ac:dyDescent="0.25">
      <c r="A30" s="314">
        <v>44088</v>
      </c>
      <c r="B30" s="548" t="s">
        <v>274</v>
      </c>
      <c r="C30" s="260" t="s">
        <v>180</v>
      </c>
      <c r="D30" s="258" t="s">
        <v>14</v>
      </c>
      <c r="E30" s="286">
        <v>30000</v>
      </c>
      <c r="F30" s="286"/>
      <c r="G30" s="270">
        <f t="shared" si="0"/>
        <v>10000</v>
      </c>
      <c r="H30" s="426" t="s">
        <v>15</v>
      </c>
      <c r="I30" s="258"/>
      <c r="J30" s="546" t="s">
        <v>282</v>
      </c>
      <c r="K30" s="257"/>
      <c r="L30" s="257"/>
      <c r="M30" s="257"/>
      <c r="N30" s="256"/>
    </row>
    <row r="31" spans="1:14" x14ac:dyDescent="0.25">
      <c r="A31" s="314">
        <v>44088</v>
      </c>
      <c r="B31" s="548" t="s">
        <v>179</v>
      </c>
      <c r="C31" s="260" t="s">
        <v>180</v>
      </c>
      <c r="D31" s="260" t="s">
        <v>101</v>
      </c>
      <c r="E31" s="593">
        <v>10000</v>
      </c>
      <c r="F31" s="593"/>
      <c r="G31" s="270">
        <f t="shared" si="0"/>
        <v>0</v>
      </c>
      <c r="H31" s="426" t="s">
        <v>183</v>
      </c>
      <c r="I31" s="258"/>
      <c r="J31" s="546" t="s">
        <v>273</v>
      </c>
      <c r="K31" s="257"/>
      <c r="L31" s="257"/>
      <c r="M31" s="257"/>
      <c r="N31" s="256"/>
    </row>
    <row r="32" spans="1:14" x14ac:dyDescent="0.25">
      <c r="A32" s="830">
        <v>44095</v>
      </c>
      <c r="B32" s="346" t="s">
        <v>82</v>
      </c>
      <c r="C32" s="346" t="s">
        <v>53</v>
      </c>
      <c r="D32" s="346" t="s">
        <v>14</v>
      </c>
      <c r="E32" s="350"/>
      <c r="F32" s="864">
        <v>130000</v>
      </c>
      <c r="G32" s="827">
        <f>G31-E32+F32</f>
        <v>130000</v>
      </c>
      <c r="H32" s="874" t="s">
        <v>82</v>
      </c>
      <c r="I32" s="347"/>
      <c r="J32" s="843"/>
      <c r="K32" s="347"/>
      <c r="L32" s="347"/>
      <c r="M32" s="347"/>
      <c r="N32" s="346"/>
    </row>
    <row r="33" spans="1:14" x14ac:dyDescent="0.25">
      <c r="A33" s="314">
        <v>44095</v>
      </c>
      <c r="B33" s="260" t="s">
        <v>175</v>
      </c>
      <c r="C33" s="260" t="s">
        <v>180</v>
      </c>
      <c r="D33" s="260" t="s">
        <v>55</v>
      </c>
      <c r="E33" s="330">
        <v>20000</v>
      </c>
      <c r="F33" s="285"/>
      <c r="G33" s="270">
        <f t="shared" si="0"/>
        <v>110000</v>
      </c>
      <c r="H33" s="426" t="s">
        <v>56</v>
      </c>
      <c r="I33" s="258"/>
      <c r="J33" s="378" t="s">
        <v>376</v>
      </c>
      <c r="K33" s="257"/>
      <c r="L33" s="257"/>
      <c r="M33" s="257"/>
      <c r="N33" s="256"/>
    </row>
    <row r="34" spans="1:14" x14ac:dyDescent="0.25">
      <c r="A34" s="314">
        <v>44095</v>
      </c>
      <c r="B34" s="548" t="s">
        <v>181</v>
      </c>
      <c r="C34" s="260" t="s">
        <v>180</v>
      </c>
      <c r="D34" s="258" t="s">
        <v>55</v>
      </c>
      <c r="E34" s="286">
        <v>20000</v>
      </c>
      <c r="F34" s="286"/>
      <c r="G34" s="270">
        <f t="shared" si="0"/>
        <v>90000</v>
      </c>
      <c r="H34" s="426" t="s">
        <v>110</v>
      </c>
      <c r="I34" s="258"/>
      <c r="J34" s="378" t="s">
        <v>376</v>
      </c>
      <c r="K34" s="258"/>
      <c r="L34" s="258"/>
      <c r="M34" s="258"/>
      <c r="N34" s="260"/>
    </row>
    <row r="35" spans="1:14" x14ac:dyDescent="0.25">
      <c r="A35" s="314">
        <v>44095</v>
      </c>
      <c r="B35" s="548" t="s">
        <v>174</v>
      </c>
      <c r="C35" s="260" t="s">
        <v>180</v>
      </c>
      <c r="D35" s="258" t="s">
        <v>14</v>
      </c>
      <c r="E35" s="286">
        <v>30000</v>
      </c>
      <c r="F35" s="286"/>
      <c r="G35" s="270">
        <f t="shared" si="0"/>
        <v>60000</v>
      </c>
      <c r="H35" s="426" t="s">
        <v>43</v>
      </c>
      <c r="I35" s="258"/>
      <c r="J35" s="378" t="s">
        <v>376</v>
      </c>
      <c r="K35" s="258"/>
      <c r="L35" s="258"/>
      <c r="M35" s="258"/>
      <c r="N35" s="260"/>
    </row>
    <row r="36" spans="1:14" x14ac:dyDescent="0.25">
      <c r="A36" s="314">
        <v>44095</v>
      </c>
      <c r="B36" s="260" t="s">
        <v>177</v>
      </c>
      <c r="C36" s="260" t="s">
        <v>180</v>
      </c>
      <c r="D36" s="260" t="s">
        <v>99</v>
      </c>
      <c r="E36" s="243">
        <v>25000</v>
      </c>
      <c r="F36" s="286"/>
      <c r="G36" s="270">
        <f t="shared" si="0"/>
        <v>35000</v>
      </c>
      <c r="H36" s="426" t="s">
        <v>74</v>
      </c>
      <c r="I36" s="258"/>
      <c r="J36" s="378" t="s">
        <v>376</v>
      </c>
      <c r="K36" s="258"/>
      <c r="L36" s="258"/>
      <c r="M36" s="258"/>
      <c r="N36" s="260"/>
    </row>
    <row r="37" spans="1:14" x14ac:dyDescent="0.25">
      <c r="A37" s="314">
        <v>44095</v>
      </c>
      <c r="B37" s="548" t="s">
        <v>178</v>
      </c>
      <c r="C37" s="260" t="s">
        <v>180</v>
      </c>
      <c r="D37" s="258" t="s">
        <v>99</v>
      </c>
      <c r="E37" s="286">
        <v>25000</v>
      </c>
      <c r="F37" s="286"/>
      <c r="G37" s="270">
        <f t="shared" si="0"/>
        <v>10000</v>
      </c>
      <c r="H37" s="426" t="s">
        <v>75</v>
      </c>
      <c r="I37" s="258"/>
      <c r="J37" s="378" t="s">
        <v>376</v>
      </c>
      <c r="K37" s="258"/>
      <c r="L37" s="258"/>
      <c r="M37" s="258"/>
      <c r="N37" s="260"/>
    </row>
    <row r="38" spans="1:14" x14ac:dyDescent="0.25">
      <c r="A38" s="314">
        <v>44095</v>
      </c>
      <c r="B38" s="548" t="s">
        <v>179</v>
      </c>
      <c r="C38" s="260" t="s">
        <v>180</v>
      </c>
      <c r="D38" s="258" t="s">
        <v>101</v>
      </c>
      <c r="E38" s="593">
        <v>10000</v>
      </c>
      <c r="F38" s="593"/>
      <c r="G38" s="270">
        <f t="shared" si="0"/>
        <v>0</v>
      </c>
      <c r="H38" s="426" t="s">
        <v>183</v>
      </c>
      <c r="I38" s="258"/>
      <c r="J38" s="378" t="s">
        <v>376</v>
      </c>
      <c r="K38" s="258"/>
      <c r="L38" s="258"/>
      <c r="M38" s="258"/>
      <c r="N38" s="260"/>
    </row>
    <row r="39" spans="1:14" x14ac:dyDescent="0.25">
      <c r="A39" s="830">
        <v>44102</v>
      </c>
      <c r="B39" s="346" t="s">
        <v>82</v>
      </c>
      <c r="C39" s="346" t="s">
        <v>53</v>
      </c>
      <c r="D39" s="346" t="s">
        <v>14</v>
      </c>
      <c r="E39" s="880"/>
      <c r="F39" s="844">
        <v>130000</v>
      </c>
      <c r="G39" s="810">
        <f>G38-E39+F39</f>
        <v>130000</v>
      </c>
      <c r="H39" s="842"/>
      <c r="I39" s="347"/>
      <c r="J39" s="843"/>
      <c r="K39" s="347"/>
      <c r="L39" s="347"/>
      <c r="M39" s="347"/>
      <c r="N39" s="346"/>
    </row>
    <row r="40" spans="1:14" x14ac:dyDescent="0.25">
      <c r="A40" s="413">
        <v>44102</v>
      </c>
      <c r="B40" s="548" t="s">
        <v>174</v>
      </c>
      <c r="C40" s="258" t="s">
        <v>180</v>
      </c>
      <c r="D40" s="258" t="s">
        <v>14</v>
      </c>
      <c r="E40" s="285">
        <v>30000</v>
      </c>
      <c r="F40" s="873"/>
      <c r="G40" s="271">
        <f t="shared" ref="G40:G45" si="1">G39-E40+F40</f>
        <v>100000</v>
      </c>
      <c r="H40" s="426" t="s">
        <v>43</v>
      </c>
      <c r="I40" s="257"/>
      <c r="J40" s="378" t="s">
        <v>545</v>
      </c>
      <c r="K40" s="257"/>
      <c r="L40" s="257"/>
      <c r="M40" s="257"/>
      <c r="N40" s="256"/>
    </row>
    <row r="41" spans="1:14" x14ac:dyDescent="0.25">
      <c r="A41" s="413">
        <v>44102</v>
      </c>
      <c r="B41" s="548" t="s">
        <v>175</v>
      </c>
      <c r="C41" s="258" t="s">
        <v>180</v>
      </c>
      <c r="D41" s="258" t="s">
        <v>55</v>
      </c>
      <c r="E41" s="286">
        <v>20000</v>
      </c>
      <c r="F41" s="555"/>
      <c r="G41" s="271">
        <f t="shared" si="1"/>
        <v>80000</v>
      </c>
      <c r="H41" s="426" t="s">
        <v>56</v>
      </c>
      <c r="I41" s="257"/>
      <c r="J41" s="378" t="s">
        <v>545</v>
      </c>
      <c r="K41" s="257"/>
      <c r="L41" s="257"/>
      <c r="M41" s="257"/>
      <c r="N41" s="256"/>
    </row>
    <row r="42" spans="1:14" x14ac:dyDescent="0.25">
      <c r="A42" s="413">
        <v>44102</v>
      </c>
      <c r="B42" s="260" t="s">
        <v>181</v>
      </c>
      <c r="C42" s="258" t="s">
        <v>180</v>
      </c>
      <c r="D42" s="260" t="s">
        <v>55</v>
      </c>
      <c r="E42" s="287">
        <v>20000</v>
      </c>
      <c r="F42" s="318"/>
      <c r="G42" s="271">
        <f t="shared" si="1"/>
        <v>60000</v>
      </c>
      <c r="H42" s="426" t="s">
        <v>110</v>
      </c>
      <c r="I42" s="257"/>
      <c r="J42" s="378" t="s">
        <v>545</v>
      </c>
      <c r="K42" s="257"/>
      <c r="L42" s="257"/>
      <c r="M42" s="257"/>
      <c r="N42" s="256"/>
    </row>
    <row r="43" spans="1:14" x14ac:dyDescent="0.25">
      <c r="A43" s="413">
        <v>44102</v>
      </c>
      <c r="B43" s="548" t="s">
        <v>177</v>
      </c>
      <c r="C43" s="258" t="s">
        <v>180</v>
      </c>
      <c r="D43" s="258" t="s">
        <v>99</v>
      </c>
      <c r="E43" s="243">
        <v>25000</v>
      </c>
      <c r="F43" s="257"/>
      <c r="G43" s="271">
        <f t="shared" si="1"/>
        <v>35000</v>
      </c>
      <c r="H43" s="426" t="s">
        <v>74</v>
      </c>
      <c r="I43" s="257"/>
      <c r="J43" s="378" t="s">
        <v>545</v>
      </c>
      <c r="K43" s="257"/>
      <c r="L43" s="257"/>
      <c r="M43" s="257"/>
      <c r="N43" s="256"/>
    </row>
    <row r="44" spans="1:14" x14ac:dyDescent="0.25">
      <c r="A44" s="413">
        <v>44102</v>
      </c>
      <c r="B44" s="548" t="s">
        <v>178</v>
      </c>
      <c r="C44" s="258" t="s">
        <v>180</v>
      </c>
      <c r="D44" s="258" t="s">
        <v>99</v>
      </c>
      <c r="E44" s="243">
        <v>25000</v>
      </c>
      <c r="F44" s="257"/>
      <c r="G44" s="271">
        <f t="shared" si="1"/>
        <v>10000</v>
      </c>
      <c r="H44" s="426" t="s">
        <v>75</v>
      </c>
      <c r="I44" s="257"/>
      <c r="J44" s="378" t="s">
        <v>545</v>
      </c>
      <c r="K44" s="257"/>
      <c r="L44" s="257"/>
      <c r="M44" s="257"/>
      <c r="N44" s="256"/>
    </row>
    <row r="45" spans="1:14" ht="15.75" thickBot="1" x14ac:dyDescent="0.3">
      <c r="A45" s="413">
        <v>44102</v>
      </c>
      <c r="B45" s="260" t="s">
        <v>179</v>
      </c>
      <c r="C45" s="258" t="s">
        <v>180</v>
      </c>
      <c r="D45" s="260" t="s">
        <v>101</v>
      </c>
      <c r="E45" s="644">
        <v>10000</v>
      </c>
      <c r="F45" s="890"/>
      <c r="G45" s="270">
        <f t="shared" si="1"/>
        <v>0</v>
      </c>
      <c r="H45" s="426" t="s">
        <v>183</v>
      </c>
      <c r="I45" s="257"/>
      <c r="J45" s="378" t="s">
        <v>545</v>
      </c>
      <c r="K45" s="257"/>
      <c r="L45" s="257"/>
      <c r="M45" s="257"/>
      <c r="N45" s="256"/>
    </row>
    <row r="46" spans="1:14" ht="15.75" thickBot="1" x14ac:dyDescent="0.3">
      <c r="A46" s="729"/>
      <c r="B46" s="256"/>
      <c r="C46" s="257"/>
      <c r="D46" s="727"/>
      <c r="E46" s="885">
        <f>SUM(E4:E45)</f>
        <v>603000</v>
      </c>
      <c r="F46" s="885">
        <f>SUM(F4:F45)</f>
        <v>603000</v>
      </c>
      <c r="G46" s="887">
        <f>F46-E46</f>
        <v>0</v>
      </c>
      <c r="H46" s="448"/>
      <c r="I46" s="257"/>
      <c r="J46" s="748"/>
      <c r="K46" s="257"/>
      <c r="L46" s="257"/>
      <c r="M46" s="257"/>
      <c r="N46" s="256"/>
    </row>
    <row r="47" spans="1:14" x14ac:dyDescent="0.25">
      <c r="A47" s="713"/>
      <c r="B47" s="256"/>
      <c r="C47" s="256"/>
      <c r="D47" s="256"/>
      <c r="E47" s="743"/>
      <c r="F47" s="873"/>
      <c r="G47" s="330"/>
      <c r="H47" s="426"/>
      <c r="I47" s="257"/>
      <c r="J47" s="256"/>
      <c r="K47" s="257"/>
      <c r="L47" s="257"/>
      <c r="M47" s="257"/>
      <c r="N47" s="256"/>
    </row>
    <row r="48" spans="1:14" x14ac:dyDescent="0.25">
      <c r="A48"/>
      <c r="B48"/>
      <c r="C48" s="257"/>
      <c r="D48" s="257"/>
      <c r="E48" s="555"/>
      <c r="F48" s="257"/>
      <c r="G48" s="553"/>
      <c r="H48" s="426"/>
      <c r="I48" s="257"/>
      <c r="J48" s="256"/>
      <c r="K48" s="257"/>
      <c r="L48" s="257"/>
      <c r="M48" s="257"/>
      <c r="N48" s="256"/>
    </row>
    <row r="49" spans="1:16" x14ac:dyDescent="0.25">
      <c r="A49" s="889" t="s">
        <v>508</v>
      </c>
      <c r="B49" t="s">
        <v>511</v>
      </c>
      <c r="C49" s="894"/>
      <c r="D49" s="894"/>
      <c r="E49" s="895"/>
      <c r="F49" s="257"/>
      <c r="G49" s="896"/>
      <c r="H49" s="897"/>
      <c r="I49" s="894"/>
      <c r="J49" s="898"/>
      <c r="K49" s="894"/>
      <c r="L49" s="894"/>
      <c r="M49" s="894"/>
      <c r="N49" s="898"/>
      <c r="O49" s="899"/>
      <c r="P49" s="899"/>
    </row>
    <row r="50" spans="1:16" x14ac:dyDescent="0.25">
      <c r="A50" s="353" t="s">
        <v>82</v>
      </c>
      <c r="B50" s="888"/>
      <c r="C50" s="257"/>
      <c r="D50" s="257"/>
      <c r="E50" s="555"/>
      <c r="F50" s="257"/>
      <c r="G50" s="553"/>
      <c r="H50" s="426"/>
      <c r="I50" s="257"/>
      <c r="J50" s="256"/>
      <c r="K50" s="257"/>
      <c r="L50" s="257"/>
      <c r="M50" s="257"/>
      <c r="N50" s="256"/>
    </row>
    <row r="51" spans="1:16" x14ac:dyDescent="0.25">
      <c r="A51" s="353" t="s">
        <v>56</v>
      </c>
      <c r="B51" s="888">
        <v>86000</v>
      </c>
      <c r="C51" s="257"/>
      <c r="D51" s="256"/>
      <c r="E51" s="731"/>
      <c r="F51" s="804"/>
      <c r="G51" s="553"/>
      <c r="H51" s="426"/>
      <c r="I51" s="257"/>
      <c r="J51" s="256"/>
      <c r="K51" s="257"/>
      <c r="L51" s="257"/>
      <c r="M51" s="257"/>
      <c r="N51" s="256"/>
    </row>
    <row r="52" spans="1:16" x14ac:dyDescent="0.25">
      <c r="A52" s="353" t="s">
        <v>183</v>
      </c>
      <c r="B52" s="888">
        <v>40000</v>
      </c>
      <c r="C52" s="257"/>
      <c r="D52" s="257"/>
      <c r="E52" s="555"/>
      <c r="F52" s="257"/>
      <c r="G52" s="553"/>
      <c r="H52" s="426"/>
      <c r="I52" s="257"/>
      <c r="J52" s="256"/>
      <c r="K52" s="257"/>
      <c r="L52" s="257"/>
      <c r="M52" s="257"/>
      <c r="N52" s="256"/>
    </row>
    <row r="53" spans="1:16" x14ac:dyDescent="0.25">
      <c r="A53" s="353" t="s">
        <v>81</v>
      </c>
      <c r="B53" s="888">
        <v>31000</v>
      </c>
      <c r="C53" s="257"/>
      <c r="D53" s="257"/>
      <c r="E53" s="555"/>
      <c r="F53" s="257"/>
      <c r="G53" s="553"/>
      <c r="H53" s="426"/>
      <c r="I53" s="257"/>
      <c r="J53" s="256"/>
      <c r="K53" s="257"/>
      <c r="L53" s="257"/>
      <c r="M53" s="257"/>
      <c r="N53" s="256"/>
    </row>
    <row r="54" spans="1:16" x14ac:dyDescent="0.25">
      <c r="A54" s="353" t="s">
        <v>74</v>
      </c>
      <c r="B54" s="888">
        <v>106000</v>
      </c>
      <c r="C54" s="257"/>
      <c r="D54" s="257"/>
      <c r="E54" s="555"/>
      <c r="F54" s="257"/>
      <c r="G54" s="553"/>
      <c r="H54" s="426"/>
      <c r="I54" s="257"/>
      <c r="J54" s="256"/>
      <c r="K54" s="257"/>
      <c r="L54" s="257"/>
      <c r="M54" s="257"/>
      <c r="N54" s="256"/>
    </row>
    <row r="55" spans="1:16" x14ac:dyDescent="0.25">
      <c r="A55" s="353" t="s">
        <v>75</v>
      </c>
      <c r="B55" s="888">
        <v>106000</v>
      </c>
      <c r="C55" s="257"/>
      <c r="D55" s="257"/>
      <c r="E55" s="555"/>
      <c r="F55" s="555"/>
      <c r="G55" s="553"/>
      <c r="H55" s="426"/>
      <c r="I55" s="257"/>
      <c r="J55" s="257"/>
      <c r="K55" s="257"/>
      <c r="L55" s="257"/>
      <c r="M55" s="257"/>
      <c r="N55" s="256"/>
    </row>
    <row r="56" spans="1:16" x14ac:dyDescent="0.25">
      <c r="A56" s="353" t="s">
        <v>43</v>
      </c>
      <c r="B56" s="888">
        <v>112000</v>
      </c>
      <c r="C56" s="670"/>
      <c r="D56" s="670"/>
      <c r="E56" s="651"/>
      <c r="F56" s="670"/>
      <c r="G56" s="354"/>
      <c r="H56" s="875"/>
      <c r="I56" s="670"/>
      <c r="J56" s="670"/>
      <c r="K56" s="670"/>
      <c r="L56" s="670"/>
      <c r="M56" s="670"/>
      <c r="N56" s="806"/>
    </row>
    <row r="57" spans="1:16" x14ac:dyDescent="0.25">
      <c r="A57" s="353" t="s">
        <v>110</v>
      </c>
      <c r="B57" s="888">
        <v>86000</v>
      </c>
      <c r="C57" s="193"/>
      <c r="D57" s="193"/>
      <c r="E57" s="652"/>
      <c r="F57" s="193"/>
      <c r="G57" s="653"/>
      <c r="H57" s="876"/>
      <c r="I57" s="193"/>
      <c r="J57" s="193"/>
      <c r="K57" s="193"/>
      <c r="L57" s="193"/>
      <c r="M57" s="193"/>
      <c r="N57" s="654"/>
      <c r="O57" s="193"/>
      <c r="P57" s="193"/>
    </row>
    <row r="58" spans="1:16" x14ac:dyDescent="0.25">
      <c r="A58" s="353" t="s">
        <v>15</v>
      </c>
      <c r="B58" s="888">
        <v>36000</v>
      </c>
      <c r="C58" s="655"/>
      <c r="D58" s="655"/>
      <c r="E58" s="656"/>
      <c r="F58" s="655"/>
      <c r="G58" s="657"/>
      <c r="H58" s="876"/>
      <c r="I58" s="655"/>
      <c r="J58" s="655"/>
      <c r="K58" s="655"/>
      <c r="L58" s="655"/>
      <c r="M58" s="655"/>
      <c r="N58" s="658"/>
      <c r="O58" s="193"/>
      <c r="P58" s="193"/>
    </row>
    <row r="59" spans="1:16" x14ac:dyDescent="0.25">
      <c r="A59" s="353" t="s">
        <v>509</v>
      </c>
      <c r="B59" s="888"/>
      <c r="C59" s="193"/>
      <c r="D59" s="193"/>
      <c r="E59" s="659"/>
      <c r="F59" s="659"/>
      <c r="G59" s="660"/>
      <c r="H59" s="876"/>
      <c r="I59" s="193"/>
      <c r="J59" s="193"/>
      <c r="K59" s="193"/>
      <c r="L59" s="193"/>
      <c r="M59" s="193"/>
      <c r="N59" s="654"/>
      <c r="O59" s="193"/>
      <c r="P59" s="193"/>
    </row>
    <row r="60" spans="1:16" x14ac:dyDescent="0.25">
      <c r="A60" s="353" t="s">
        <v>510</v>
      </c>
      <c r="B60" s="888">
        <v>603000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654"/>
      <c r="O60" s="193"/>
      <c r="P60" s="193"/>
    </row>
    <row r="61" spans="1:16" x14ac:dyDescent="0.25">
      <c r="A61"/>
      <c r="B61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654"/>
      <c r="O61" s="193"/>
      <c r="P61" s="193"/>
    </row>
    <row r="62" spans="1:16" x14ac:dyDescent="0.25">
      <c r="A62" s="188"/>
      <c r="B62" s="188"/>
      <c r="C62" s="193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8"/>
      <c r="O62" s="193"/>
      <c r="P62" s="193"/>
    </row>
    <row r="63" spans="1:16" x14ac:dyDescent="0.25">
      <c r="A63" s="188"/>
      <c r="B63" s="188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654"/>
      <c r="O63" s="193"/>
      <c r="P63" s="193"/>
    </row>
    <row r="64" spans="1:16" x14ac:dyDescent="0.25">
      <c r="A64" s="188"/>
      <c r="B64" s="188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654"/>
      <c r="O64" s="193"/>
      <c r="P64" s="193"/>
    </row>
    <row r="65" spans="1:16" x14ac:dyDescent="0.25">
      <c r="A65" s="188"/>
      <c r="B65" s="188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654"/>
      <c r="O65" s="193"/>
      <c r="P65" s="193"/>
    </row>
    <row r="66" spans="1:16" x14ac:dyDescent="0.25">
      <c r="A66" s="188"/>
      <c r="B66" s="188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654"/>
      <c r="O66" s="193"/>
      <c r="P66" s="193"/>
    </row>
    <row r="67" spans="1:16" x14ac:dyDescent="0.25">
      <c r="A67" s="188"/>
      <c r="B67" s="188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654"/>
      <c r="O67" s="193"/>
      <c r="P67" s="193"/>
    </row>
    <row r="68" spans="1:16" x14ac:dyDescent="0.25">
      <c r="A68" s="188"/>
      <c r="B68" s="188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654"/>
      <c r="O68" s="193"/>
      <c r="P68" s="193"/>
    </row>
    <row r="69" spans="1:16" x14ac:dyDescent="0.25">
      <c r="A69" s="188"/>
      <c r="B69" s="188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654"/>
      <c r="O69" s="193"/>
      <c r="P69" s="193"/>
    </row>
    <row r="70" spans="1:16" x14ac:dyDescent="0.25">
      <c r="A70"/>
      <c r="B70"/>
    </row>
    <row r="71" spans="1:16" x14ac:dyDescent="0.25">
      <c r="A71"/>
      <c r="B71"/>
    </row>
    <row r="72" spans="1:16" x14ac:dyDescent="0.25">
      <c r="A72"/>
      <c r="B72"/>
    </row>
  </sheetData>
  <autoFilter ref="A1:N59" xr:uid="{15709537-8FFD-4A1A-AB45-E0D67A4B759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</sheetPr>
  <dimension ref="A1:O559"/>
  <sheetViews>
    <sheetView topLeftCell="A431" zoomScaleNormal="100" workbookViewId="0">
      <selection activeCell="C442" sqref="C442"/>
    </sheetView>
  </sheetViews>
  <sheetFormatPr defaultColWidth="10.85546875" defaultRowHeight="15" x14ac:dyDescent="0.25"/>
  <cols>
    <col min="1" max="1" width="12.42578125" style="98" customWidth="1"/>
    <col min="2" max="2" width="36.7109375" style="97" customWidth="1"/>
    <col min="3" max="3" width="17.28515625" style="97" customWidth="1"/>
    <col min="4" max="4" width="17.5703125" style="96" customWidth="1"/>
    <col min="5" max="5" width="17.42578125" style="96" customWidth="1"/>
    <col min="6" max="6" width="15" style="94" customWidth="1"/>
    <col min="7" max="7" width="18.42578125" style="95" customWidth="1"/>
    <col min="8" max="8" width="14.42578125" style="96" customWidth="1"/>
    <col min="9" max="9" width="17" style="97" customWidth="1"/>
    <col min="10" max="10" width="25.42578125" style="97" customWidth="1"/>
    <col min="11" max="11" width="13.140625" style="97" customWidth="1"/>
    <col min="12" max="12" width="12.42578125" style="97" customWidth="1"/>
    <col min="13" max="13" width="19.140625" style="97" customWidth="1"/>
    <col min="14" max="14" width="37.140625" style="100" customWidth="1"/>
    <col min="15" max="15" width="11" style="1" customWidth="1"/>
    <col min="16" max="16384" width="10.85546875" style="1"/>
  </cols>
  <sheetData>
    <row r="1" spans="1:14" ht="18.75" x14ac:dyDescent="0.25">
      <c r="A1" s="961" t="s">
        <v>561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</row>
    <row r="2" spans="1:14" s="6" customFormat="1" ht="69.95" customHeight="1" x14ac:dyDescent="0.25">
      <c r="A2" s="392" t="s">
        <v>0</v>
      </c>
      <c r="B2" s="2" t="s">
        <v>5</v>
      </c>
      <c r="C2" s="2" t="s">
        <v>10</v>
      </c>
      <c r="D2" s="3" t="s">
        <v>8</v>
      </c>
      <c r="E2" s="3" t="s">
        <v>13</v>
      </c>
      <c r="F2" s="393" t="s">
        <v>7</v>
      </c>
      <c r="G2" s="394" t="s">
        <v>6</v>
      </c>
      <c r="H2" s="3" t="s">
        <v>2</v>
      </c>
      <c r="I2" s="3" t="s">
        <v>3</v>
      </c>
      <c r="J2" s="2" t="s">
        <v>9</v>
      </c>
      <c r="K2" s="2" t="s">
        <v>1</v>
      </c>
      <c r="L2" s="2" t="s">
        <v>4</v>
      </c>
      <c r="M2" s="4" t="s">
        <v>12</v>
      </c>
      <c r="N2" s="5" t="s">
        <v>11</v>
      </c>
    </row>
    <row r="3" spans="1:14" s="6" customFormat="1" ht="18" customHeight="1" x14ac:dyDescent="0.25">
      <c r="A3" s="314">
        <v>44075</v>
      </c>
      <c r="B3" s="315" t="s">
        <v>72</v>
      </c>
      <c r="C3" s="315" t="s">
        <v>70</v>
      </c>
      <c r="D3" s="315" t="s">
        <v>99</v>
      </c>
      <c r="E3" s="271">
        <v>13000</v>
      </c>
      <c r="F3" s="787">
        <v>3665</v>
      </c>
      <c r="G3" s="788">
        <f>E3/F3</f>
        <v>3.5470668485675305</v>
      </c>
      <c r="H3" s="426" t="s">
        <v>81</v>
      </c>
      <c r="I3" s="217" t="s">
        <v>19</v>
      </c>
      <c r="J3" s="427" t="s">
        <v>126</v>
      </c>
      <c r="K3" s="279" t="s">
        <v>78</v>
      </c>
      <c r="L3" s="279" t="s">
        <v>65</v>
      </c>
      <c r="M3" s="763"/>
      <c r="N3" s="764"/>
    </row>
    <row r="4" spans="1:14" s="6" customFormat="1" ht="16.5" customHeight="1" x14ac:dyDescent="0.25">
      <c r="A4" s="314">
        <v>44075</v>
      </c>
      <c r="B4" s="315" t="s">
        <v>72</v>
      </c>
      <c r="C4" s="315" t="s">
        <v>70</v>
      </c>
      <c r="D4" s="315" t="s">
        <v>99</v>
      </c>
      <c r="E4" s="271">
        <v>5000</v>
      </c>
      <c r="F4" s="787">
        <v>3665</v>
      </c>
      <c r="G4" s="788">
        <f t="shared" ref="G4:G35" si="0">E4/F4</f>
        <v>1.3642564802182811</v>
      </c>
      <c r="H4" s="426" t="s">
        <v>81</v>
      </c>
      <c r="I4" s="217" t="s">
        <v>19</v>
      </c>
      <c r="J4" s="427" t="s">
        <v>126</v>
      </c>
      <c r="K4" s="279" t="s">
        <v>78</v>
      </c>
      <c r="L4" s="279" t="s">
        <v>65</v>
      </c>
      <c r="M4" s="763"/>
      <c r="N4" s="764"/>
    </row>
    <row r="5" spans="1:14" s="6" customFormat="1" ht="18.75" customHeight="1" x14ac:dyDescent="0.25">
      <c r="A5" s="314">
        <v>44075</v>
      </c>
      <c r="B5" s="315" t="s">
        <v>72</v>
      </c>
      <c r="C5" s="315" t="s">
        <v>70</v>
      </c>
      <c r="D5" s="315" t="s">
        <v>99</v>
      </c>
      <c r="E5" s="271">
        <v>5000</v>
      </c>
      <c r="F5" s="787">
        <v>3665</v>
      </c>
      <c r="G5" s="788">
        <f t="shared" si="0"/>
        <v>1.3642564802182811</v>
      </c>
      <c r="H5" s="426" t="s">
        <v>81</v>
      </c>
      <c r="I5" s="217" t="s">
        <v>19</v>
      </c>
      <c r="J5" s="427" t="s">
        <v>126</v>
      </c>
      <c r="K5" s="279" t="s">
        <v>78</v>
      </c>
      <c r="L5" s="279" t="s">
        <v>65</v>
      </c>
      <c r="M5" s="763"/>
      <c r="N5" s="764"/>
    </row>
    <row r="6" spans="1:14" s="6" customFormat="1" ht="16.5" customHeight="1" x14ac:dyDescent="0.25">
      <c r="A6" s="314">
        <v>44075</v>
      </c>
      <c r="B6" s="315" t="s">
        <v>72</v>
      </c>
      <c r="C6" s="315" t="s">
        <v>70</v>
      </c>
      <c r="D6" s="315" t="s">
        <v>99</v>
      </c>
      <c r="E6" s="271">
        <v>5000</v>
      </c>
      <c r="F6" s="787">
        <v>3665</v>
      </c>
      <c r="G6" s="788">
        <f t="shared" si="0"/>
        <v>1.3642564802182811</v>
      </c>
      <c r="H6" s="426" t="s">
        <v>81</v>
      </c>
      <c r="I6" s="217" t="s">
        <v>19</v>
      </c>
      <c r="J6" s="427" t="s">
        <v>126</v>
      </c>
      <c r="K6" s="279" t="s">
        <v>78</v>
      </c>
      <c r="L6" s="279" t="s">
        <v>65</v>
      </c>
      <c r="M6" s="763"/>
      <c r="N6" s="764"/>
    </row>
    <row r="7" spans="1:14" s="6" customFormat="1" ht="17.25" customHeight="1" x14ac:dyDescent="0.25">
      <c r="A7" s="314">
        <v>44075</v>
      </c>
      <c r="B7" s="315" t="s">
        <v>72</v>
      </c>
      <c r="C7" s="315" t="s">
        <v>70</v>
      </c>
      <c r="D7" s="315" t="s">
        <v>99</v>
      </c>
      <c r="E7" s="271">
        <v>15000</v>
      </c>
      <c r="F7" s="787">
        <v>3665</v>
      </c>
      <c r="G7" s="788">
        <f t="shared" si="0"/>
        <v>4.0927694406548429</v>
      </c>
      <c r="H7" s="426" t="s">
        <v>81</v>
      </c>
      <c r="I7" s="217" t="s">
        <v>19</v>
      </c>
      <c r="J7" s="427" t="s">
        <v>126</v>
      </c>
      <c r="K7" s="279" t="s">
        <v>78</v>
      </c>
      <c r="L7" s="279" t="s">
        <v>65</v>
      </c>
      <c r="M7" s="763"/>
      <c r="N7" s="764"/>
    </row>
    <row r="8" spans="1:14" s="6" customFormat="1" ht="17.25" customHeight="1" x14ac:dyDescent="0.25">
      <c r="A8" s="259">
        <v>44075</v>
      </c>
      <c r="B8" s="260" t="s">
        <v>72</v>
      </c>
      <c r="C8" s="260" t="s">
        <v>70</v>
      </c>
      <c r="D8" s="260" t="s">
        <v>99</v>
      </c>
      <c r="E8" s="243">
        <v>11000</v>
      </c>
      <c r="F8" s="787">
        <v>3665</v>
      </c>
      <c r="G8" s="788">
        <f t="shared" si="0"/>
        <v>3.0013642564802181</v>
      </c>
      <c r="H8" s="426" t="s">
        <v>74</v>
      </c>
      <c r="I8" s="217" t="s">
        <v>19</v>
      </c>
      <c r="J8" s="544" t="s">
        <v>149</v>
      </c>
      <c r="K8" s="279" t="s">
        <v>78</v>
      </c>
      <c r="L8" s="279" t="s">
        <v>65</v>
      </c>
      <c r="M8" s="763"/>
      <c r="N8" s="764"/>
    </row>
    <row r="9" spans="1:14" s="6" customFormat="1" ht="17.25" customHeight="1" x14ac:dyDescent="0.25">
      <c r="A9" s="259">
        <v>44075</v>
      </c>
      <c r="B9" s="260" t="s">
        <v>72</v>
      </c>
      <c r="C9" s="260" t="s">
        <v>70</v>
      </c>
      <c r="D9" s="260" t="s">
        <v>99</v>
      </c>
      <c r="E9" s="281">
        <v>5000</v>
      </c>
      <c r="F9" s="787">
        <v>3665</v>
      </c>
      <c r="G9" s="788">
        <f t="shared" si="0"/>
        <v>1.3642564802182811</v>
      </c>
      <c r="H9" s="426" t="s">
        <v>74</v>
      </c>
      <c r="I9" s="217" t="s">
        <v>19</v>
      </c>
      <c r="J9" s="544" t="s">
        <v>149</v>
      </c>
      <c r="K9" s="279" t="s">
        <v>78</v>
      </c>
      <c r="L9" s="279" t="s">
        <v>65</v>
      </c>
      <c r="M9" s="763"/>
      <c r="N9" s="764"/>
    </row>
    <row r="10" spans="1:14" s="6" customFormat="1" ht="17.25" customHeight="1" x14ac:dyDescent="0.25">
      <c r="A10" s="259">
        <v>44075</v>
      </c>
      <c r="B10" s="260" t="s">
        <v>72</v>
      </c>
      <c r="C10" s="260" t="s">
        <v>70</v>
      </c>
      <c r="D10" s="260" t="s">
        <v>99</v>
      </c>
      <c r="E10" s="243">
        <v>5000</v>
      </c>
      <c r="F10" s="787">
        <v>3665</v>
      </c>
      <c r="G10" s="788">
        <f t="shared" si="0"/>
        <v>1.3642564802182811</v>
      </c>
      <c r="H10" s="426" t="s">
        <v>74</v>
      </c>
      <c r="I10" s="217" t="s">
        <v>19</v>
      </c>
      <c r="J10" s="544" t="s">
        <v>149</v>
      </c>
      <c r="K10" s="279" t="s">
        <v>78</v>
      </c>
      <c r="L10" s="279" t="s">
        <v>65</v>
      </c>
      <c r="M10" s="763"/>
      <c r="N10" s="764"/>
    </row>
    <row r="11" spans="1:14" s="6" customFormat="1" ht="17.25" customHeight="1" x14ac:dyDescent="0.25">
      <c r="A11" s="259">
        <v>44075</v>
      </c>
      <c r="B11" s="260" t="s">
        <v>72</v>
      </c>
      <c r="C11" s="260" t="s">
        <v>70</v>
      </c>
      <c r="D11" s="260" t="s">
        <v>99</v>
      </c>
      <c r="E11" s="243">
        <v>5000</v>
      </c>
      <c r="F11" s="787">
        <v>3665</v>
      </c>
      <c r="G11" s="788">
        <f t="shared" si="0"/>
        <v>1.3642564802182811</v>
      </c>
      <c r="H11" s="426" t="s">
        <v>74</v>
      </c>
      <c r="I11" s="217" t="s">
        <v>19</v>
      </c>
      <c r="J11" s="544" t="s">
        <v>149</v>
      </c>
      <c r="K11" s="279" t="s">
        <v>78</v>
      </c>
      <c r="L11" s="279" t="s">
        <v>65</v>
      </c>
      <c r="M11" s="763"/>
      <c r="N11" s="764"/>
    </row>
    <row r="12" spans="1:14" s="6" customFormat="1" ht="17.25" customHeight="1" x14ac:dyDescent="0.25">
      <c r="A12" s="259">
        <v>44075</v>
      </c>
      <c r="B12" s="260" t="s">
        <v>72</v>
      </c>
      <c r="C12" s="260" t="s">
        <v>70</v>
      </c>
      <c r="D12" s="260" t="s">
        <v>99</v>
      </c>
      <c r="E12" s="271">
        <v>11000</v>
      </c>
      <c r="F12" s="787">
        <v>3665</v>
      </c>
      <c r="G12" s="788">
        <f t="shared" si="0"/>
        <v>3.0013642564802181</v>
      </c>
      <c r="H12" s="426" t="s">
        <v>74</v>
      </c>
      <c r="I12" s="217" t="s">
        <v>19</v>
      </c>
      <c r="J12" s="544" t="s">
        <v>149</v>
      </c>
      <c r="K12" s="279" t="s">
        <v>78</v>
      </c>
      <c r="L12" s="279" t="s">
        <v>65</v>
      </c>
      <c r="M12" s="763"/>
      <c r="N12" s="764"/>
    </row>
    <row r="13" spans="1:14" s="6" customFormat="1" ht="17.25" customHeight="1" x14ac:dyDescent="0.25">
      <c r="A13" s="259">
        <v>44075</v>
      </c>
      <c r="B13" s="260" t="s">
        <v>72</v>
      </c>
      <c r="C13" s="260" t="s">
        <v>70</v>
      </c>
      <c r="D13" s="260" t="s">
        <v>101</v>
      </c>
      <c r="E13" s="243">
        <v>7000</v>
      </c>
      <c r="F13" s="787">
        <v>3665</v>
      </c>
      <c r="G13" s="788">
        <f t="shared" si="0"/>
        <v>1.9099590723055935</v>
      </c>
      <c r="H13" s="426" t="s">
        <v>146</v>
      </c>
      <c r="I13" s="217" t="s">
        <v>19</v>
      </c>
      <c r="J13" s="258" t="s">
        <v>151</v>
      </c>
      <c r="K13" s="279" t="s">
        <v>78</v>
      </c>
      <c r="L13" s="279" t="s">
        <v>65</v>
      </c>
      <c r="M13" s="763"/>
      <c r="N13" s="764"/>
    </row>
    <row r="14" spans="1:14" s="6" customFormat="1" ht="17.25" customHeight="1" x14ac:dyDescent="0.25">
      <c r="A14" s="259">
        <v>44075</v>
      </c>
      <c r="B14" s="260" t="s">
        <v>72</v>
      </c>
      <c r="C14" s="260" t="s">
        <v>70</v>
      </c>
      <c r="D14" s="260" t="s">
        <v>101</v>
      </c>
      <c r="E14" s="271">
        <v>5000</v>
      </c>
      <c r="F14" s="787">
        <v>3665</v>
      </c>
      <c r="G14" s="788">
        <f t="shared" si="0"/>
        <v>1.3642564802182811</v>
      </c>
      <c r="H14" s="426" t="s">
        <v>146</v>
      </c>
      <c r="I14" s="217" t="s">
        <v>19</v>
      </c>
      <c r="J14" s="258" t="s">
        <v>151</v>
      </c>
      <c r="K14" s="279" t="s">
        <v>78</v>
      </c>
      <c r="L14" s="279" t="s">
        <v>65</v>
      </c>
      <c r="M14" s="763"/>
      <c r="N14" s="764"/>
    </row>
    <row r="15" spans="1:14" s="6" customFormat="1" ht="17.25" customHeight="1" x14ac:dyDescent="0.25">
      <c r="A15" s="259">
        <v>44075</v>
      </c>
      <c r="B15" s="260" t="s">
        <v>72</v>
      </c>
      <c r="C15" s="260" t="s">
        <v>70</v>
      </c>
      <c r="D15" s="260" t="s">
        <v>101</v>
      </c>
      <c r="E15" s="271">
        <v>5000</v>
      </c>
      <c r="F15" s="787">
        <v>3665</v>
      </c>
      <c r="G15" s="788">
        <f t="shared" si="0"/>
        <v>1.3642564802182811</v>
      </c>
      <c r="H15" s="426" t="s">
        <v>146</v>
      </c>
      <c r="I15" s="217" t="s">
        <v>19</v>
      </c>
      <c r="J15" s="258" t="s">
        <v>151</v>
      </c>
      <c r="K15" s="279" t="s">
        <v>78</v>
      </c>
      <c r="L15" s="279" t="s">
        <v>65</v>
      </c>
      <c r="M15" s="763"/>
      <c r="N15" s="764"/>
    </row>
    <row r="16" spans="1:14" s="6" customFormat="1" ht="17.25" customHeight="1" x14ac:dyDescent="0.25">
      <c r="A16" s="259">
        <v>44075</v>
      </c>
      <c r="B16" s="260" t="s">
        <v>72</v>
      </c>
      <c r="C16" s="260" t="s">
        <v>70</v>
      </c>
      <c r="D16" s="260" t="s">
        <v>101</v>
      </c>
      <c r="E16" s="270">
        <v>5000</v>
      </c>
      <c r="F16" s="787">
        <v>3665</v>
      </c>
      <c r="G16" s="788">
        <f t="shared" si="0"/>
        <v>1.3642564802182811</v>
      </c>
      <c r="H16" s="426" t="s">
        <v>146</v>
      </c>
      <c r="I16" s="217" t="s">
        <v>19</v>
      </c>
      <c r="J16" s="258" t="s">
        <v>151</v>
      </c>
      <c r="K16" s="279" t="s">
        <v>78</v>
      </c>
      <c r="L16" s="279" t="s">
        <v>65</v>
      </c>
      <c r="M16" s="763"/>
      <c r="N16" s="764"/>
    </row>
    <row r="17" spans="1:14" s="6" customFormat="1" ht="17.25" customHeight="1" x14ac:dyDescent="0.25">
      <c r="A17" s="259">
        <v>44075</v>
      </c>
      <c r="B17" s="260" t="s">
        <v>72</v>
      </c>
      <c r="C17" s="260" t="s">
        <v>70</v>
      </c>
      <c r="D17" s="260" t="s">
        <v>101</v>
      </c>
      <c r="E17" s="263">
        <v>10000</v>
      </c>
      <c r="F17" s="787">
        <v>3665</v>
      </c>
      <c r="G17" s="788">
        <f t="shared" si="0"/>
        <v>2.7285129604365621</v>
      </c>
      <c r="H17" s="426" t="s">
        <v>146</v>
      </c>
      <c r="I17" s="217" t="s">
        <v>19</v>
      </c>
      <c r="J17" s="258" t="s">
        <v>151</v>
      </c>
      <c r="K17" s="279" t="s">
        <v>78</v>
      </c>
      <c r="L17" s="279" t="s">
        <v>65</v>
      </c>
      <c r="M17" s="763"/>
      <c r="N17" s="764"/>
    </row>
    <row r="18" spans="1:14" s="6" customFormat="1" ht="17.25" customHeight="1" x14ac:dyDescent="0.25">
      <c r="A18" s="259">
        <v>44075</v>
      </c>
      <c r="B18" s="260" t="s">
        <v>72</v>
      </c>
      <c r="C18" s="361" t="s">
        <v>70</v>
      </c>
      <c r="D18" s="366" t="s">
        <v>14</v>
      </c>
      <c r="E18" s="281">
        <v>5000</v>
      </c>
      <c r="F18" s="787">
        <v>3665</v>
      </c>
      <c r="G18" s="788">
        <f t="shared" si="0"/>
        <v>1.3642564802182811</v>
      </c>
      <c r="H18" s="426" t="s">
        <v>43</v>
      </c>
      <c r="I18" s="217" t="s">
        <v>19</v>
      </c>
      <c r="J18" s="441" t="s">
        <v>157</v>
      </c>
      <c r="K18" s="279" t="s">
        <v>78</v>
      </c>
      <c r="L18" s="279" t="s">
        <v>65</v>
      </c>
      <c r="M18" s="763"/>
      <c r="N18" s="764"/>
    </row>
    <row r="19" spans="1:14" s="6" customFormat="1" ht="17.25" customHeight="1" x14ac:dyDescent="0.25">
      <c r="A19" s="259">
        <v>44075</v>
      </c>
      <c r="B19" s="260" t="s">
        <v>72</v>
      </c>
      <c r="C19" s="361" t="s">
        <v>70</v>
      </c>
      <c r="D19" s="366" t="s">
        <v>14</v>
      </c>
      <c r="E19" s="363">
        <v>7000</v>
      </c>
      <c r="F19" s="787">
        <v>3665</v>
      </c>
      <c r="G19" s="788">
        <f t="shared" si="0"/>
        <v>1.9099590723055935</v>
      </c>
      <c r="H19" s="426" t="s">
        <v>43</v>
      </c>
      <c r="I19" s="217" t="s">
        <v>19</v>
      </c>
      <c r="J19" s="441" t="s">
        <v>157</v>
      </c>
      <c r="K19" s="279" t="s">
        <v>78</v>
      </c>
      <c r="L19" s="279" t="s">
        <v>65</v>
      </c>
      <c r="M19" s="763"/>
      <c r="N19" s="764"/>
    </row>
    <row r="20" spans="1:14" s="6" customFormat="1" ht="17.25" customHeight="1" x14ac:dyDescent="0.25">
      <c r="A20" s="259">
        <v>44075</v>
      </c>
      <c r="B20" s="260" t="s">
        <v>72</v>
      </c>
      <c r="C20" s="361" t="s">
        <v>70</v>
      </c>
      <c r="D20" s="366" t="s">
        <v>14</v>
      </c>
      <c r="E20" s="363">
        <v>5000</v>
      </c>
      <c r="F20" s="787">
        <v>3665</v>
      </c>
      <c r="G20" s="788">
        <f t="shared" si="0"/>
        <v>1.3642564802182811</v>
      </c>
      <c r="H20" s="426" t="s">
        <v>43</v>
      </c>
      <c r="I20" s="217" t="s">
        <v>19</v>
      </c>
      <c r="J20" s="441" t="s">
        <v>157</v>
      </c>
      <c r="K20" s="279" t="s">
        <v>78</v>
      </c>
      <c r="L20" s="279" t="s">
        <v>65</v>
      </c>
      <c r="M20" s="763"/>
      <c r="N20" s="764"/>
    </row>
    <row r="21" spans="1:14" s="6" customFormat="1" ht="17.25" customHeight="1" x14ac:dyDescent="0.25">
      <c r="A21" s="259">
        <v>44075</v>
      </c>
      <c r="B21" s="260" t="s">
        <v>72</v>
      </c>
      <c r="C21" s="361" t="s">
        <v>70</v>
      </c>
      <c r="D21" s="366" t="s">
        <v>14</v>
      </c>
      <c r="E21" s="352">
        <v>5000</v>
      </c>
      <c r="F21" s="787">
        <v>3665</v>
      </c>
      <c r="G21" s="788">
        <f t="shared" si="0"/>
        <v>1.3642564802182811</v>
      </c>
      <c r="H21" s="426" t="s">
        <v>43</v>
      </c>
      <c r="I21" s="217" t="s">
        <v>19</v>
      </c>
      <c r="J21" s="441" t="s">
        <v>157</v>
      </c>
      <c r="K21" s="279" t="s">
        <v>78</v>
      </c>
      <c r="L21" s="279" t="s">
        <v>65</v>
      </c>
      <c r="M21" s="763"/>
      <c r="N21" s="764"/>
    </row>
    <row r="22" spans="1:14" s="6" customFormat="1" ht="17.25" customHeight="1" x14ac:dyDescent="0.25">
      <c r="A22" s="259">
        <v>44075</v>
      </c>
      <c r="B22" s="260" t="s">
        <v>72</v>
      </c>
      <c r="C22" s="361" t="s">
        <v>70</v>
      </c>
      <c r="D22" s="366" t="s">
        <v>14</v>
      </c>
      <c r="E22" s="338">
        <v>5000</v>
      </c>
      <c r="F22" s="787">
        <v>3665</v>
      </c>
      <c r="G22" s="788">
        <f t="shared" si="0"/>
        <v>1.3642564802182811</v>
      </c>
      <c r="H22" s="426" t="s">
        <v>43</v>
      </c>
      <c r="I22" s="217" t="s">
        <v>19</v>
      </c>
      <c r="J22" s="441" t="s">
        <v>157</v>
      </c>
      <c r="K22" s="279" t="s">
        <v>78</v>
      </c>
      <c r="L22" s="279" t="s">
        <v>65</v>
      </c>
      <c r="M22" s="763"/>
      <c r="N22" s="764"/>
    </row>
    <row r="23" spans="1:14" s="6" customFormat="1" ht="17.25" customHeight="1" x14ac:dyDescent="0.25">
      <c r="A23" s="259">
        <v>44075</v>
      </c>
      <c r="B23" s="260" t="s">
        <v>72</v>
      </c>
      <c r="C23" s="361" t="s">
        <v>70</v>
      </c>
      <c r="D23" s="366" t="s">
        <v>14</v>
      </c>
      <c r="E23" s="354">
        <v>15000</v>
      </c>
      <c r="F23" s="787">
        <v>3665</v>
      </c>
      <c r="G23" s="788">
        <f t="shared" si="0"/>
        <v>4.0927694406548429</v>
      </c>
      <c r="H23" s="426" t="s">
        <v>43</v>
      </c>
      <c r="I23" s="217" t="s">
        <v>19</v>
      </c>
      <c r="J23" s="441" t="s">
        <v>157</v>
      </c>
      <c r="K23" s="279" t="s">
        <v>78</v>
      </c>
      <c r="L23" s="279" t="s">
        <v>65</v>
      </c>
      <c r="M23" s="763"/>
      <c r="N23" s="764"/>
    </row>
    <row r="24" spans="1:14" s="6" customFormat="1" ht="17.25" customHeight="1" x14ac:dyDescent="0.25">
      <c r="A24" s="259">
        <v>44075</v>
      </c>
      <c r="B24" s="260" t="s">
        <v>72</v>
      </c>
      <c r="C24" s="260" t="s">
        <v>70</v>
      </c>
      <c r="D24" s="260" t="s">
        <v>55</v>
      </c>
      <c r="E24" s="273">
        <v>15000</v>
      </c>
      <c r="F24" s="787">
        <v>3665</v>
      </c>
      <c r="G24" s="788">
        <f t="shared" si="0"/>
        <v>4.0927694406548429</v>
      </c>
      <c r="H24" s="426" t="s">
        <v>56</v>
      </c>
      <c r="I24" s="217" t="s">
        <v>19</v>
      </c>
      <c r="J24" s="378" t="s">
        <v>160</v>
      </c>
      <c r="K24" s="279" t="s">
        <v>78</v>
      </c>
      <c r="L24" s="279" t="s">
        <v>65</v>
      </c>
      <c r="M24" s="763"/>
      <c r="N24" s="764"/>
    </row>
    <row r="25" spans="1:14" s="6" customFormat="1" ht="17.25" customHeight="1" x14ac:dyDescent="0.25">
      <c r="A25" s="259">
        <v>44075</v>
      </c>
      <c r="B25" s="260" t="s">
        <v>72</v>
      </c>
      <c r="C25" s="260" t="s">
        <v>70</v>
      </c>
      <c r="D25" s="260" t="s">
        <v>55</v>
      </c>
      <c r="E25" s="270">
        <v>5000</v>
      </c>
      <c r="F25" s="787">
        <v>3665</v>
      </c>
      <c r="G25" s="788">
        <f t="shared" si="0"/>
        <v>1.3642564802182811</v>
      </c>
      <c r="H25" s="426" t="s">
        <v>56</v>
      </c>
      <c r="I25" s="217" t="s">
        <v>19</v>
      </c>
      <c r="J25" s="378" t="s">
        <v>160</v>
      </c>
      <c r="K25" s="279" t="s">
        <v>78</v>
      </c>
      <c r="L25" s="279" t="s">
        <v>65</v>
      </c>
      <c r="M25" s="763"/>
      <c r="N25" s="764"/>
    </row>
    <row r="26" spans="1:14" s="6" customFormat="1" ht="17.25" customHeight="1" x14ac:dyDescent="0.25">
      <c r="A26" s="259">
        <v>44075</v>
      </c>
      <c r="B26" s="260" t="s">
        <v>72</v>
      </c>
      <c r="C26" s="260" t="s">
        <v>70</v>
      </c>
      <c r="D26" s="260" t="s">
        <v>55</v>
      </c>
      <c r="E26" s="273">
        <v>5000</v>
      </c>
      <c r="F26" s="787">
        <v>3665</v>
      </c>
      <c r="G26" s="788">
        <f t="shared" si="0"/>
        <v>1.3642564802182811</v>
      </c>
      <c r="H26" s="426" t="s">
        <v>56</v>
      </c>
      <c r="I26" s="217" t="s">
        <v>19</v>
      </c>
      <c r="J26" s="378" t="s">
        <v>160</v>
      </c>
      <c r="K26" s="279" t="s">
        <v>78</v>
      </c>
      <c r="L26" s="279" t="s">
        <v>65</v>
      </c>
      <c r="M26" s="763"/>
      <c r="N26" s="764"/>
    </row>
    <row r="27" spans="1:14" s="6" customFormat="1" ht="17.25" customHeight="1" x14ac:dyDescent="0.25">
      <c r="A27" s="259">
        <v>44075</v>
      </c>
      <c r="B27" s="260" t="s">
        <v>72</v>
      </c>
      <c r="C27" s="260" t="s">
        <v>70</v>
      </c>
      <c r="D27" s="260" t="s">
        <v>55</v>
      </c>
      <c r="E27" s="263">
        <v>5000</v>
      </c>
      <c r="F27" s="787">
        <v>3665</v>
      </c>
      <c r="G27" s="788">
        <f t="shared" si="0"/>
        <v>1.3642564802182811</v>
      </c>
      <c r="H27" s="426" t="s">
        <v>56</v>
      </c>
      <c r="I27" s="217" t="s">
        <v>19</v>
      </c>
      <c r="J27" s="378" t="s">
        <v>160</v>
      </c>
      <c r="K27" s="279" t="s">
        <v>78</v>
      </c>
      <c r="L27" s="279" t="s">
        <v>65</v>
      </c>
      <c r="M27" s="763"/>
      <c r="N27" s="764"/>
    </row>
    <row r="28" spans="1:14" s="6" customFormat="1" ht="17.25" customHeight="1" x14ac:dyDescent="0.25">
      <c r="A28" s="259">
        <v>44075</v>
      </c>
      <c r="B28" s="260" t="s">
        <v>72</v>
      </c>
      <c r="C28" s="260" t="s">
        <v>70</v>
      </c>
      <c r="D28" s="260" t="s">
        <v>55</v>
      </c>
      <c r="E28" s="596">
        <v>15000</v>
      </c>
      <c r="F28" s="787">
        <v>3665</v>
      </c>
      <c r="G28" s="788">
        <f t="shared" si="0"/>
        <v>4.0927694406548429</v>
      </c>
      <c r="H28" s="426" t="s">
        <v>56</v>
      </c>
      <c r="I28" s="217" t="s">
        <v>19</v>
      </c>
      <c r="J28" s="378" t="s">
        <v>160</v>
      </c>
      <c r="K28" s="279" t="s">
        <v>78</v>
      </c>
      <c r="L28" s="279" t="s">
        <v>65</v>
      </c>
      <c r="M28" s="763"/>
      <c r="N28" s="764"/>
    </row>
    <row r="29" spans="1:14" s="6" customFormat="1" ht="26.25" customHeight="1" x14ac:dyDescent="0.25">
      <c r="A29" s="314">
        <v>44075</v>
      </c>
      <c r="B29" s="315" t="s">
        <v>520</v>
      </c>
      <c r="C29" s="315" t="s">
        <v>182</v>
      </c>
      <c r="D29" s="315" t="s">
        <v>101</v>
      </c>
      <c r="E29" s="341">
        <v>1456000</v>
      </c>
      <c r="F29" s="787">
        <v>3665</v>
      </c>
      <c r="G29" s="788">
        <f t="shared" si="0"/>
        <v>397.27148703956345</v>
      </c>
      <c r="H29" s="426" t="s">
        <v>263</v>
      </c>
      <c r="I29" s="331" t="s">
        <v>19</v>
      </c>
      <c r="J29" s="377" t="s">
        <v>185</v>
      </c>
      <c r="K29" s="279" t="s">
        <v>78</v>
      </c>
      <c r="L29" s="279" t="s">
        <v>65</v>
      </c>
      <c r="M29" s="763"/>
      <c r="N29" s="764"/>
    </row>
    <row r="30" spans="1:14" s="6" customFormat="1" ht="15.75" customHeight="1" x14ac:dyDescent="0.25">
      <c r="A30" s="259">
        <v>44075</v>
      </c>
      <c r="B30" s="260" t="s">
        <v>264</v>
      </c>
      <c r="C30" s="260" t="s">
        <v>265</v>
      </c>
      <c r="D30" s="260" t="s">
        <v>101</v>
      </c>
      <c r="E30" s="341">
        <v>2600</v>
      </c>
      <c r="F30" s="787">
        <v>3665</v>
      </c>
      <c r="G30" s="788">
        <f t="shared" si="0"/>
        <v>0.7094133697135061</v>
      </c>
      <c r="H30" s="426" t="s">
        <v>263</v>
      </c>
      <c r="I30" s="217" t="s">
        <v>19</v>
      </c>
      <c r="J30" s="377" t="s">
        <v>527</v>
      </c>
      <c r="K30" s="279" t="s">
        <v>78</v>
      </c>
      <c r="L30" s="279" t="s">
        <v>65</v>
      </c>
      <c r="M30" s="763"/>
      <c r="N30" s="764"/>
    </row>
    <row r="31" spans="1:14" s="6" customFormat="1" ht="17.25" customHeight="1" x14ac:dyDescent="0.25">
      <c r="A31" s="852">
        <v>44075</v>
      </c>
      <c r="B31" s="853" t="s">
        <v>313</v>
      </c>
      <c r="C31" s="858" t="s">
        <v>276</v>
      </c>
      <c r="D31" s="859" t="s">
        <v>101</v>
      </c>
      <c r="E31" s="381">
        <v>75000</v>
      </c>
      <c r="F31" s="787">
        <v>3665</v>
      </c>
      <c r="G31" s="788">
        <f t="shared" si="0"/>
        <v>20.463847203274216</v>
      </c>
      <c r="H31" s="426" t="s">
        <v>75</v>
      </c>
      <c r="I31" s="217" t="s">
        <v>19</v>
      </c>
      <c r="J31" s="377" t="s">
        <v>521</v>
      </c>
      <c r="K31" s="279" t="s">
        <v>78</v>
      </c>
      <c r="L31" s="279" t="s">
        <v>65</v>
      </c>
      <c r="M31" s="763"/>
      <c r="N31" s="764"/>
    </row>
    <row r="32" spans="1:14" s="6" customFormat="1" ht="17.25" customHeight="1" x14ac:dyDescent="0.25">
      <c r="A32" s="852">
        <v>44075</v>
      </c>
      <c r="B32" s="853" t="s">
        <v>314</v>
      </c>
      <c r="C32" s="858" t="s">
        <v>121</v>
      </c>
      <c r="D32" s="859" t="s">
        <v>122</v>
      </c>
      <c r="E32" s="381">
        <v>50000</v>
      </c>
      <c r="F32" s="787">
        <v>3665</v>
      </c>
      <c r="G32" s="788">
        <f t="shared" si="0"/>
        <v>13.642564802182811</v>
      </c>
      <c r="H32" s="426" t="s">
        <v>75</v>
      </c>
      <c r="I32" s="217" t="s">
        <v>19</v>
      </c>
      <c r="J32" s="377" t="s">
        <v>521</v>
      </c>
      <c r="K32" s="279" t="s">
        <v>78</v>
      </c>
      <c r="L32" s="279" t="s">
        <v>65</v>
      </c>
      <c r="M32" s="763"/>
      <c r="N32" s="764"/>
    </row>
    <row r="33" spans="1:14" s="6" customFormat="1" ht="15" customHeight="1" x14ac:dyDescent="0.25">
      <c r="A33" s="259">
        <v>44076</v>
      </c>
      <c r="B33" s="260" t="s">
        <v>163</v>
      </c>
      <c r="C33" s="361" t="s">
        <v>121</v>
      </c>
      <c r="D33" s="361" t="s">
        <v>122</v>
      </c>
      <c r="E33" s="364">
        <v>344900</v>
      </c>
      <c r="F33" s="787">
        <v>3665</v>
      </c>
      <c r="G33" s="788">
        <f t="shared" si="0"/>
        <v>94.106412005457031</v>
      </c>
      <c r="H33" s="426" t="s">
        <v>81</v>
      </c>
      <c r="I33" s="217" t="s">
        <v>19</v>
      </c>
      <c r="J33" s="377" t="s">
        <v>141</v>
      </c>
      <c r="K33" s="279" t="s">
        <v>78</v>
      </c>
      <c r="L33" s="279" t="s">
        <v>65</v>
      </c>
      <c r="M33" s="218"/>
      <c r="N33" s="219"/>
    </row>
    <row r="34" spans="1:14" s="6" customFormat="1" ht="15" customHeight="1" x14ac:dyDescent="0.25">
      <c r="A34" s="259">
        <v>44076</v>
      </c>
      <c r="B34" s="260" t="s">
        <v>164</v>
      </c>
      <c r="C34" s="361" t="s">
        <v>121</v>
      </c>
      <c r="D34" s="361" t="s">
        <v>122</v>
      </c>
      <c r="E34" s="243">
        <v>344900</v>
      </c>
      <c r="F34" s="787">
        <v>3665</v>
      </c>
      <c r="G34" s="788">
        <f t="shared" si="0"/>
        <v>94.106412005457031</v>
      </c>
      <c r="H34" s="426" t="s">
        <v>74</v>
      </c>
      <c r="I34" s="217" t="s">
        <v>19</v>
      </c>
      <c r="J34" s="377" t="s">
        <v>142</v>
      </c>
      <c r="K34" s="279" t="s">
        <v>78</v>
      </c>
      <c r="L34" s="279" t="s">
        <v>65</v>
      </c>
      <c r="M34" s="218"/>
      <c r="N34" s="219"/>
    </row>
    <row r="35" spans="1:14" s="6" customFormat="1" ht="15" customHeight="1" x14ac:dyDescent="0.25">
      <c r="A35" s="259">
        <v>44076</v>
      </c>
      <c r="B35" s="260" t="s">
        <v>162</v>
      </c>
      <c r="C35" s="361" t="s">
        <v>121</v>
      </c>
      <c r="D35" s="361" t="s">
        <v>122</v>
      </c>
      <c r="E35" s="281">
        <v>344900</v>
      </c>
      <c r="F35" s="787">
        <v>3665</v>
      </c>
      <c r="G35" s="788">
        <f t="shared" si="0"/>
        <v>94.106412005457031</v>
      </c>
      <c r="H35" s="426" t="s">
        <v>56</v>
      </c>
      <c r="I35" s="217" t="s">
        <v>19</v>
      </c>
      <c r="J35" s="377" t="s">
        <v>143</v>
      </c>
      <c r="K35" s="279" t="s">
        <v>78</v>
      </c>
      <c r="L35" s="279" t="s">
        <v>65</v>
      </c>
      <c r="M35" s="218"/>
      <c r="N35" s="219"/>
    </row>
    <row r="36" spans="1:14" s="6" customFormat="1" ht="15" customHeight="1" x14ac:dyDescent="0.25">
      <c r="A36" s="259">
        <v>44076</v>
      </c>
      <c r="B36" s="260" t="s">
        <v>165</v>
      </c>
      <c r="C36" s="361" t="s">
        <v>121</v>
      </c>
      <c r="D36" s="361" t="s">
        <v>122</v>
      </c>
      <c r="E36" s="281">
        <v>344900</v>
      </c>
      <c r="F36" s="787">
        <v>3665</v>
      </c>
      <c r="G36" s="220">
        <f t="shared" ref="G36:G103" si="1">E36/F36</f>
        <v>94.106412005457031</v>
      </c>
      <c r="H36" s="426" t="s">
        <v>146</v>
      </c>
      <c r="I36" s="217" t="s">
        <v>19</v>
      </c>
      <c r="J36" s="377" t="s">
        <v>144</v>
      </c>
      <c r="K36" s="279" t="s">
        <v>78</v>
      </c>
      <c r="L36" s="279" t="s">
        <v>65</v>
      </c>
      <c r="M36" s="218"/>
      <c r="N36" s="219"/>
    </row>
    <row r="37" spans="1:14" s="6" customFormat="1" ht="15" customHeight="1" x14ac:dyDescent="0.25">
      <c r="A37" s="259">
        <v>44076</v>
      </c>
      <c r="B37" s="260" t="s">
        <v>166</v>
      </c>
      <c r="C37" s="361" t="s">
        <v>121</v>
      </c>
      <c r="D37" s="361" t="s">
        <v>122</v>
      </c>
      <c r="E37" s="281">
        <v>344900</v>
      </c>
      <c r="F37" s="787">
        <v>3665</v>
      </c>
      <c r="G37" s="220">
        <f t="shared" si="1"/>
        <v>94.106412005457031</v>
      </c>
      <c r="H37" s="426" t="s">
        <v>43</v>
      </c>
      <c r="I37" s="217" t="s">
        <v>19</v>
      </c>
      <c r="J37" s="377" t="s">
        <v>145</v>
      </c>
      <c r="K37" s="279" t="s">
        <v>78</v>
      </c>
      <c r="L37" s="279" t="s">
        <v>65</v>
      </c>
      <c r="M37" s="218"/>
      <c r="N37" s="219"/>
    </row>
    <row r="38" spans="1:14" s="6" customFormat="1" ht="15" customHeight="1" x14ac:dyDescent="0.25">
      <c r="A38" s="259">
        <v>44076</v>
      </c>
      <c r="B38" s="260" t="s">
        <v>72</v>
      </c>
      <c r="C38" s="260" t="s">
        <v>70</v>
      </c>
      <c r="D38" s="260" t="s">
        <v>99</v>
      </c>
      <c r="E38" s="271">
        <v>15000</v>
      </c>
      <c r="F38" s="787">
        <v>3665</v>
      </c>
      <c r="G38" s="220">
        <f t="shared" si="1"/>
        <v>4.0927694406548429</v>
      </c>
      <c r="H38" s="426" t="s">
        <v>81</v>
      </c>
      <c r="I38" s="217" t="s">
        <v>19</v>
      </c>
      <c r="J38" s="427" t="s">
        <v>126</v>
      </c>
      <c r="K38" s="279" t="s">
        <v>78</v>
      </c>
      <c r="L38" s="279" t="s">
        <v>65</v>
      </c>
      <c r="M38" s="677"/>
      <c r="N38" s="219"/>
    </row>
    <row r="39" spans="1:14" s="6" customFormat="1" ht="15" customHeight="1" x14ac:dyDescent="0.25">
      <c r="A39" s="259">
        <v>44076</v>
      </c>
      <c r="B39" s="260" t="s">
        <v>72</v>
      </c>
      <c r="C39" s="260" t="s">
        <v>70</v>
      </c>
      <c r="D39" s="260" t="s">
        <v>99</v>
      </c>
      <c r="E39" s="271">
        <v>9000</v>
      </c>
      <c r="F39" s="787">
        <v>3665</v>
      </c>
      <c r="G39" s="220">
        <f t="shared" si="1"/>
        <v>2.4556616643929057</v>
      </c>
      <c r="H39" s="426" t="s">
        <v>81</v>
      </c>
      <c r="I39" s="217" t="s">
        <v>19</v>
      </c>
      <c r="J39" s="427" t="s">
        <v>126</v>
      </c>
      <c r="K39" s="279" t="s">
        <v>78</v>
      </c>
      <c r="L39" s="279" t="s">
        <v>65</v>
      </c>
      <c r="M39" s="677"/>
      <c r="N39" s="219"/>
    </row>
    <row r="40" spans="1:14" s="6" customFormat="1" ht="15" customHeight="1" x14ac:dyDescent="0.25">
      <c r="A40" s="259">
        <v>44076</v>
      </c>
      <c r="B40" s="260" t="s">
        <v>72</v>
      </c>
      <c r="C40" s="260" t="s">
        <v>70</v>
      </c>
      <c r="D40" s="260" t="s">
        <v>99</v>
      </c>
      <c r="E40" s="271">
        <v>10000</v>
      </c>
      <c r="F40" s="787">
        <v>3665</v>
      </c>
      <c r="G40" s="220">
        <f t="shared" si="1"/>
        <v>2.7285129604365621</v>
      </c>
      <c r="H40" s="426" t="s">
        <v>81</v>
      </c>
      <c r="I40" s="217" t="s">
        <v>19</v>
      </c>
      <c r="J40" s="427" t="s">
        <v>126</v>
      </c>
      <c r="K40" s="279" t="s">
        <v>78</v>
      </c>
      <c r="L40" s="279" t="s">
        <v>65</v>
      </c>
      <c r="M40" s="677"/>
      <c r="N40" s="219"/>
    </row>
    <row r="41" spans="1:14" s="6" customFormat="1" ht="15" customHeight="1" x14ac:dyDescent="0.25">
      <c r="A41" s="259">
        <v>44076</v>
      </c>
      <c r="B41" s="260" t="s">
        <v>72</v>
      </c>
      <c r="C41" s="260" t="s">
        <v>70</v>
      </c>
      <c r="D41" s="260" t="s">
        <v>99</v>
      </c>
      <c r="E41" s="243">
        <v>11000</v>
      </c>
      <c r="F41" s="787">
        <v>3665</v>
      </c>
      <c r="G41" s="220">
        <f t="shared" si="1"/>
        <v>3.0013642564802181</v>
      </c>
      <c r="H41" s="426" t="s">
        <v>74</v>
      </c>
      <c r="I41" s="217" t="s">
        <v>19</v>
      </c>
      <c r="J41" s="544" t="s">
        <v>149</v>
      </c>
      <c r="K41" s="279" t="s">
        <v>78</v>
      </c>
      <c r="L41" s="279" t="s">
        <v>65</v>
      </c>
      <c r="M41" s="677"/>
      <c r="N41" s="219"/>
    </row>
    <row r="42" spans="1:14" s="6" customFormat="1" ht="15" customHeight="1" x14ac:dyDescent="0.25">
      <c r="A42" s="259">
        <v>44076</v>
      </c>
      <c r="B42" s="260" t="s">
        <v>72</v>
      </c>
      <c r="C42" s="260" t="s">
        <v>70</v>
      </c>
      <c r="D42" s="260" t="s">
        <v>99</v>
      </c>
      <c r="E42" s="271">
        <v>8000</v>
      </c>
      <c r="F42" s="787">
        <v>3665</v>
      </c>
      <c r="G42" s="220">
        <f t="shared" si="1"/>
        <v>2.1828103683492497</v>
      </c>
      <c r="H42" s="426" t="s">
        <v>74</v>
      </c>
      <c r="I42" s="217" t="s">
        <v>19</v>
      </c>
      <c r="J42" s="544" t="s">
        <v>149</v>
      </c>
      <c r="K42" s="279" t="s">
        <v>78</v>
      </c>
      <c r="L42" s="279" t="s">
        <v>65</v>
      </c>
      <c r="M42" s="677"/>
      <c r="N42" s="219"/>
    </row>
    <row r="43" spans="1:14" s="6" customFormat="1" ht="15" customHeight="1" x14ac:dyDescent="0.25">
      <c r="A43" s="259">
        <v>44076</v>
      </c>
      <c r="B43" s="260" t="s">
        <v>72</v>
      </c>
      <c r="C43" s="260" t="s">
        <v>70</v>
      </c>
      <c r="D43" s="260" t="s">
        <v>99</v>
      </c>
      <c r="E43" s="330">
        <v>13000</v>
      </c>
      <c r="F43" s="787">
        <v>3665</v>
      </c>
      <c r="G43" s="220">
        <f t="shared" si="1"/>
        <v>3.5470668485675305</v>
      </c>
      <c r="H43" s="426" t="s">
        <v>74</v>
      </c>
      <c r="I43" s="217" t="s">
        <v>19</v>
      </c>
      <c r="J43" s="544" t="s">
        <v>149</v>
      </c>
      <c r="K43" s="279" t="s">
        <v>78</v>
      </c>
      <c r="L43" s="279" t="s">
        <v>65</v>
      </c>
      <c r="M43" s="677"/>
      <c r="N43" s="219"/>
    </row>
    <row r="44" spans="1:14" s="6" customFormat="1" ht="15" customHeight="1" x14ac:dyDescent="0.25">
      <c r="A44" s="259">
        <v>44076</v>
      </c>
      <c r="B44" s="258" t="s">
        <v>72</v>
      </c>
      <c r="C44" s="258" t="s">
        <v>70</v>
      </c>
      <c r="D44" s="258" t="s">
        <v>101</v>
      </c>
      <c r="E44" s="243">
        <v>10000</v>
      </c>
      <c r="F44" s="787">
        <v>3665</v>
      </c>
      <c r="G44" s="220">
        <f t="shared" si="1"/>
        <v>2.7285129604365621</v>
      </c>
      <c r="H44" s="426" t="s">
        <v>146</v>
      </c>
      <c r="I44" s="217" t="s">
        <v>19</v>
      </c>
      <c r="J44" s="258" t="s">
        <v>151</v>
      </c>
      <c r="K44" s="279" t="s">
        <v>78</v>
      </c>
      <c r="L44" s="279" t="s">
        <v>65</v>
      </c>
      <c r="M44" s="677"/>
      <c r="N44" s="219"/>
    </row>
    <row r="45" spans="1:14" s="6" customFormat="1" ht="15" customHeight="1" x14ac:dyDescent="0.25">
      <c r="A45" s="259">
        <v>44076</v>
      </c>
      <c r="B45" s="258" t="s">
        <v>72</v>
      </c>
      <c r="C45" s="258" t="s">
        <v>70</v>
      </c>
      <c r="D45" s="258" t="s">
        <v>101</v>
      </c>
      <c r="E45" s="263">
        <v>8000</v>
      </c>
      <c r="F45" s="787">
        <v>3665</v>
      </c>
      <c r="G45" s="220">
        <f t="shared" si="1"/>
        <v>2.1828103683492497</v>
      </c>
      <c r="H45" s="426" t="s">
        <v>146</v>
      </c>
      <c r="I45" s="217" t="s">
        <v>19</v>
      </c>
      <c r="J45" s="258" t="s">
        <v>151</v>
      </c>
      <c r="K45" s="279" t="s">
        <v>78</v>
      </c>
      <c r="L45" s="279" t="s">
        <v>65</v>
      </c>
      <c r="M45" s="677"/>
      <c r="N45" s="219"/>
    </row>
    <row r="46" spans="1:14" s="6" customFormat="1" ht="15" customHeight="1" x14ac:dyDescent="0.25">
      <c r="A46" s="259">
        <v>44076</v>
      </c>
      <c r="B46" s="258" t="s">
        <v>72</v>
      </c>
      <c r="C46" s="258" t="s">
        <v>70</v>
      </c>
      <c r="D46" s="258" t="s">
        <v>101</v>
      </c>
      <c r="E46" s="338">
        <v>10000</v>
      </c>
      <c r="F46" s="787">
        <v>3665</v>
      </c>
      <c r="G46" s="220">
        <f t="shared" si="1"/>
        <v>2.7285129604365621</v>
      </c>
      <c r="H46" s="426" t="s">
        <v>146</v>
      </c>
      <c r="I46" s="217" t="s">
        <v>19</v>
      </c>
      <c r="J46" s="258" t="s">
        <v>151</v>
      </c>
      <c r="K46" s="279" t="s">
        <v>78</v>
      </c>
      <c r="L46" s="279" t="s">
        <v>65</v>
      </c>
      <c r="M46" s="677"/>
      <c r="N46" s="219"/>
    </row>
    <row r="47" spans="1:14" s="6" customFormat="1" ht="15" customHeight="1" x14ac:dyDescent="0.25">
      <c r="A47" s="259">
        <v>44076</v>
      </c>
      <c r="B47" s="260" t="s">
        <v>72</v>
      </c>
      <c r="C47" s="361" t="s">
        <v>70</v>
      </c>
      <c r="D47" s="366" t="s">
        <v>14</v>
      </c>
      <c r="E47" s="243">
        <v>10000</v>
      </c>
      <c r="F47" s="787">
        <v>3665</v>
      </c>
      <c r="G47" s="220">
        <f t="shared" si="1"/>
        <v>2.7285129604365621</v>
      </c>
      <c r="H47" s="426" t="s">
        <v>43</v>
      </c>
      <c r="I47" s="217" t="s">
        <v>19</v>
      </c>
      <c r="J47" s="441" t="s">
        <v>157</v>
      </c>
      <c r="K47" s="279" t="s">
        <v>78</v>
      </c>
      <c r="L47" s="279" t="s">
        <v>65</v>
      </c>
      <c r="M47" s="677"/>
      <c r="N47" s="219"/>
    </row>
    <row r="48" spans="1:14" s="6" customFormat="1" ht="15" customHeight="1" x14ac:dyDescent="0.25">
      <c r="A48" s="259">
        <v>44076</v>
      </c>
      <c r="B48" s="260" t="s">
        <v>72</v>
      </c>
      <c r="C48" s="361" t="s">
        <v>70</v>
      </c>
      <c r="D48" s="366" t="s">
        <v>14</v>
      </c>
      <c r="E48" s="271">
        <v>7000</v>
      </c>
      <c r="F48" s="787">
        <v>3665</v>
      </c>
      <c r="G48" s="220">
        <f t="shared" si="1"/>
        <v>1.9099590723055935</v>
      </c>
      <c r="H48" s="426" t="s">
        <v>43</v>
      </c>
      <c r="I48" s="217" t="s">
        <v>19</v>
      </c>
      <c r="J48" s="441" t="s">
        <v>157</v>
      </c>
      <c r="K48" s="279" t="s">
        <v>78</v>
      </c>
      <c r="L48" s="279" t="s">
        <v>65</v>
      </c>
      <c r="M48" s="677"/>
      <c r="N48" s="219"/>
    </row>
    <row r="49" spans="1:14" s="6" customFormat="1" ht="15" customHeight="1" x14ac:dyDescent="0.25">
      <c r="A49" s="259">
        <v>44076</v>
      </c>
      <c r="B49" s="260" t="s">
        <v>72</v>
      </c>
      <c r="C49" s="361" t="s">
        <v>70</v>
      </c>
      <c r="D49" s="366" t="s">
        <v>14</v>
      </c>
      <c r="E49" s="395">
        <v>5000</v>
      </c>
      <c r="F49" s="787">
        <v>3665</v>
      </c>
      <c r="G49" s="220">
        <f t="shared" si="1"/>
        <v>1.3642564802182811</v>
      </c>
      <c r="H49" s="426" t="s">
        <v>43</v>
      </c>
      <c r="I49" s="217" t="s">
        <v>19</v>
      </c>
      <c r="J49" s="441" t="s">
        <v>157</v>
      </c>
      <c r="K49" s="279" t="s">
        <v>78</v>
      </c>
      <c r="L49" s="279" t="s">
        <v>65</v>
      </c>
      <c r="M49" s="677"/>
      <c r="N49" s="219"/>
    </row>
    <row r="50" spans="1:14" s="6" customFormat="1" ht="15" customHeight="1" x14ac:dyDescent="0.25">
      <c r="A50" s="259">
        <v>44076</v>
      </c>
      <c r="B50" s="260" t="s">
        <v>72</v>
      </c>
      <c r="C50" s="260" t="s">
        <v>70</v>
      </c>
      <c r="D50" s="371" t="s">
        <v>55</v>
      </c>
      <c r="E50" s="270">
        <v>15000</v>
      </c>
      <c r="F50" s="787">
        <v>3665</v>
      </c>
      <c r="G50" s="220">
        <f t="shared" si="1"/>
        <v>4.0927694406548429</v>
      </c>
      <c r="H50" s="426" t="s">
        <v>56</v>
      </c>
      <c r="I50" s="217" t="s">
        <v>19</v>
      </c>
      <c r="J50" s="378" t="s">
        <v>160</v>
      </c>
      <c r="K50" s="279" t="s">
        <v>78</v>
      </c>
      <c r="L50" s="279" t="s">
        <v>65</v>
      </c>
      <c r="M50" s="677"/>
      <c r="N50" s="219"/>
    </row>
    <row r="51" spans="1:14" s="6" customFormat="1" ht="15" customHeight="1" x14ac:dyDescent="0.25">
      <c r="A51" s="259">
        <v>44076</v>
      </c>
      <c r="B51" s="260" t="s">
        <v>72</v>
      </c>
      <c r="C51" s="260" t="s">
        <v>70</v>
      </c>
      <c r="D51" s="371" t="s">
        <v>55</v>
      </c>
      <c r="E51" s="270">
        <v>4000</v>
      </c>
      <c r="F51" s="787">
        <v>3665</v>
      </c>
      <c r="G51" s="220">
        <f t="shared" si="1"/>
        <v>1.0914051841746248</v>
      </c>
      <c r="H51" s="426" t="s">
        <v>56</v>
      </c>
      <c r="I51" s="217" t="s">
        <v>19</v>
      </c>
      <c r="J51" s="378" t="s">
        <v>160</v>
      </c>
      <c r="K51" s="279" t="s">
        <v>78</v>
      </c>
      <c r="L51" s="279" t="s">
        <v>65</v>
      </c>
      <c r="M51" s="677"/>
      <c r="N51" s="219"/>
    </row>
    <row r="52" spans="1:14" s="6" customFormat="1" ht="15" customHeight="1" x14ac:dyDescent="0.25">
      <c r="A52" s="259">
        <v>44076</v>
      </c>
      <c r="B52" s="260" t="s">
        <v>72</v>
      </c>
      <c r="C52" s="260" t="s">
        <v>70</v>
      </c>
      <c r="D52" s="371" t="s">
        <v>55</v>
      </c>
      <c r="E52" s="270">
        <v>5000</v>
      </c>
      <c r="F52" s="787">
        <v>3665</v>
      </c>
      <c r="G52" s="786">
        <f t="shared" si="1"/>
        <v>1.3642564802182811</v>
      </c>
      <c r="H52" s="426" t="s">
        <v>56</v>
      </c>
      <c r="I52" s="217" t="s">
        <v>19</v>
      </c>
      <c r="J52" s="378" t="s">
        <v>160</v>
      </c>
      <c r="K52" s="279" t="s">
        <v>78</v>
      </c>
      <c r="L52" s="279" t="s">
        <v>65</v>
      </c>
      <c r="M52" s="677"/>
      <c r="N52" s="219"/>
    </row>
    <row r="53" spans="1:14" s="6" customFormat="1" ht="15" customHeight="1" x14ac:dyDescent="0.25">
      <c r="A53" s="852">
        <v>44077</v>
      </c>
      <c r="B53" s="858" t="s">
        <v>315</v>
      </c>
      <c r="C53" s="308" t="s">
        <v>276</v>
      </c>
      <c r="D53" s="860" t="s">
        <v>101</v>
      </c>
      <c r="E53" s="273">
        <v>75000</v>
      </c>
      <c r="F53" s="787">
        <v>3665</v>
      </c>
      <c r="G53" s="786">
        <f t="shared" si="1"/>
        <v>20.463847203274216</v>
      </c>
      <c r="H53" s="448" t="s">
        <v>110</v>
      </c>
      <c r="I53" s="217" t="s">
        <v>19</v>
      </c>
      <c r="J53" s="378" t="s">
        <v>522</v>
      </c>
      <c r="K53" s="279" t="s">
        <v>78</v>
      </c>
      <c r="L53" s="279" t="s">
        <v>65</v>
      </c>
      <c r="M53" s="677"/>
      <c r="N53" s="219"/>
    </row>
    <row r="54" spans="1:14" s="6" customFormat="1" ht="15" customHeight="1" x14ac:dyDescent="0.25">
      <c r="A54" s="852">
        <v>44077</v>
      </c>
      <c r="B54" s="858" t="s">
        <v>316</v>
      </c>
      <c r="C54" s="308" t="s">
        <v>121</v>
      </c>
      <c r="D54" s="860" t="s">
        <v>122</v>
      </c>
      <c r="E54" s="273">
        <v>55000</v>
      </c>
      <c r="F54" s="787">
        <v>3665</v>
      </c>
      <c r="G54" s="786">
        <f t="shared" si="1"/>
        <v>15.006821282401091</v>
      </c>
      <c r="H54" s="448" t="s">
        <v>110</v>
      </c>
      <c r="I54" s="217" t="s">
        <v>19</v>
      </c>
      <c r="J54" s="378" t="s">
        <v>522</v>
      </c>
      <c r="K54" s="279" t="s">
        <v>78</v>
      </c>
      <c r="L54" s="279" t="s">
        <v>65</v>
      </c>
      <c r="M54" s="677"/>
      <c r="N54" s="219"/>
    </row>
    <row r="55" spans="1:14" s="6" customFormat="1" ht="15" customHeight="1" x14ac:dyDescent="0.25">
      <c r="A55" s="314">
        <v>44082</v>
      </c>
      <c r="B55" s="260" t="s">
        <v>174</v>
      </c>
      <c r="C55" s="260" t="s">
        <v>180</v>
      </c>
      <c r="D55" s="260" t="s">
        <v>14</v>
      </c>
      <c r="E55" s="243">
        <v>20000</v>
      </c>
      <c r="F55" s="787">
        <v>3665</v>
      </c>
      <c r="G55" s="786">
        <f t="shared" si="1"/>
        <v>5.4570259208731242</v>
      </c>
      <c r="H55" s="448" t="s">
        <v>43</v>
      </c>
      <c r="I55" s="217" t="s">
        <v>19</v>
      </c>
      <c r="J55" s="377" t="s">
        <v>186</v>
      </c>
      <c r="K55" s="279" t="s">
        <v>78</v>
      </c>
      <c r="L55" s="279" t="s">
        <v>65</v>
      </c>
      <c r="M55" s="677"/>
      <c r="N55" s="219"/>
    </row>
    <row r="56" spans="1:14" s="6" customFormat="1" ht="15" customHeight="1" x14ac:dyDescent="0.25">
      <c r="A56" s="314">
        <v>44082</v>
      </c>
      <c r="B56" s="258" t="s">
        <v>175</v>
      </c>
      <c r="C56" s="260" t="s">
        <v>180</v>
      </c>
      <c r="D56" s="258" t="s">
        <v>55</v>
      </c>
      <c r="E56" s="243">
        <v>20000</v>
      </c>
      <c r="F56" s="787">
        <v>3665</v>
      </c>
      <c r="G56" s="786">
        <f t="shared" si="1"/>
        <v>5.4570259208731242</v>
      </c>
      <c r="H56" s="426" t="s">
        <v>56</v>
      </c>
      <c r="I56" s="217" t="s">
        <v>19</v>
      </c>
      <c r="J56" s="377" t="s">
        <v>186</v>
      </c>
      <c r="K56" s="279" t="s">
        <v>78</v>
      </c>
      <c r="L56" s="279" t="s">
        <v>65</v>
      </c>
      <c r="M56" s="677"/>
      <c r="N56" s="219"/>
    </row>
    <row r="57" spans="1:14" s="6" customFormat="1" ht="15" customHeight="1" x14ac:dyDescent="0.25">
      <c r="A57" s="314">
        <v>44082</v>
      </c>
      <c r="B57" s="260" t="s">
        <v>181</v>
      </c>
      <c r="C57" s="260" t="s">
        <v>180</v>
      </c>
      <c r="D57" s="260" t="s">
        <v>55</v>
      </c>
      <c r="E57" s="341">
        <v>20000</v>
      </c>
      <c r="F57" s="787">
        <v>3665</v>
      </c>
      <c r="G57" s="786">
        <f t="shared" si="1"/>
        <v>5.4570259208731242</v>
      </c>
      <c r="H57" s="426" t="s">
        <v>110</v>
      </c>
      <c r="I57" s="217" t="s">
        <v>19</v>
      </c>
      <c r="J57" s="377" t="s">
        <v>186</v>
      </c>
      <c r="K57" s="279" t="s">
        <v>78</v>
      </c>
      <c r="L57" s="279" t="s">
        <v>65</v>
      </c>
      <c r="M57" s="677"/>
      <c r="N57" s="219"/>
    </row>
    <row r="58" spans="1:14" s="6" customFormat="1" ht="15" customHeight="1" x14ac:dyDescent="0.25">
      <c r="A58" s="314">
        <v>44082</v>
      </c>
      <c r="B58" s="260" t="s">
        <v>177</v>
      </c>
      <c r="C58" s="260" t="s">
        <v>180</v>
      </c>
      <c r="D58" s="260" t="s">
        <v>99</v>
      </c>
      <c r="E58" s="341">
        <v>25000</v>
      </c>
      <c r="F58" s="787">
        <v>3665</v>
      </c>
      <c r="G58" s="786">
        <f t="shared" si="1"/>
        <v>6.8212824010914055</v>
      </c>
      <c r="H58" s="426" t="s">
        <v>74</v>
      </c>
      <c r="I58" s="217" t="s">
        <v>19</v>
      </c>
      <c r="J58" s="377" t="s">
        <v>186</v>
      </c>
      <c r="K58" s="279" t="s">
        <v>78</v>
      </c>
      <c r="L58" s="279" t="s">
        <v>65</v>
      </c>
      <c r="M58" s="677"/>
      <c r="N58" s="219"/>
    </row>
    <row r="59" spans="1:14" s="6" customFormat="1" ht="15" customHeight="1" x14ac:dyDescent="0.25">
      <c r="A59" s="314">
        <v>44082</v>
      </c>
      <c r="B59" s="258" t="s">
        <v>178</v>
      </c>
      <c r="C59" s="260" t="s">
        <v>180</v>
      </c>
      <c r="D59" s="258" t="s">
        <v>99</v>
      </c>
      <c r="E59" s="243">
        <v>25000</v>
      </c>
      <c r="F59" s="787">
        <v>3665</v>
      </c>
      <c r="G59" s="786">
        <f t="shared" si="1"/>
        <v>6.8212824010914055</v>
      </c>
      <c r="H59" s="426" t="s">
        <v>75</v>
      </c>
      <c r="I59" s="217" t="s">
        <v>19</v>
      </c>
      <c r="J59" s="377" t="s">
        <v>187</v>
      </c>
      <c r="K59" s="279" t="s">
        <v>78</v>
      </c>
      <c r="L59" s="279" t="s">
        <v>65</v>
      </c>
      <c r="M59" s="677"/>
      <c r="N59" s="219"/>
    </row>
    <row r="60" spans="1:14" s="6" customFormat="1" ht="15" customHeight="1" x14ac:dyDescent="0.25">
      <c r="A60" s="314">
        <v>44082</v>
      </c>
      <c r="B60" s="258" t="s">
        <v>176</v>
      </c>
      <c r="C60" s="260" t="s">
        <v>180</v>
      </c>
      <c r="D60" s="258" t="s">
        <v>99</v>
      </c>
      <c r="E60" s="271">
        <v>25000</v>
      </c>
      <c r="F60" s="787">
        <v>3665</v>
      </c>
      <c r="G60" s="786">
        <f t="shared" si="1"/>
        <v>6.8212824010914055</v>
      </c>
      <c r="H60" s="426" t="s">
        <v>81</v>
      </c>
      <c r="I60" s="217" t="s">
        <v>19</v>
      </c>
      <c r="J60" s="377" t="s">
        <v>187</v>
      </c>
      <c r="K60" s="279" t="s">
        <v>78</v>
      </c>
      <c r="L60" s="279" t="s">
        <v>65</v>
      </c>
      <c r="M60" s="677"/>
      <c r="N60" s="219"/>
    </row>
    <row r="61" spans="1:14" s="6" customFormat="1" ht="15" customHeight="1" x14ac:dyDescent="0.25">
      <c r="A61" s="314">
        <v>44082</v>
      </c>
      <c r="B61" s="258" t="s">
        <v>179</v>
      </c>
      <c r="C61" s="315" t="s">
        <v>180</v>
      </c>
      <c r="D61" s="260" t="s">
        <v>101</v>
      </c>
      <c r="E61" s="271">
        <v>10000</v>
      </c>
      <c r="F61" s="787">
        <v>3665</v>
      </c>
      <c r="G61" s="786">
        <f t="shared" si="1"/>
        <v>2.7285129604365621</v>
      </c>
      <c r="H61" s="426" t="s">
        <v>146</v>
      </c>
      <c r="I61" s="217" t="s">
        <v>19</v>
      </c>
      <c r="J61" s="377" t="s">
        <v>186</v>
      </c>
      <c r="K61" s="279" t="s">
        <v>78</v>
      </c>
      <c r="L61" s="279" t="s">
        <v>65</v>
      </c>
      <c r="M61" s="677"/>
      <c r="N61" s="219"/>
    </row>
    <row r="62" spans="1:14" s="6" customFormat="1" ht="15" customHeight="1" x14ac:dyDescent="0.25">
      <c r="A62" s="259">
        <v>44082</v>
      </c>
      <c r="B62" s="370" t="s">
        <v>72</v>
      </c>
      <c r="C62" s="370" t="s">
        <v>70</v>
      </c>
      <c r="D62" s="782" t="s">
        <v>14</v>
      </c>
      <c r="E62" s="243">
        <v>8000</v>
      </c>
      <c r="F62" s="787">
        <v>3665</v>
      </c>
      <c r="G62" s="786">
        <f t="shared" si="1"/>
        <v>2.1828103683492497</v>
      </c>
      <c r="H62" s="426" t="s">
        <v>43</v>
      </c>
      <c r="I62" s="217" t="s">
        <v>19</v>
      </c>
      <c r="J62" s="441" t="s">
        <v>173</v>
      </c>
      <c r="K62" s="279" t="s">
        <v>78</v>
      </c>
      <c r="L62" s="279" t="s">
        <v>65</v>
      </c>
      <c r="M62" s="677"/>
      <c r="N62" s="219"/>
    </row>
    <row r="63" spans="1:14" s="6" customFormat="1" ht="15" customHeight="1" x14ac:dyDescent="0.25">
      <c r="A63" s="259">
        <v>44082</v>
      </c>
      <c r="B63" s="370" t="s">
        <v>72</v>
      </c>
      <c r="C63" s="370" t="s">
        <v>70</v>
      </c>
      <c r="D63" s="782" t="s">
        <v>14</v>
      </c>
      <c r="E63" s="672">
        <v>8000</v>
      </c>
      <c r="F63" s="787">
        <v>3665</v>
      </c>
      <c r="G63" s="786">
        <f t="shared" si="1"/>
        <v>2.1828103683492497</v>
      </c>
      <c r="H63" s="426" t="s">
        <v>43</v>
      </c>
      <c r="I63" s="217" t="s">
        <v>19</v>
      </c>
      <c r="J63" s="441" t="s">
        <v>173</v>
      </c>
      <c r="K63" s="279" t="s">
        <v>78</v>
      </c>
      <c r="L63" s="279" t="s">
        <v>65</v>
      </c>
      <c r="M63" s="677"/>
      <c r="N63" s="219"/>
    </row>
    <row r="64" spans="1:14" s="6" customFormat="1" ht="15" customHeight="1" x14ac:dyDescent="0.25">
      <c r="A64" s="259">
        <v>44082</v>
      </c>
      <c r="B64" s="370" t="s">
        <v>72</v>
      </c>
      <c r="C64" s="370" t="s">
        <v>70</v>
      </c>
      <c r="D64" s="782" t="s">
        <v>14</v>
      </c>
      <c r="E64" s="364">
        <v>7000</v>
      </c>
      <c r="F64" s="787">
        <v>3665</v>
      </c>
      <c r="G64" s="786">
        <f t="shared" si="1"/>
        <v>1.9099590723055935</v>
      </c>
      <c r="H64" s="426" t="s">
        <v>43</v>
      </c>
      <c r="I64" s="217" t="s">
        <v>19</v>
      </c>
      <c r="J64" s="441" t="s">
        <v>173</v>
      </c>
      <c r="K64" s="279" t="s">
        <v>78</v>
      </c>
      <c r="L64" s="279" t="s">
        <v>65</v>
      </c>
      <c r="M64" s="677"/>
      <c r="N64" s="219"/>
    </row>
    <row r="65" spans="1:15" s="6" customFormat="1" ht="15" customHeight="1" x14ac:dyDescent="0.25">
      <c r="A65" s="259">
        <v>44082</v>
      </c>
      <c r="B65" s="370" t="s">
        <v>72</v>
      </c>
      <c r="C65" s="370" t="s">
        <v>70</v>
      </c>
      <c r="D65" s="782" t="s">
        <v>14</v>
      </c>
      <c r="E65" s="362">
        <v>5000</v>
      </c>
      <c r="F65" s="787">
        <v>3665</v>
      </c>
      <c r="G65" s="786">
        <f t="shared" si="1"/>
        <v>1.3642564802182811</v>
      </c>
      <c r="H65" s="426" t="s">
        <v>43</v>
      </c>
      <c r="I65" s="217" t="s">
        <v>19</v>
      </c>
      <c r="J65" s="441" t="s">
        <v>173</v>
      </c>
      <c r="K65" s="279" t="s">
        <v>78</v>
      </c>
      <c r="L65" s="279" t="s">
        <v>65</v>
      </c>
      <c r="M65" s="677"/>
      <c r="N65" s="219"/>
    </row>
    <row r="66" spans="1:15" s="6" customFormat="1" ht="15" customHeight="1" x14ac:dyDescent="0.25">
      <c r="A66" s="259">
        <v>44082</v>
      </c>
      <c r="B66" s="370" t="s">
        <v>523</v>
      </c>
      <c r="C66" s="370" t="s">
        <v>182</v>
      </c>
      <c r="D66" s="782" t="s">
        <v>14</v>
      </c>
      <c r="E66" s="369">
        <v>50000</v>
      </c>
      <c r="F66" s="787">
        <v>3665</v>
      </c>
      <c r="G66" s="786">
        <f t="shared" si="1"/>
        <v>13.642564802182811</v>
      </c>
      <c r="H66" s="426" t="s">
        <v>43</v>
      </c>
      <c r="I66" s="217" t="s">
        <v>19</v>
      </c>
      <c r="J66" s="441" t="s">
        <v>524</v>
      </c>
      <c r="K66" s="279" t="s">
        <v>78</v>
      </c>
      <c r="L66" s="279" t="s">
        <v>65</v>
      </c>
      <c r="M66" s="677"/>
      <c r="N66" s="219"/>
    </row>
    <row r="67" spans="1:15" s="6" customFormat="1" ht="15" customHeight="1" x14ac:dyDescent="0.25">
      <c r="A67" s="259">
        <v>44083</v>
      </c>
      <c r="B67" s="370" t="s">
        <v>234</v>
      </c>
      <c r="C67" s="370" t="s">
        <v>235</v>
      </c>
      <c r="D67" s="782" t="s">
        <v>101</v>
      </c>
      <c r="E67" s="369">
        <f>F67*G67</f>
        <v>7330000</v>
      </c>
      <c r="F67" s="787">
        <v>3665</v>
      </c>
      <c r="G67" s="786">
        <v>2000</v>
      </c>
      <c r="H67" s="426" t="s">
        <v>516</v>
      </c>
      <c r="I67" s="217" t="s">
        <v>19</v>
      </c>
      <c r="J67" s="441" t="s">
        <v>526</v>
      </c>
      <c r="K67" s="279" t="s">
        <v>78</v>
      </c>
      <c r="L67" s="279" t="s">
        <v>65</v>
      </c>
      <c r="M67" s="677"/>
      <c r="N67" s="219"/>
    </row>
    <row r="68" spans="1:15" s="6" customFormat="1" ht="15" customHeight="1" x14ac:dyDescent="0.25">
      <c r="A68" s="259">
        <v>44083</v>
      </c>
      <c r="B68" s="370" t="s">
        <v>264</v>
      </c>
      <c r="C68" s="370" t="s">
        <v>265</v>
      </c>
      <c r="D68" s="782" t="s">
        <v>101</v>
      </c>
      <c r="E68" s="369">
        <f>F68*G68</f>
        <v>2785.4</v>
      </c>
      <c r="F68" s="787">
        <v>3665</v>
      </c>
      <c r="G68" s="786">
        <v>0.76</v>
      </c>
      <c r="H68" s="426" t="s">
        <v>516</v>
      </c>
      <c r="I68" s="217" t="s">
        <v>19</v>
      </c>
      <c r="J68" s="441" t="s">
        <v>528</v>
      </c>
      <c r="K68" s="279" t="s">
        <v>78</v>
      </c>
      <c r="L68" s="279" t="s">
        <v>65</v>
      </c>
      <c r="M68" s="677"/>
      <c r="N68" s="219"/>
    </row>
    <row r="69" spans="1:15" s="6" customFormat="1" ht="15" customHeight="1" x14ac:dyDescent="0.25">
      <c r="A69" s="259">
        <v>44083</v>
      </c>
      <c r="B69" s="260" t="s">
        <v>72</v>
      </c>
      <c r="C69" s="260" t="s">
        <v>70</v>
      </c>
      <c r="D69" s="260" t="s">
        <v>99</v>
      </c>
      <c r="E69" s="281">
        <v>10000</v>
      </c>
      <c r="F69" s="787">
        <v>3665</v>
      </c>
      <c r="G69" s="786">
        <f t="shared" si="1"/>
        <v>2.7285129604365621</v>
      </c>
      <c r="H69" s="426" t="s">
        <v>75</v>
      </c>
      <c r="I69" s="217" t="s">
        <v>19</v>
      </c>
      <c r="J69" s="308" t="s">
        <v>192</v>
      </c>
      <c r="K69" s="279" t="s">
        <v>78</v>
      </c>
      <c r="L69" s="279" t="s">
        <v>65</v>
      </c>
      <c r="M69" s="677"/>
      <c r="N69" s="219"/>
    </row>
    <row r="70" spans="1:15" s="6" customFormat="1" ht="15" customHeight="1" x14ac:dyDescent="0.25">
      <c r="A70" s="259">
        <v>44083</v>
      </c>
      <c r="B70" s="260" t="s">
        <v>72</v>
      </c>
      <c r="C70" s="260" t="s">
        <v>70</v>
      </c>
      <c r="D70" s="260" t="s">
        <v>99</v>
      </c>
      <c r="E70" s="243">
        <v>14000</v>
      </c>
      <c r="F70" s="787">
        <v>3665</v>
      </c>
      <c r="G70" s="786">
        <f t="shared" si="1"/>
        <v>3.8199181446111869</v>
      </c>
      <c r="H70" s="426" t="s">
        <v>75</v>
      </c>
      <c r="I70" s="217" t="s">
        <v>19</v>
      </c>
      <c r="J70" s="308" t="s">
        <v>192</v>
      </c>
      <c r="K70" s="279" t="s">
        <v>78</v>
      </c>
      <c r="L70" s="279" t="s">
        <v>65</v>
      </c>
      <c r="M70" s="677"/>
      <c r="N70" s="219"/>
    </row>
    <row r="71" spans="1:15" s="6" customFormat="1" ht="15" customHeight="1" x14ac:dyDescent="0.25">
      <c r="A71" s="259">
        <v>44083</v>
      </c>
      <c r="B71" s="260" t="s">
        <v>72</v>
      </c>
      <c r="C71" s="260" t="s">
        <v>70</v>
      </c>
      <c r="D71" s="260" t="s">
        <v>99</v>
      </c>
      <c r="E71" s="243">
        <v>11000</v>
      </c>
      <c r="F71" s="787">
        <v>3665</v>
      </c>
      <c r="G71" s="786">
        <f t="shared" si="1"/>
        <v>3.0013642564802181</v>
      </c>
      <c r="H71" s="426" t="s">
        <v>75</v>
      </c>
      <c r="I71" s="217" t="s">
        <v>19</v>
      </c>
      <c r="J71" s="308" t="s">
        <v>192</v>
      </c>
      <c r="K71" s="279" t="s">
        <v>78</v>
      </c>
      <c r="L71" s="279" t="s">
        <v>65</v>
      </c>
      <c r="M71" s="677"/>
      <c r="N71" s="219"/>
    </row>
    <row r="72" spans="1:15" s="6" customFormat="1" ht="15.75" customHeight="1" x14ac:dyDescent="0.25">
      <c r="A72" s="259">
        <v>44083</v>
      </c>
      <c r="B72" s="260" t="s">
        <v>72</v>
      </c>
      <c r="C72" s="260" t="s">
        <v>70</v>
      </c>
      <c r="D72" s="260" t="s">
        <v>99</v>
      </c>
      <c r="E72" s="243">
        <v>9000</v>
      </c>
      <c r="F72" s="787">
        <v>3665</v>
      </c>
      <c r="G72" s="786">
        <f t="shared" si="1"/>
        <v>2.4556616643929057</v>
      </c>
      <c r="H72" s="426" t="s">
        <v>75</v>
      </c>
      <c r="I72" s="217" t="s">
        <v>19</v>
      </c>
      <c r="J72" s="308" t="s">
        <v>192</v>
      </c>
      <c r="K72" s="279" t="s">
        <v>78</v>
      </c>
      <c r="L72" s="279" t="s">
        <v>65</v>
      </c>
      <c r="M72" s="677"/>
      <c r="N72" s="219"/>
    </row>
    <row r="73" spans="1:15" s="6" customFormat="1" ht="15.75" customHeight="1" x14ac:dyDescent="0.25">
      <c r="A73" s="259">
        <v>44083</v>
      </c>
      <c r="B73" s="260" t="s">
        <v>72</v>
      </c>
      <c r="C73" s="260" t="s">
        <v>70</v>
      </c>
      <c r="D73" s="260" t="s">
        <v>99</v>
      </c>
      <c r="E73" s="271">
        <v>8000</v>
      </c>
      <c r="F73" s="787">
        <v>3665</v>
      </c>
      <c r="G73" s="786">
        <f t="shared" si="1"/>
        <v>2.1828103683492497</v>
      </c>
      <c r="H73" s="426" t="s">
        <v>75</v>
      </c>
      <c r="I73" s="217" t="s">
        <v>19</v>
      </c>
      <c r="J73" s="308" t="s">
        <v>192</v>
      </c>
      <c r="K73" s="279" t="s">
        <v>78</v>
      </c>
      <c r="L73" s="279" t="s">
        <v>65</v>
      </c>
      <c r="M73" s="677"/>
      <c r="N73" s="219"/>
    </row>
    <row r="74" spans="1:15" s="6" customFormat="1" ht="15.75" customHeight="1" x14ac:dyDescent="0.25">
      <c r="A74" s="259">
        <v>44083</v>
      </c>
      <c r="B74" s="308" t="s">
        <v>191</v>
      </c>
      <c r="C74" s="308" t="s">
        <v>191</v>
      </c>
      <c r="D74" s="309" t="s">
        <v>99</v>
      </c>
      <c r="E74" s="243">
        <v>5000</v>
      </c>
      <c r="F74" s="787">
        <v>3665</v>
      </c>
      <c r="G74" s="786">
        <f t="shared" si="1"/>
        <v>1.3642564802182811</v>
      </c>
      <c r="H74" s="426" t="s">
        <v>75</v>
      </c>
      <c r="I74" s="217" t="s">
        <v>19</v>
      </c>
      <c r="J74" s="308" t="s">
        <v>192</v>
      </c>
      <c r="K74" s="279" t="s">
        <v>78</v>
      </c>
      <c r="L74" s="279" t="s">
        <v>65</v>
      </c>
      <c r="M74" s="677"/>
      <c r="N74" s="219"/>
    </row>
    <row r="75" spans="1:15" s="6" customFormat="1" ht="15.75" customHeight="1" x14ac:dyDescent="0.25">
      <c r="A75" s="259">
        <v>44083</v>
      </c>
      <c r="B75" s="308" t="s">
        <v>191</v>
      </c>
      <c r="C75" s="308" t="s">
        <v>191</v>
      </c>
      <c r="D75" s="309" t="s">
        <v>99</v>
      </c>
      <c r="E75" s="271">
        <v>2000</v>
      </c>
      <c r="F75" s="787">
        <v>3665</v>
      </c>
      <c r="G75" s="786">
        <f t="shared" si="1"/>
        <v>0.54570259208731242</v>
      </c>
      <c r="H75" s="426" t="s">
        <v>75</v>
      </c>
      <c r="I75" s="217" t="s">
        <v>19</v>
      </c>
      <c r="J75" s="308" t="s">
        <v>192</v>
      </c>
      <c r="K75" s="279" t="s">
        <v>78</v>
      </c>
      <c r="L75" s="279" t="s">
        <v>65</v>
      </c>
      <c r="M75" s="677"/>
      <c r="N75" s="219"/>
    </row>
    <row r="76" spans="1:15" s="99" customFormat="1" x14ac:dyDescent="0.25">
      <c r="A76" s="259">
        <v>44083</v>
      </c>
      <c r="B76" s="308" t="s">
        <v>191</v>
      </c>
      <c r="C76" s="308" t="s">
        <v>191</v>
      </c>
      <c r="D76" s="309" t="s">
        <v>99</v>
      </c>
      <c r="E76" s="271">
        <v>1000</v>
      </c>
      <c r="F76" s="787">
        <v>3665</v>
      </c>
      <c r="G76" s="786">
        <f t="shared" si="1"/>
        <v>0.27285129604365621</v>
      </c>
      <c r="H76" s="426" t="s">
        <v>75</v>
      </c>
      <c r="I76" s="217" t="s">
        <v>19</v>
      </c>
      <c r="J76" s="308" t="s">
        <v>192</v>
      </c>
      <c r="K76" s="279" t="s">
        <v>78</v>
      </c>
      <c r="L76" s="279" t="s">
        <v>65</v>
      </c>
      <c r="M76" s="677"/>
      <c r="N76" s="170"/>
      <c r="O76" s="171"/>
    </row>
    <row r="77" spans="1:15" s="99" customFormat="1" x14ac:dyDescent="0.25">
      <c r="A77" s="259">
        <v>44083</v>
      </c>
      <c r="B77" s="308" t="s">
        <v>191</v>
      </c>
      <c r="C77" s="308" t="s">
        <v>191</v>
      </c>
      <c r="D77" s="309" t="s">
        <v>99</v>
      </c>
      <c r="E77" s="271">
        <v>2000</v>
      </c>
      <c r="F77" s="787">
        <v>3665</v>
      </c>
      <c r="G77" s="786">
        <f t="shared" si="1"/>
        <v>0.54570259208731242</v>
      </c>
      <c r="H77" s="426" t="s">
        <v>75</v>
      </c>
      <c r="I77" s="217" t="s">
        <v>19</v>
      </c>
      <c r="J77" s="308" t="s">
        <v>192</v>
      </c>
      <c r="K77" s="279" t="s">
        <v>78</v>
      </c>
      <c r="L77" s="279" t="s">
        <v>65</v>
      </c>
      <c r="M77" s="677"/>
      <c r="N77" s="170"/>
      <c r="O77" s="171"/>
    </row>
    <row r="78" spans="1:15" s="99" customFormat="1" x14ac:dyDescent="0.25">
      <c r="A78" s="259">
        <v>44084</v>
      </c>
      <c r="B78" s="260" t="s">
        <v>72</v>
      </c>
      <c r="C78" s="260" t="s">
        <v>70</v>
      </c>
      <c r="D78" s="371" t="s">
        <v>99</v>
      </c>
      <c r="E78" s="330">
        <v>14000</v>
      </c>
      <c r="F78" s="787">
        <v>3665</v>
      </c>
      <c r="G78" s="786">
        <f t="shared" si="1"/>
        <v>3.8199181446111869</v>
      </c>
      <c r="H78" s="426" t="s">
        <v>75</v>
      </c>
      <c r="I78" s="217" t="s">
        <v>19</v>
      </c>
      <c r="J78" s="308" t="s">
        <v>198</v>
      </c>
      <c r="K78" s="279" t="s">
        <v>78</v>
      </c>
      <c r="L78" s="279" t="s">
        <v>65</v>
      </c>
      <c r="M78" s="677"/>
      <c r="N78" s="276"/>
      <c r="O78" s="171"/>
    </row>
    <row r="79" spans="1:15" x14ac:dyDescent="0.25">
      <c r="A79" s="259">
        <v>44084</v>
      </c>
      <c r="B79" s="260" t="s">
        <v>72</v>
      </c>
      <c r="C79" s="260" t="s">
        <v>70</v>
      </c>
      <c r="D79" s="371" t="s">
        <v>99</v>
      </c>
      <c r="E79" s="352">
        <v>10000</v>
      </c>
      <c r="F79" s="787">
        <v>3665</v>
      </c>
      <c r="G79" s="786">
        <f t="shared" si="1"/>
        <v>2.7285129604365621</v>
      </c>
      <c r="H79" s="426" t="s">
        <v>75</v>
      </c>
      <c r="I79" s="217" t="s">
        <v>19</v>
      </c>
      <c r="J79" s="308" t="s">
        <v>198</v>
      </c>
      <c r="K79" s="279" t="s">
        <v>78</v>
      </c>
      <c r="L79" s="279" t="s">
        <v>65</v>
      </c>
      <c r="M79" s="677"/>
      <c r="N79" s="247"/>
    </row>
    <row r="80" spans="1:15" x14ac:dyDescent="0.25">
      <c r="A80" s="259">
        <v>44084</v>
      </c>
      <c r="B80" s="260" t="s">
        <v>72</v>
      </c>
      <c r="C80" s="260" t="s">
        <v>70</v>
      </c>
      <c r="D80" s="371" t="s">
        <v>99</v>
      </c>
      <c r="E80" s="243">
        <v>12000</v>
      </c>
      <c r="F80" s="787">
        <v>3665</v>
      </c>
      <c r="G80" s="786">
        <f t="shared" si="1"/>
        <v>3.2742155525238745</v>
      </c>
      <c r="H80" s="426" t="s">
        <v>75</v>
      </c>
      <c r="I80" s="217" t="s">
        <v>19</v>
      </c>
      <c r="J80" s="308" t="s">
        <v>198</v>
      </c>
      <c r="K80" s="279" t="s">
        <v>78</v>
      </c>
      <c r="L80" s="279" t="s">
        <v>65</v>
      </c>
      <c r="M80" s="677"/>
      <c r="N80" s="247"/>
    </row>
    <row r="81" spans="1:14" x14ac:dyDescent="0.25">
      <c r="A81" s="259">
        <v>44084</v>
      </c>
      <c r="B81" s="260" t="s">
        <v>72</v>
      </c>
      <c r="C81" s="260" t="s">
        <v>70</v>
      </c>
      <c r="D81" s="371" t="s">
        <v>99</v>
      </c>
      <c r="E81" s="271">
        <v>13000</v>
      </c>
      <c r="F81" s="787">
        <v>3665</v>
      </c>
      <c r="G81" s="786">
        <f t="shared" si="1"/>
        <v>3.5470668485675305</v>
      </c>
      <c r="H81" s="426" t="s">
        <v>75</v>
      </c>
      <c r="I81" s="217" t="s">
        <v>19</v>
      </c>
      <c r="J81" s="308" t="s">
        <v>198</v>
      </c>
      <c r="K81" s="279" t="s">
        <v>78</v>
      </c>
      <c r="L81" s="279" t="s">
        <v>65</v>
      </c>
      <c r="M81" s="677"/>
      <c r="N81" s="247"/>
    </row>
    <row r="82" spans="1:14" x14ac:dyDescent="0.25">
      <c r="A82" s="259">
        <v>44084</v>
      </c>
      <c r="B82" s="260" t="s">
        <v>72</v>
      </c>
      <c r="C82" s="260" t="s">
        <v>70</v>
      </c>
      <c r="D82" s="371" t="s">
        <v>99</v>
      </c>
      <c r="E82" s="271">
        <v>9000</v>
      </c>
      <c r="F82" s="787">
        <v>3665</v>
      </c>
      <c r="G82" s="786">
        <f t="shared" si="1"/>
        <v>2.4556616643929057</v>
      </c>
      <c r="H82" s="426" t="s">
        <v>75</v>
      </c>
      <c r="I82" s="217" t="s">
        <v>19</v>
      </c>
      <c r="J82" s="308" t="s">
        <v>198</v>
      </c>
      <c r="K82" s="279" t="s">
        <v>78</v>
      </c>
      <c r="L82" s="279" t="s">
        <v>65</v>
      </c>
      <c r="M82" s="677"/>
      <c r="N82" s="247"/>
    </row>
    <row r="83" spans="1:14" x14ac:dyDescent="0.25">
      <c r="A83" s="259">
        <v>44084</v>
      </c>
      <c r="B83" s="260" t="s">
        <v>191</v>
      </c>
      <c r="C83" s="260" t="s">
        <v>191</v>
      </c>
      <c r="D83" s="371" t="s">
        <v>99</v>
      </c>
      <c r="E83" s="271">
        <v>4000</v>
      </c>
      <c r="F83" s="787">
        <v>3665</v>
      </c>
      <c r="G83" s="786">
        <f t="shared" si="1"/>
        <v>1.0914051841746248</v>
      </c>
      <c r="H83" s="426" t="s">
        <v>75</v>
      </c>
      <c r="I83" s="217" t="s">
        <v>19</v>
      </c>
      <c r="J83" s="308" t="s">
        <v>198</v>
      </c>
      <c r="K83" s="279" t="s">
        <v>78</v>
      </c>
      <c r="L83" s="279" t="s">
        <v>65</v>
      </c>
      <c r="M83" s="677"/>
      <c r="N83" s="247"/>
    </row>
    <row r="84" spans="1:14" x14ac:dyDescent="0.25">
      <c r="A84" s="259">
        <v>44084</v>
      </c>
      <c r="B84" s="260" t="s">
        <v>191</v>
      </c>
      <c r="C84" s="260" t="s">
        <v>191</v>
      </c>
      <c r="D84" s="371" t="s">
        <v>99</v>
      </c>
      <c r="E84" s="243">
        <v>5000</v>
      </c>
      <c r="F84" s="787">
        <v>3665</v>
      </c>
      <c r="G84" s="786">
        <f t="shared" si="1"/>
        <v>1.3642564802182811</v>
      </c>
      <c r="H84" s="426" t="s">
        <v>75</v>
      </c>
      <c r="I84" s="217" t="s">
        <v>19</v>
      </c>
      <c r="J84" s="308" t="s">
        <v>198</v>
      </c>
      <c r="K84" s="279" t="s">
        <v>78</v>
      </c>
      <c r="L84" s="279" t="s">
        <v>65</v>
      </c>
      <c r="M84" s="677"/>
      <c r="N84" s="247"/>
    </row>
    <row r="85" spans="1:14" x14ac:dyDescent="0.25">
      <c r="A85" s="259">
        <v>44084</v>
      </c>
      <c r="B85" s="260" t="s">
        <v>191</v>
      </c>
      <c r="C85" s="260" t="s">
        <v>191</v>
      </c>
      <c r="D85" s="371" t="s">
        <v>99</v>
      </c>
      <c r="E85" s="243">
        <v>1000</v>
      </c>
      <c r="F85" s="787">
        <v>3665</v>
      </c>
      <c r="G85" s="786">
        <f t="shared" si="1"/>
        <v>0.27285129604365621</v>
      </c>
      <c r="H85" s="426" t="s">
        <v>75</v>
      </c>
      <c r="I85" s="217" t="s">
        <v>19</v>
      </c>
      <c r="J85" s="308" t="s">
        <v>198</v>
      </c>
      <c r="K85" s="279" t="s">
        <v>78</v>
      </c>
      <c r="L85" s="279" t="s">
        <v>65</v>
      </c>
      <c r="M85" s="677"/>
      <c r="N85" s="247"/>
    </row>
    <row r="86" spans="1:14" x14ac:dyDescent="0.25">
      <c r="A86" s="259">
        <v>44085</v>
      </c>
      <c r="B86" s="308" t="s">
        <v>72</v>
      </c>
      <c r="C86" s="308" t="s">
        <v>70</v>
      </c>
      <c r="D86" s="309" t="s">
        <v>99</v>
      </c>
      <c r="E86" s="281">
        <v>9000</v>
      </c>
      <c r="F86" s="787">
        <v>3665</v>
      </c>
      <c r="G86" s="786">
        <f t="shared" si="1"/>
        <v>2.4556616643929057</v>
      </c>
      <c r="H86" s="426" t="s">
        <v>81</v>
      </c>
      <c r="I86" s="217" t="s">
        <v>19</v>
      </c>
      <c r="J86" s="308" t="s">
        <v>208</v>
      </c>
      <c r="K86" s="279" t="s">
        <v>78</v>
      </c>
      <c r="L86" s="279" t="s">
        <v>65</v>
      </c>
      <c r="M86" s="677"/>
      <c r="N86" s="247"/>
    </row>
    <row r="87" spans="1:14" x14ac:dyDescent="0.25">
      <c r="A87" s="259">
        <v>44085</v>
      </c>
      <c r="B87" s="377" t="s">
        <v>72</v>
      </c>
      <c r="C87" s="377" t="s">
        <v>70</v>
      </c>
      <c r="D87" s="542" t="s">
        <v>99</v>
      </c>
      <c r="E87" s="271">
        <v>10000</v>
      </c>
      <c r="F87" s="787">
        <v>3665</v>
      </c>
      <c r="G87" s="786">
        <f t="shared" si="1"/>
        <v>2.7285129604365621</v>
      </c>
      <c r="H87" s="426" t="s">
        <v>81</v>
      </c>
      <c r="I87" s="217" t="s">
        <v>19</v>
      </c>
      <c r="J87" s="308" t="s">
        <v>208</v>
      </c>
      <c r="K87" s="279" t="s">
        <v>78</v>
      </c>
      <c r="L87" s="279" t="s">
        <v>65</v>
      </c>
      <c r="M87" s="677"/>
      <c r="N87" s="247"/>
    </row>
    <row r="88" spans="1:14" ht="14.25" customHeight="1" x14ac:dyDescent="0.25">
      <c r="A88" s="314">
        <v>44085</v>
      </c>
      <c r="B88" s="260" t="s">
        <v>72</v>
      </c>
      <c r="C88" s="260" t="s">
        <v>70</v>
      </c>
      <c r="D88" s="260" t="s">
        <v>99</v>
      </c>
      <c r="E88" s="351">
        <v>10000</v>
      </c>
      <c r="F88" s="787">
        <v>3665</v>
      </c>
      <c r="G88" s="786">
        <f t="shared" si="1"/>
        <v>2.7285129604365621</v>
      </c>
      <c r="H88" s="426" t="s">
        <v>75</v>
      </c>
      <c r="I88" s="217" t="s">
        <v>19</v>
      </c>
      <c r="J88" s="308" t="s">
        <v>209</v>
      </c>
      <c r="K88" s="279" t="s">
        <v>78</v>
      </c>
      <c r="L88" s="279" t="s">
        <v>65</v>
      </c>
      <c r="M88" s="677"/>
      <c r="N88" s="247"/>
    </row>
    <row r="89" spans="1:14" ht="14.25" customHeight="1" x14ac:dyDescent="0.25">
      <c r="A89" s="314">
        <v>44085</v>
      </c>
      <c r="B89" s="260" t="s">
        <v>72</v>
      </c>
      <c r="C89" s="260" t="s">
        <v>70</v>
      </c>
      <c r="D89" s="260" t="s">
        <v>99</v>
      </c>
      <c r="E89" s="243">
        <v>13000</v>
      </c>
      <c r="F89" s="787">
        <v>3665</v>
      </c>
      <c r="G89" s="786">
        <f t="shared" si="1"/>
        <v>3.5470668485675305</v>
      </c>
      <c r="H89" s="426" t="s">
        <v>75</v>
      </c>
      <c r="I89" s="217" t="s">
        <v>19</v>
      </c>
      <c r="J89" s="308" t="s">
        <v>209</v>
      </c>
      <c r="K89" s="279" t="s">
        <v>78</v>
      </c>
      <c r="L89" s="279" t="s">
        <v>65</v>
      </c>
      <c r="M89" s="677"/>
      <c r="N89" s="247"/>
    </row>
    <row r="90" spans="1:14" ht="14.25" customHeight="1" x14ac:dyDescent="0.25">
      <c r="A90" s="314">
        <v>44085</v>
      </c>
      <c r="B90" s="260" t="s">
        <v>72</v>
      </c>
      <c r="C90" s="260" t="s">
        <v>70</v>
      </c>
      <c r="D90" s="260" t="s">
        <v>99</v>
      </c>
      <c r="E90" s="281">
        <v>9000</v>
      </c>
      <c r="F90" s="787">
        <v>3665</v>
      </c>
      <c r="G90" s="786">
        <f t="shared" si="1"/>
        <v>2.4556616643929057</v>
      </c>
      <c r="H90" s="426" t="s">
        <v>75</v>
      </c>
      <c r="I90" s="217" t="s">
        <v>19</v>
      </c>
      <c r="J90" s="308" t="s">
        <v>209</v>
      </c>
      <c r="K90" s="279" t="s">
        <v>78</v>
      </c>
      <c r="L90" s="279" t="s">
        <v>65</v>
      </c>
      <c r="M90" s="677"/>
      <c r="N90" s="247"/>
    </row>
    <row r="91" spans="1:14" ht="14.25" customHeight="1" x14ac:dyDescent="0.25">
      <c r="A91" s="314">
        <v>44085</v>
      </c>
      <c r="B91" s="260" t="s">
        <v>72</v>
      </c>
      <c r="C91" s="260" t="s">
        <v>70</v>
      </c>
      <c r="D91" s="260" t="s">
        <v>99</v>
      </c>
      <c r="E91" s="243">
        <v>6000</v>
      </c>
      <c r="F91" s="787">
        <v>3665</v>
      </c>
      <c r="G91" s="786">
        <f t="shared" si="1"/>
        <v>1.6371077762619373</v>
      </c>
      <c r="H91" s="426" t="s">
        <v>75</v>
      </c>
      <c r="I91" s="217" t="s">
        <v>19</v>
      </c>
      <c r="J91" s="308" t="s">
        <v>209</v>
      </c>
      <c r="K91" s="279" t="s">
        <v>78</v>
      </c>
      <c r="L91" s="279" t="s">
        <v>65</v>
      </c>
      <c r="M91" s="677"/>
      <c r="N91" s="247"/>
    </row>
    <row r="92" spans="1:14" ht="14.25" customHeight="1" x14ac:dyDescent="0.25">
      <c r="A92" s="314">
        <v>44085</v>
      </c>
      <c r="B92" s="260" t="s">
        <v>72</v>
      </c>
      <c r="C92" s="260" t="s">
        <v>70</v>
      </c>
      <c r="D92" s="260" t="s">
        <v>99</v>
      </c>
      <c r="E92" s="243">
        <v>6000</v>
      </c>
      <c r="F92" s="787">
        <v>3665</v>
      </c>
      <c r="G92" s="786">
        <f t="shared" si="1"/>
        <v>1.6371077762619373</v>
      </c>
      <c r="H92" s="426" t="s">
        <v>75</v>
      </c>
      <c r="I92" s="217" t="s">
        <v>19</v>
      </c>
      <c r="J92" s="308" t="s">
        <v>209</v>
      </c>
      <c r="K92" s="279" t="s">
        <v>78</v>
      </c>
      <c r="L92" s="279" t="s">
        <v>65</v>
      </c>
      <c r="M92" s="677"/>
      <c r="N92" s="247"/>
    </row>
    <row r="93" spans="1:14" ht="14.25" customHeight="1" x14ac:dyDescent="0.25">
      <c r="A93" s="314">
        <v>44085</v>
      </c>
      <c r="B93" s="260" t="s">
        <v>72</v>
      </c>
      <c r="C93" s="260" t="s">
        <v>70</v>
      </c>
      <c r="D93" s="260" t="s">
        <v>99</v>
      </c>
      <c r="E93" s="243">
        <v>7000</v>
      </c>
      <c r="F93" s="787">
        <v>3665</v>
      </c>
      <c r="G93" s="786">
        <f t="shared" si="1"/>
        <v>1.9099590723055935</v>
      </c>
      <c r="H93" s="426" t="s">
        <v>75</v>
      </c>
      <c r="I93" s="217" t="s">
        <v>19</v>
      </c>
      <c r="J93" s="308" t="s">
        <v>209</v>
      </c>
      <c r="K93" s="279" t="s">
        <v>78</v>
      </c>
      <c r="L93" s="279" t="s">
        <v>65</v>
      </c>
      <c r="M93" s="677"/>
      <c r="N93" s="247"/>
    </row>
    <row r="94" spans="1:14" ht="14.25" customHeight="1" x14ac:dyDescent="0.25">
      <c r="A94" s="314">
        <v>44085</v>
      </c>
      <c r="B94" s="258" t="s">
        <v>191</v>
      </c>
      <c r="C94" s="258" t="s">
        <v>191</v>
      </c>
      <c r="D94" s="258" t="s">
        <v>99</v>
      </c>
      <c r="E94" s="243">
        <v>4000</v>
      </c>
      <c r="F94" s="787">
        <v>3665</v>
      </c>
      <c r="G94" s="786">
        <f t="shared" si="1"/>
        <v>1.0914051841746248</v>
      </c>
      <c r="H94" s="426" t="s">
        <v>75</v>
      </c>
      <c r="I94" s="217" t="s">
        <v>19</v>
      </c>
      <c r="J94" s="308" t="s">
        <v>209</v>
      </c>
      <c r="K94" s="279" t="s">
        <v>78</v>
      </c>
      <c r="L94" s="279" t="s">
        <v>65</v>
      </c>
      <c r="M94" s="677"/>
      <c r="N94" s="247"/>
    </row>
    <row r="95" spans="1:14" ht="14.25" customHeight="1" x14ac:dyDescent="0.25">
      <c r="A95" s="314">
        <v>44085</v>
      </c>
      <c r="B95" s="258" t="s">
        <v>191</v>
      </c>
      <c r="C95" s="258" t="s">
        <v>191</v>
      </c>
      <c r="D95" s="258" t="s">
        <v>99</v>
      </c>
      <c r="E95" s="338">
        <v>2000</v>
      </c>
      <c r="F95" s="787">
        <v>3665</v>
      </c>
      <c r="G95" s="786">
        <f t="shared" si="1"/>
        <v>0.54570259208731242</v>
      </c>
      <c r="H95" s="426" t="s">
        <v>75</v>
      </c>
      <c r="I95" s="217" t="s">
        <v>19</v>
      </c>
      <c r="J95" s="308" t="s">
        <v>209</v>
      </c>
      <c r="K95" s="279" t="s">
        <v>78</v>
      </c>
      <c r="L95" s="279" t="s">
        <v>65</v>
      </c>
      <c r="M95" s="677"/>
      <c r="N95" s="247"/>
    </row>
    <row r="96" spans="1:14" ht="14.25" customHeight="1" x14ac:dyDescent="0.25">
      <c r="A96" s="314">
        <v>44085</v>
      </c>
      <c r="B96" s="258" t="s">
        <v>191</v>
      </c>
      <c r="C96" s="258" t="s">
        <v>191</v>
      </c>
      <c r="D96" s="258" t="s">
        <v>99</v>
      </c>
      <c r="E96" s="243">
        <v>1000</v>
      </c>
      <c r="F96" s="787">
        <v>3665</v>
      </c>
      <c r="G96" s="786">
        <f t="shared" si="1"/>
        <v>0.27285129604365621</v>
      </c>
      <c r="H96" s="426" t="s">
        <v>75</v>
      </c>
      <c r="I96" s="217" t="s">
        <v>19</v>
      </c>
      <c r="J96" s="308" t="s">
        <v>209</v>
      </c>
      <c r="K96" s="279" t="s">
        <v>78</v>
      </c>
      <c r="L96" s="279" t="s">
        <v>65</v>
      </c>
      <c r="M96" s="677"/>
      <c r="N96" s="247"/>
    </row>
    <row r="97" spans="1:14" ht="14.25" customHeight="1" x14ac:dyDescent="0.25">
      <c r="A97" s="314">
        <v>44085</v>
      </c>
      <c r="B97" s="258" t="s">
        <v>191</v>
      </c>
      <c r="C97" s="258" t="s">
        <v>191</v>
      </c>
      <c r="D97" s="258" t="s">
        <v>99</v>
      </c>
      <c r="E97" s="243">
        <v>3000</v>
      </c>
      <c r="F97" s="787">
        <v>3665</v>
      </c>
      <c r="G97" s="786">
        <f t="shared" si="1"/>
        <v>0.81855388813096863</v>
      </c>
      <c r="H97" s="426" t="s">
        <v>75</v>
      </c>
      <c r="I97" s="217" t="s">
        <v>19</v>
      </c>
      <c r="J97" s="308" t="s">
        <v>209</v>
      </c>
      <c r="K97" s="279" t="s">
        <v>78</v>
      </c>
      <c r="L97" s="279" t="s">
        <v>65</v>
      </c>
      <c r="M97" s="677"/>
      <c r="N97" s="247"/>
    </row>
    <row r="98" spans="1:14" ht="14.25" customHeight="1" x14ac:dyDescent="0.25">
      <c r="A98" s="259">
        <v>44085</v>
      </c>
      <c r="B98" s="378" t="s">
        <v>72</v>
      </c>
      <c r="C98" s="378" t="s">
        <v>70</v>
      </c>
      <c r="D98" s="378" t="s">
        <v>55</v>
      </c>
      <c r="E98" s="330">
        <v>5000</v>
      </c>
      <c r="F98" s="787">
        <v>3665</v>
      </c>
      <c r="G98" s="786">
        <f t="shared" si="1"/>
        <v>1.3642564802182811</v>
      </c>
      <c r="H98" s="426" t="s">
        <v>56</v>
      </c>
      <c r="I98" s="217" t="s">
        <v>19</v>
      </c>
      <c r="J98" s="378" t="s">
        <v>216</v>
      </c>
      <c r="K98" s="279" t="s">
        <v>78</v>
      </c>
      <c r="L98" s="279" t="s">
        <v>65</v>
      </c>
      <c r="M98" s="677"/>
      <c r="N98" s="247"/>
    </row>
    <row r="99" spans="1:14" ht="14.25" customHeight="1" x14ac:dyDescent="0.25">
      <c r="A99" s="259">
        <v>44085</v>
      </c>
      <c r="B99" s="260" t="s">
        <v>72</v>
      </c>
      <c r="C99" s="260" t="s">
        <v>70</v>
      </c>
      <c r="D99" s="260" t="s">
        <v>55</v>
      </c>
      <c r="E99" s="273">
        <v>5000</v>
      </c>
      <c r="F99" s="787">
        <v>3665</v>
      </c>
      <c r="G99" s="786">
        <f t="shared" si="1"/>
        <v>1.3642564802182811</v>
      </c>
      <c r="H99" s="426" t="s">
        <v>56</v>
      </c>
      <c r="I99" s="217" t="s">
        <v>19</v>
      </c>
      <c r="J99" s="378" t="s">
        <v>216</v>
      </c>
      <c r="K99" s="279" t="s">
        <v>78</v>
      </c>
      <c r="L99" s="279" t="s">
        <v>65</v>
      </c>
      <c r="M99" s="677"/>
      <c r="N99" s="247"/>
    </row>
    <row r="100" spans="1:14" ht="14.25" customHeight="1" x14ac:dyDescent="0.25">
      <c r="A100" s="314">
        <v>44085</v>
      </c>
      <c r="B100" s="260" t="s">
        <v>219</v>
      </c>
      <c r="C100" s="315" t="s">
        <v>180</v>
      </c>
      <c r="D100" s="260" t="s">
        <v>99</v>
      </c>
      <c r="E100" s="271">
        <v>6000</v>
      </c>
      <c r="F100" s="787">
        <v>3665</v>
      </c>
      <c r="G100" s="786">
        <f t="shared" si="1"/>
        <v>1.6371077762619373</v>
      </c>
      <c r="H100" s="258" t="s">
        <v>81</v>
      </c>
      <c r="I100" s="217" t="s">
        <v>19</v>
      </c>
      <c r="J100" s="377" t="s">
        <v>262</v>
      </c>
      <c r="K100" s="279" t="s">
        <v>78</v>
      </c>
      <c r="L100" s="279" t="s">
        <v>65</v>
      </c>
      <c r="M100" s="677"/>
      <c r="N100" s="247"/>
    </row>
    <row r="101" spans="1:14" ht="14.25" customHeight="1" x14ac:dyDescent="0.25">
      <c r="A101" s="314">
        <v>44085</v>
      </c>
      <c r="B101" s="260" t="s">
        <v>220</v>
      </c>
      <c r="C101" s="315" t="s">
        <v>180</v>
      </c>
      <c r="D101" s="260" t="s">
        <v>99</v>
      </c>
      <c r="E101" s="271">
        <v>6000</v>
      </c>
      <c r="F101" s="787">
        <v>3665</v>
      </c>
      <c r="G101" s="786">
        <f t="shared" si="1"/>
        <v>1.6371077762619373</v>
      </c>
      <c r="H101" s="258" t="s">
        <v>75</v>
      </c>
      <c r="I101" s="217" t="s">
        <v>19</v>
      </c>
      <c r="J101" s="377" t="s">
        <v>262</v>
      </c>
      <c r="K101" s="279" t="s">
        <v>78</v>
      </c>
      <c r="L101" s="279" t="s">
        <v>65</v>
      </c>
      <c r="M101" s="677"/>
      <c r="N101" s="247"/>
    </row>
    <row r="102" spans="1:14" ht="14.25" customHeight="1" x14ac:dyDescent="0.25">
      <c r="A102" s="314">
        <v>44085</v>
      </c>
      <c r="B102" s="548" t="s">
        <v>221</v>
      </c>
      <c r="C102" s="315" t="s">
        <v>180</v>
      </c>
      <c r="D102" s="258" t="s">
        <v>55</v>
      </c>
      <c r="E102" s="271">
        <v>6000</v>
      </c>
      <c r="F102" s="787">
        <v>3665</v>
      </c>
      <c r="G102" s="786">
        <f t="shared" si="1"/>
        <v>1.6371077762619373</v>
      </c>
      <c r="H102" s="258" t="s">
        <v>56</v>
      </c>
      <c r="I102" s="217" t="s">
        <v>19</v>
      </c>
      <c r="J102" s="377" t="s">
        <v>262</v>
      </c>
      <c r="K102" s="279" t="s">
        <v>78</v>
      </c>
      <c r="L102" s="279" t="s">
        <v>65</v>
      </c>
      <c r="M102" s="677"/>
      <c r="N102" s="247"/>
    </row>
    <row r="103" spans="1:14" ht="14.25" customHeight="1" x14ac:dyDescent="0.25">
      <c r="A103" s="314">
        <v>44085</v>
      </c>
      <c r="B103" s="548" t="s">
        <v>222</v>
      </c>
      <c r="C103" s="315" t="s">
        <v>180</v>
      </c>
      <c r="D103" s="258" t="s">
        <v>55</v>
      </c>
      <c r="E103" s="271">
        <v>6000</v>
      </c>
      <c r="F103" s="787">
        <v>3665</v>
      </c>
      <c r="G103" s="786">
        <f t="shared" si="1"/>
        <v>1.6371077762619373</v>
      </c>
      <c r="H103" s="258" t="s">
        <v>110</v>
      </c>
      <c r="I103" s="217" t="s">
        <v>19</v>
      </c>
      <c r="J103" s="377" t="s">
        <v>262</v>
      </c>
      <c r="K103" s="279" t="s">
        <v>78</v>
      </c>
      <c r="L103" s="279" t="s">
        <v>65</v>
      </c>
      <c r="M103" s="677"/>
      <c r="N103" s="247"/>
    </row>
    <row r="104" spans="1:14" ht="14.25" customHeight="1" x14ac:dyDescent="0.25">
      <c r="A104" s="314">
        <v>44085</v>
      </c>
      <c r="B104" s="548" t="s">
        <v>223</v>
      </c>
      <c r="C104" s="315" t="s">
        <v>180</v>
      </c>
      <c r="D104" s="258" t="s">
        <v>99</v>
      </c>
      <c r="E104" s="271">
        <v>6000</v>
      </c>
      <c r="F104" s="787">
        <v>3665</v>
      </c>
      <c r="G104" s="786">
        <f t="shared" ref="G104:G181" si="2">E104/F104</f>
        <v>1.6371077762619373</v>
      </c>
      <c r="H104" s="426" t="s">
        <v>74</v>
      </c>
      <c r="I104" s="217" t="s">
        <v>19</v>
      </c>
      <c r="J104" s="377" t="s">
        <v>262</v>
      </c>
      <c r="K104" s="279" t="s">
        <v>78</v>
      </c>
      <c r="L104" s="279" t="s">
        <v>65</v>
      </c>
      <c r="M104" s="677"/>
      <c r="N104" s="247"/>
    </row>
    <row r="105" spans="1:14" ht="14.25" customHeight="1" x14ac:dyDescent="0.25">
      <c r="A105" s="314">
        <v>44085</v>
      </c>
      <c r="B105" s="548" t="s">
        <v>224</v>
      </c>
      <c r="C105" s="315" t="s">
        <v>180</v>
      </c>
      <c r="D105" s="258" t="s">
        <v>14</v>
      </c>
      <c r="E105" s="271">
        <v>6000</v>
      </c>
      <c r="F105" s="787">
        <v>3665</v>
      </c>
      <c r="G105" s="786">
        <f t="shared" si="2"/>
        <v>1.6371077762619373</v>
      </c>
      <c r="H105" s="426" t="s">
        <v>43</v>
      </c>
      <c r="I105" s="217" t="s">
        <v>19</v>
      </c>
      <c r="J105" s="377" t="s">
        <v>262</v>
      </c>
      <c r="K105" s="279" t="s">
        <v>78</v>
      </c>
      <c r="L105" s="279" t="s">
        <v>65</v>
      </c>
      <c r="M105" s="677"/>
      <c r="N105" s="247"/>
    </row>
    <row r="106" spans="1:14" ht="14.25" customHeight="1" x14ac:dyDescent="0.25">
      <c r="A106" s="314">
        <v>44085</v>
      </c>
      <c r="B106" s="548" t="s">
        <v>225</v>
      </c>
      <c r="C106" s="315" t="s">
        <v>180</v>
      </c>
      <c r="D106" s="258" t="s">
        <v>14</v>
      </c>
      <c r="E106" s="271">
        <v>6000</v>
      </c>
      <c r="F106" s="787">
        <v>3665</v>
      </c>
      <c r="G106" s="786">
        <f t="shared" si="2"/>
        <v>1.6371077762619373</v>
      </c>
      <c r="H106" s="426" t="s">
        <v>15</v>
      </c>
      <c r="I106" s="217" t="s">
        <v>19</v>
      </c>
      <c r="J106" s="377" t="s">
        <v>262</v>
      </c>
      <c r="K106" s="279" t="s">
        <v>78</v>
      </c>
      <c r="L106" s="279" t="s">
        <v>65</v>
      </c>
      <c r="M106" s="677"/>
      <c r="N106" s="247"/>
    </row>
    <row r="107" spans="1:14" ht="14.25" customHeight="1" x14ac:dyDescent="0.25">
      <c r="A107" s="314">
        <v>44086</v>
      </c>
      <c r="B107" s="260" t="s">
        <v>72</v>
      </c>
      <c r="C107" s="260" t="s">
        <v>70</v>
      </c>
      <c r="D107" s="260" t="s">
        <v>99</v>
      </c>
      <c r="E107" s="270">
        <v>10000</v>
      </c>
      <c r="F107" s="787">
        <v>3665</v>
      </c>
      <c r="G107" s="786">
        <f t="shared" si="2"/>
        <v>2.7285129604365621</v>
      </c>
      <c r="H107" s="426" t="s">
        <v>75</v>
      </c>
      <c r="I107" s="217" t="s">
        <v>19</v>
      </c>
      <c r="J107" s="308" t="s">
        <v>209</v>
      </c>
      <c r="K107" s="279" t="s">
        <v>78</v>
      </c>
      <c r="L107" s="279" t="s">
        <v>65</v>
      </c>
      <c r="M107" s="677"/>
      <c r="N107" s="247"/>
    </row>
    <row r="108" spans="1:14" ht="14.25" customHeight="1" x14ac:dyDescent="0.25">
      <c r="A108" s="259">
        <v>44086</v>
      </c>
      <c r="B108" s="260" t="s">
        <v>72</v>
      </c>
      <c r="C108" s="260" t="s">
        <v>70</v>
      </c>
      <c r="D108" s="371" t="s">
        <v>99</v>
      </c>
      <c r="E108" s="243">
        <v>12000</v>
      </c>
      <c r="F108" s="787">
        <v>3665</v>
      </c>
      <c r="G108" s="786">
        <f t="shared" si="2"/>
        <v>3.2742155525238745</v>
      </c>
      <c r="H108" s="448" t="s">
        <v>74</v>
      </c>
      <c r="I108" s="217" t="s">
        <v>19</v>
      </c>
      <c r="J108" s="544" t="s">
        <v>236</v>
      </c>
      <c r="K108" s="279" t="s">
        <v>78</v>
      </c>
      <c r="L108" s="279" t="s">
        <v>65</v>
      </c>
      <c r="M108" s="677"/>
      <c r="N108" s="247"/>
    </row>
    <row r="109" spans="1:14" ht="14.25" customHeight="1" x14ac:dyDescent="0.25">
      <c r="A109" s="259">
        <v>44086</v>
      </c>
      <c r="B109" s="260" t="s">
        <v>72</v>
      </c>
      <c r="C109" s="260" t="s">
        <v>70</v>
      </c>
      <c r="D109" s="371" t="s">
        <v>99</v>
      </c>
      <c r="E109" s="281">
        <v>14000</v>
      </c>
      <c r="F109" s="787">
        <v>3665</v>
      </c>
      <c r="G109" s="786">
        <f t="shared" si="2"/>
        <v>3.8199181446111869</v>
      </c>
      <c r="H109" s="448" t="s">
        <v>74</v>
      </c>
      <c r="I109" s="217" t="s">
        <v>19</v>
      </c>
      <c r="J109" s="544" t="s">
        <v>236</v>
      </c>
      <c r="K109" s="279" t="s">
        <v>78</v>
      </c>
      <c r="L109" s="279" t="s">
        <v>65</v>
      </c>
      <c r="M109" s="677"/>
      <c r="N109" s="247"/>
    </row>
    <row r="110" spans="1:14" ht="14.25" customHeight="1" x14ac:dyDescent="0.25">
      <c r="A110" s="259">
        <v>44086</v>
      </c>
      <c r="B110" s="260" t="s">
        <v>72</v>
      </c>
      <c r="C110" s="260" t="s">
        <v>70</v>
      </c>
      <c r="D110" s="371" t="s">
        <v>99</v>
      </c>
      <c r="E110" s="270">
        <v>11000</v>
      </c>
      <c r="F110" s="787">
        <v>3665</v>
      </c>
      <c r="G110" s="786">
        <f t="shared" si="2"/>
        <v>3.0013642564802181</v>
      </c>
      <c r="H110" s="448" t="s">
        <v>74</v>
      </c>
      <c r="I110" s="217" t="s">
        <v>19</v>
      </c>
      <c r="J110" s="544" t="s">
        <v>236</v>
      </c>
      <c r="K110" s="279" t="s">
        <v>78</v>
      </c>
      <c r="L110" s="279" t="s">
        <v>65</v>
      </c>
      <c r="M110" s="677"/>
      <c r="N110" s="247"/>
    </row>
    <row r="111" spans="1:14" ht="14.25" customHeight="1" x14ac:dyDescent="0.25">
      <c r="A111" s="259">
        <v>44086</v>
      </c>
      <c r="B111" s="260" t="s">
        <v>72</v>
      </c>
      <c r="C111" s="260" t="s">
        <v>70</v>
      </c>
      <c r="D111" s="371" t="s">
        <v>99</v>
      </c>
      <c r="E111" s="352">
        <v>6000</v>
      </c>
      <c r="F111" s="787">
        <v>3665</v>
      </c>
      <c r="G111" s="786">
        <f t="shared" si="2"/>
        <v>1.6371077762619373</v>
      </c>
      <c r="H111" s="448" t="s">
        <v>74</v>
      </c>
      <c r="I111" s="217" t="s">
        <v>19</v>
      </c>
      <c r="J111" s="544" t="s">
        <v>236</v>
      </c>
      <c r="K111" s="279" t="s">
        <v>78</v>
      </c>
      <c r="L111" s="279" t="s">
        <v>65</v>
      </c>
      <c r="M111" s="677"/>
      <c r="N111" s="247"/>
    </row>
    <row r="112" spans="1:14" ht="14.25" customHeight="1" x14ac:dyDescent="0.25">
      <c r="A112" s="259">
        <v>44086</v>
      </c>
      <c r="B112" s="260" t="s">
        <v>191</v>
      </c>
      <c r="C112" s="260" t="s">
        <v>191</v>
      </c>
      <c r="D112" s="371" t="s">
        <v>99</v>
      </c>
      <c r="E112" s="271">
        <v>4000</v>
      </c>
      <c r="F112" s="787">
        <v>3665</v>
      </c>
      <c r="G112" s="786">
        <f t="shared" si="2"/>
        <v>1.0914051841746248</v>
      </c>
      <c r="H112" s="448" t="s">
        <v>74</v>
      </c>
      <c r="I112" s="217" t="s">
        <v>19</v>
      </c>
      <c r="J112" s="544" t="s">
        <v>236</v>
      </c>
      <c r="K112" s="279" t="s">
        <v>78</v>
      </c>
      <c r="L112" s="279" t="s">
        <v>65</v>
      </c>
      <c r="M112" s="677"/>
      <c r="N112" s="247"/>
    </row>
    <row r="113" spans="1:14" ht="14.25" customHeight="1" x14ac:dyDescent="0.25">
      <c r="A113" s="259">
        <v>44086</v>
      </c>
      <c r="B113" s="260" t="s">
        <v>191</v>
      </c>
      <c r="C113" s="260" t="s">
        <v>191</v>
      </c>
      <c r="D113" s="371" t="s">
        <v>99</v>
      </c>
      <c r="E113" s="281">
        <v>1000</v>
      </c>
      <c r="F113" s="787">
        <v>3665</v>
      </c>
      <c r="G113" s="786">
        <f t="shared" si="2"/>
        <v>0.27285129604365621</v>
      </c>
      <c r="H113" s="448" t="s">
        <v>74</v>
      </c>
      <c r="I113" s="217" t="s">
        <v>19</v>
      </c>
      <c r="J113" s="544" t="s">
        <v>236</v>
      </c>
      <c r="K113" s="279" t="s">
        <v>78</v>
      </c>
      <c r="L113" s="279" t="s">
        <v>65</v>
      </c>
      <c r="M113" s="677"/>
      <c r="N113" s="247"/>
    </row>
    <row r="114" spans="1:14" ht="14.25" customHeight="1" x14ac:dyDescent="0.25">
      <c r="A114" s="314">
        <v>44086</v>
      </c>
      <c r="B114" s="258" t="s">
        <v>72</v>
      </c>
      <c r="C114" s="258" t="s">
        <v>70</v>
      </c>
      <c r="D114" s="280" t="s">
        <v>99</v>
      </c>
      <c r="E114" s="243">
        <v>12000</v>
      </c>
      <c r="F114" s="787">
        <v>3665</v>
      </c>
      <c r="G114" s="786">
        <f t="shared" si="2"/>
        <v>3.2742155525238745</v>
      </c>
      <c r="H114" s="448" t="s">
        <v>75</v>
      </c>
      <c r="I114" s="217" t="s">
        <v>19</v>
      </c>
      <c r="J114" s="376" t="s">
        <v>226</v>
      </c>
      <c r="K114" s="279" t="s">
        <v>78</v>
      </c>
      <c r="L114" s="279" t="s">
        <v>65</v>
      </c>
      <c r="M114" s="677"/>
      <c r="N114" s="247"/>
    </row>
    <row r="115" spans="1:14" ht="14.25" customHeight="1" x14ac:dyDescent="0.25">
      <c r="A115" s="314">
        <v>44086</v>
      </c>
      <c r="B115" s="258" t="s">
        <v>72</v>
      </c>
      <c r="C115" s="258" t="s">
        <v>70</v>
      </c>
      <c r="D115" s="280" t="s">
        <v>99</v>
      </c>
      <c r="E115" s="281">
        <v>10000</v>
      </c>
      <c r="F115" s="787">
        <v>3665</v>
      </c>
      <c r="G115" s="786">
        <f t="shared" si="2"/>
        <v>2.7285129604365621</v>
      </c>
      <c r="H115" s="448" t="s">
        <v>75</v>
      </c>
      <c r="I115" s="217" t="s">
        <v>19</v>
      </c>
      <c r="J115" s="376" t="s">
        <v>226</v>
      </c>
      <c r="K115" s="279" t="s">
        <v>78</v>
      </c>
      <c r="L115" s="279" t="s">
        <v>65</v>
      </c>
      <c r="M115" s="677"/>
      <c r="N115" s="247"/>
    </row>
    <row r="116" spans="1:14" ht="14.25" customHeight="1" x14ac:dyDescent="0.25">
      <c r="A116" s="314">
        <v>44086</v>
      </c>
      <c r="B116" s="258" t="s">
        <v>72</v>
      </c>
      <c r="C116" s="258" t="s">
        <v>70</v>
      </c>
      <c r="D116" s="280" t="s">
        <v>99</v>
      </c>
      <c r="E116" s="243">
        <v>9000</v>
      </c>
      <c r="F116" s="787">
        <v>3665</v>
      </c>
      <c r="G116" s="786">
        <f t="shared" si="2"/>
        <v>2.4556616643929057</v>
      </c>
      <c r="H116" s="448" t="s">
        <v>75</v>
      </c>
      <c r="I116" s="217" t="s">
        <v>19</v>
      </c>
      <c r="J116" s="376" t="s">
        <v>226</v>
      </c>
      <c r="K116" s="279" t="s">
        <v>78</v>
      </c>
      <c r="L116" s="279" t="s">
        <v>65</v>
      </c>
      <c r="M116" s="677"/>
      <c r="N116" s="247"/>
    </row>
    <row r="117" spans="1:14" ht="14.25" customHeight="1" x14ac:dyDescent="0.25">
      <c r="A117" s="314">
        <v>44086</v>
      </c>
      <c r="B117" s="258" t="s">
        <v>191</v>
      </c>
      <c r="C117" s="258" t="s">
        <v>191</v>
      </c>
      <c r="D117" s="280" t="s">
        <v>99</v>
      </c>
      <c r="E117" s="243">
        <v>4000</v>
      </c>
      <c r="F117" s="787">
        <v>3665</v>
      </c>
      <c r="G117" s="786">
        <f t="shared" si="2"/>
        <v>1.0914051841746248</v>
      </c>
      <c r="H117" s="448" t="s">
        <v>75</v>
      </c>
      <c r="I117" s="217" t="s">
        <v>19</v>
      </c>
      <c r="J117" s="376" t="s">
        <v>226</v>
      </c>
      <c r="K117" s="279" t="s">
        <v>78</v>
      </c>
      <c r="L117" s="279" t="s">
        <v>65</v>
      </c>
      <c r="M117" s="677"/>
      <c r="N117" s="247"/>
    </row>
    <row r="118" spans="1:14" ht="14.25" customHeight="1" x14ac:dyDescent="0.25">
      <c r="A118" s="314">
        <v>44086</v>
      </c>
      <c r="B118" s="258" t="s">
        <v>191</v>
      </c>
      <c r="C118" s="258" t="s">
        <v>191</v>
      </c>
      <c r="D118" s="280" t="s">
        <v>99</v>
      </c>
      <c r="E118" s="243">
        <v>1000</v>
      </c>
      <c r="F118" s="787">
        <v>3665</v>
      </c>
      <c r="G118" s="786">
        <f t="shared" si="2"/>
        <v>0.27285129604365621</v>
      </c>
      <c r="H118" s="448" t="s">
        <v>75</v>
      </c>
      <c r="I118" s="217" t="s">
        <v>19</v>
      </c>
      <c r="J118" s="376" t="s">
        <v>226</v>
      </c>
      <c r="K118" s="279" t="s">
        <v>78</v>
      </c>
      <c r="L118" s="279" t="s">
        <v>65</v>
      </c>
      <c r="M118" s="677"/>
      <c r="N118" s="247"/>
    </row>
    <row r="119" spans="1:14" ht="14.25" customHeight="1" x14ac:dyDescent="0.25">
      <c r="A119" s="314">
        <v>44086</v>
      </c>
      <c r="B119" s="258" t="s">
        <v>174</v>
      </c>
      <c r="C119" s="258" t="s">
        <v>180</v>
      </c>
      <c r="D119" s="280" t="s">
        <v>14</v>
      </c>
      <c r="E119" s="243">
        <v>6000</v>
      </c>
      <c r="F119" s="787">
        <v>3665</v>
      </c>
      <c r="G119" s="786">
        <f t="shared" si="2"/>
        <v>1.6371077762619373</v>
      </c>
      <c r="H119" s="448" t="s">
        <v>43</v>
      </c>
      <c r="I119" s="217" t="s">
        <v>19</v>
      </c>
      <c r="J119" s="377" t="s">
        <v>262</v>
      </c>
      <c r="K119" s="279" t="s">
        <v>78</v>
      </c>
      <c r="L119" s="279" t="s">
        <v>65</v>
      </c>
      <c r="M119" s="677"/>
      <c r="N119" s="247"/>
    </row>
    <row r="120" spans="1:14" ht="14.25" customHeight="1" x14ac:dyDescent="0.25">
      <c r="A120" s="259">
        <v>44088</v>
      </c>
      <c r="B120" s="315" t="s">
        <v>72</v>
      </c>
      <c r="C120" s="315" t="s">
        <v>70</v>
      </c>
      <c r="D120" s="440" t="s">
        <v>99</v>
      </c>
      <c r="E120" s="271">
        <v>12000</v>
      </c>
      <c r="F120" s="787">
        <v>3665</v>
      </c>
      <c r="G120" s="786">
        <f t="shared" si="2"/>
        <v>3.2742155525238745</v>
      </c>
      <c r="H120" s="448" t="s">
        <v>74</v>
      </c>
      <c r="I120" s="217" t="s">
        <v>19</v>
      </c>
      <c r="J120" s="544" t="s">
        <v>236</v>
      </c>
      <c r="K120" s="279" t="s">
        <v>78</v>
      </c>
      <c r="L120" s="279" t="s">
        <v>65</v>
      </c>
      <c r="M120" s="677"/>
      <c r="N120" s="247"/>
    </row>
    <row r="121" spans="1:14" ht="14.25" customHeight="1" x14ac:dyDescent="0.25">
      <c r="A121" s="314">
        <v>44088</v>
      </c>
      <c r="B121" s="258" t="s">
        <v>72</v>
      </c>
      <c r="C121" s="258" t="s">
        <v>70</v>
      </c>
      <c r="D121" s="280" t="s">
        <v>99</v>
      </c>
      <c r="E121" s="243">
        <v>11000</v>
      </c>
      <c r="F121" s="787">
        <v>3665</v>
      </c>
      <c r="G121" s="786">
        <f t="shared" si="2"/>
        <v>3.0013642564802181</v>
      </c>
      <c r="H121" s="426" t="s">
        <v>75</v>
      </c>
      <c r="I121" s="217" t="s">
        <v>19</v>
      </c>
      <c r="J121" s="376" t="s">
        <v>226</v>
      </c>
      <c r="K121" s="279" t="s">
        <v>78</v>
      </c>
      <c r="L121" s="279" t="s">
        <v>65</v>
      </c>
      <c r="M121" s="677"/>
      <c r="N121" s="247"/>
    </row>
    <row r="122" spans="1:14" ht="14.25" customHeight="1" x14ac:dyDescent="0.25">
      <c r="A122" s="259">
        <v>44088</v>
      </c>
      <c r="B122" s="258" t="s">
        <v>72</v>
      </c>
      <c r="C122" s="258" t="s">
        <v>70</v>
      </c>
      <c r="D122" s="258" t="s">
        <v>99</v>
      </c>
      <c r="E122" s="243">
        <v>10000</v>
      </c>
      <c r="F122" s="787">
        <v>3665</v>
      </c>
      <c r="G122" s="786">
        <f t="shared" si="2"/>
        <v>2.7285129604365621</v>
      </c>
      <c r="H122" s="426" t="s">
        <v>75</v>
      </c>
      <c r="I122" s="217" t="s">
        <v>19</v>
      </c>
      <c r="J122" s="376" t="s">
        <v>243</v>
      </c>
      <c r="K122" s="279" t="s">
        <v>78</v>
      </c>
      <c r="L122" s="279" t="s">
        <v>65</v>
      </c>
      <c r="M122" s="677"/>
      <c r="N122" s="247"/>
    </row>
    <row r="123" spans="1:14" ht="14.25" customHeight="1" x14ac:dyDescent="0.25">
      <c r="A123" s="906">
        <v>44088</v>
      </c>
      <c r="B123" s="258" t="s">
        <v>72</v>
      </c>
      <c r="C123" s="258" t="s">
        <v>70</v>
      </c>
      <c r="D123" s="258" t="s">
        <v>99</v>
      </c>
      <c r="E123" s="341">
        <v>7000</v>
      </c>
      <c r="F123" s="787">
        <v>3665</v>
      </c>
      <c r="G123" s="786">
        <f t="shared" si="2"/>
        <v>1.9099590723055935</v>
      </c>
      <c r="H123" s="426" t="s">
        <v>75</v>
      </c>
      <c r="I123" s="217" t="s">
        <v>19</v>
      </c>
      <c r="J123" s="376" t="s">
        <v>243</v>
      </c>
      <c r="K123" s="279" t="s">
        <v>78</v>
      </c>
      <c r="L123" s="279" t="s">
        <v>65</v>
      </c>
      <c r="M123" s="677"/>
      <c r="N123" s="247"/>
    </row>
    <row r="124" spans="1:14" ht="14.25" customHeight="1" x14ac:dyDescent="0.25">
      <c r="A124" s="906">
        <v>44088</v>
      </c>
      <c r="B124" s="258" t="s">
        <v>72</v>
      </c>
      <c r="C124" s="258" t="s">
        <v>70</v>
      </c>
      <c r="D124" s="258" t="s">
        <v>99</v>
      </c>
      <c r="E124" s="243">
        <v>5000</v>
      </c>
      <c r="F124" s="787">
        <v>3665</v>
      </c>
      <c r="G124" s="786">
        <f t="shared" si="2"/>
        <v>1.3642564802182811</v>
      </c>
      <c r="H124" s="426" t="s">
        <v>75</v>
      </c>
      <c r="I124" s="217" t="s">
        <v>19</v>
      </c>
      <c r="J124" s="376" t="s">
        <v>243</v>
      </c>
      <c r="K124" s="279" t="s">
        <v>78</v>
      </c>
      <c r="L124" s="279" t="s">
        <v>65</v>
      </c>
      <c r="M124" s="677"/>
      <c r="N124" s="247"/>
    </row>
    <row r="125" spans="1:14" ht="14.25" customHeight="1" x14ac:dyDescent="0.25">
      <c r="A125" s="259">
        <v>44088</v>
      </c>
      <c r="B125" s="258" t="s">
        <v>72</v>
      </c>
      <c r="C125" s="258" t="s">
        <v>70</v>
      </c>
      <c r="D125" s="258" t="s">
        <v>99</v>
      </c>
      <c r="E125" s="271">
        <v>13000</v>
      </c>
      <c r="F125" s="787">
        <v>3665</v>
      </c>
      <c r="G125" s="786">
        <f t="shared" si="2"/>
        <v>3.5470668485675305</v>
      </c>
      <c r="H125" s="426" t="s">
        <v>75</v>
      </c>
      <c r="I125" s="217" t="s">
        <v>19</v>
      </c>
      <c r="J125" s="376" t="s">
        <v>243</v>
      </c>
      <c r="K125" s="279" t="s">
        <v>78</v>
      </c>
      <c r="L125" s="279" t="s">
        <v>65</v>
      </c>
      <c r="M125" s="677"/>
      <c r="N125" s="247"/>
    </row>
    <row r="126" spans="1:14" ht="14.25" customHeight="1" x14ac:dyDescent="0.25">
      <c r="A126" s="259">
        <v>44088</v>
      </c>
      <c r="B126" s="258" t="s">
        <v>72</v>
      </c>
      <c r="C126" s="258" t="s">
        <v>70</v>
      </c>
      <c r="D126" s="258" t="s">
        <v>99</v>
      </c>
      <c r="E126" s="243">
        <v>14000</v>
      </c>
      <c r="F126" s="787">
        <v>3665</v>
      </c>
      <c r="G126" s="786">
        <f t="shared" si="2"/>
        <v>3.8199181446111869</v>
      </c>
      <c r="H126" s="426" t="s">
        <v>75</v>
      </c>
      <c r="I126" s="217" t="s">
        <v>19</v>
      </c>
      <c r="J126" s="376" t="s">
        <v>243</v>
      </c>
      <c r="K126" s="279" t="s">
        <v>78</v>
      </c>
      <c r="L126" s="279" t="s">
        <v>65</v>
      </c>
      <c r="M126" s="677"/>
      <c r="N126" s="247"/>
    </row>
    <row r="127" spans="1:14" ht="14.25" customHeight="1" x14ac:dyDescent="0.25">
      <c r="A127" s="259">
        <v>44088</v>
      </c>
      <c r="B127" s="315" t="s">
        <v>191</v>
      </c>
      <c r="C127" s="315" t="s">
        <v>191</v>
      </c>
      <c r="D127" s="440" t="s">
        <v>99</v>
      </c>
      <c r="E127" s="271">
        <v>7000</v>
      </c>
      <c r="F127" s="787">
        <v>3665</v>
      </c>
      <c r="G127" s="786">
        <f t="shared" si="2"/>
        <v>1.9099590723055935</v>
      </c>
      <c r="H127" s="426" t="s">
        <v>75</v>
      </c>
      <c r="I127" s="217" t="s">
        <v>19</v>
      </c>
      <c r="J127" s="376" t="s">
        <v>243</v>
      </c>
      <c r="K127" s="279" t="s">
        <v>78</v>
      </c>
      <c r="L127" s="279" t="s">
        <v>65</v>
      </c>
      <c r="M127" s="677"/>
      <c r="N127" s="247"/>
    </row>
    <row r="128" spans="1:14" ht="14.25" customHeight="1" x14ac:dyDescent="0.25">
      <c r="A128" s="259">
        <v>44088</v>
      </c>
      <c r="B128" s="315" t="s">
        <v>191</v>
      </c>
      <c r="C128" s="315" t="s">
        <v>191</v>
      </c>
      <c r="D128" s="440" t="s">
        <v>99</v>
      </c>
      <c r="E128" s="243">
        <v>2000</v>
      </c>
      <c r="F128" s="787">
        <v>3665</v>
      </c>
      <c r="G128" s="786">
        <f t="shared" si="2"/>
        <v>0.54570259208731242</v>
      </c>
      <c r="H128" s="426" t="s">
        <v>75</v>
      </c>
      <c r="I128" s="217" t="s">
        <v>19</v>
      </c>
      <c r="J128" s="376" t="s">
        <v>243</v>
      </c>
      <c r="K128" s="279" t="s">
        <v>78</v>
      </c>
      <c r="L128" s="279" t="s">
        <v>65</v>
      </c>
      <c r="M128" s="677"/>
      <c r="N128" s="247"/>
    </row>
    <row r="129" spans="1:14" ht="14.25" customHeight="1" x14ac:dyDescent="0.25">
      <c r="A129" s="259">
        <v>44088</v>
      </c>
      <c r="B129" s="315" t="s">
        <v>191</v>
      </c>
      <c r="C129" s="315" t="s">
        <v>191</v>
      </c>
      <c r="D129" s="440" t="s">
        <v>99</v>
      </c>
      <c r="E129" s="270">
        <v>1000</v>
      </c>
      <c r="F129" s="787">
        <v>3665</v>
      </c>
      <c r="G129" s="786">
        <f t="shared" si="2"/>
        <v>0.27285129604365621</v>
      </c>
      <c r="H129" s="426" t="s">
        <v>75</v>
      </c>
      <c r="I129" s="217" t="s">
        <v>19</v>
      </c>
      <c r="J129" s="376" t="s">
        <v>243</v>
      </c>
      <c r="K129" s="279" t="s">
        <v>78</v>
      </c>
      <c r="L129" s="279" t="s">
        <v>65</v>
      </c>
      <c r="M129" s="677"/>
      <c r="N129" s="247"/>
    </row>
    <row r="130" spans="1:14" ht="14.25" customHeight="1" x14ac:dyDescent="0.25">
      <c r="A130" s="314">
        <v>44088</v>
      </c>
      <c r="B130" s="260" t="s">
        <v>72</v>
      </c>
      <c r="C130" s="260" t="s">
        <v>70</v>
      </c>
      <c r="D130" s="260" t="s">
        <v>99</v>
      </c>
      <c r="E130" s="271">
        <v>13000</v>
      </c>
      <c r="F130" s="787">
        <v>3665</v>
      </c>
      <c r="G130" s="786">
        <f t="shared" si="2"/>
        <v>3.5470668485675305</v>
      </c>
      <c r="H130" s="426" t="s">
        <v>74</v>
      </c>
      <c r="I130" s="217" t="s">
        <v>19</v>
      </c>
      <c r="J130" s="546" t="s">
        <v>294</v>
      </c>
      <c r="K130" s="279" t="s">
        <v>78</v>
      </c>
      <c r="L130" s="279" t="s">
        <v>65</v>
      </c>
      <c r="M130" s="677"/>
      <c r="N130" s="247"/>
    </row>
    <row r="131" spans="1:14" ht="14.25" customHeight="1" x14ac:dyDescent="0.25">
      <c r="A131" s="314">
        <v>44088</v>
      </c>
      <c r="B131" s="260" t="s">
        <v>72</v>
      </c>
      <c r="C131" s="260" t="s">
        <v>70</v>
      </c>
      <c r="D131" s="260" t="s">
        <v>99</v>
      </c>
      <c r="E131" s="330">
        <v>12000</v>
      </c>
      <c r="F131" s="787">
        <v>3665</v>
      </c>
      <c r="G131" s="786">
        <f t="shared" si="2"/>
        <v>3.2742155525238745</v>
      </c>
      <c r="H131" s="426" t="s">
        <v>74</v>
      </c>
      <c r="I131" s="217" t="s">
        <v>19</v>
      </c>
      <c r="J131" s="546" t="s">
        <v>294</v>
      </c>
      <c r="K131" s="279" t="s">
        <v>78</v>
      </c>
      <c r="L131" s="279" t="s">
        <v>65</v>
      </c>
      <c r="M131" s="677"/>
      <c r="N131" s="247"/>
    </row>
    <row r="132" spans="1:14" ht="14.25" customHeight="1" x14ac:dyDescent="0.25">
      <c r="A132" s="314">
        <v>44088</v>
      </c>
      <c r="B132" s="260" t="s">
        <v>72</v>
      </c>
      <c r="C132" s="260" t="s">
        <v>70</v>
      </c>
      <c r="D132" s="260" t="s">
        <v>99</v>
      </c>
      <c r="E132" s="281">
        <v>9000</v>
      </c>
      <c r="F132" s="787">
        <v>3665</v>
      </c>
      <c r="G132" s="786">
        <f t="shared" si="2"/>
        <v>2.4556616643929057</v>
      </c>
      <c r="H132" s="426" t="s">
        <v>74</v>
      </c>
      <c r="I132" s="217" t="s">
        <v>19</v>
      </c>
      <c r="J132" s="546" t="s">
        <v>294</v>
      </c>
      <c r="K132" s="279" t="s">
        <v>78</v>
      </c>
      <c r="L132" s="279" t="s">
        <v>65</v>
      </c>
      <c r="M132" s="677"/>
      <c r="N132" s="247"/>
    </row>
    <row r="133" spans="1:14" ht="14.25" customHeight="1" x14ac:dyDescent="0.25">
      <c r="A133" s="314">
        <v>44088</v>
      </c>
      <c r="B133" s="260" t="s">
        <v>72</v>
      </c>
      <c r="C133" s="260" t="s">
        <v>70</v>
      </c>
      <c r="D133" s="260" t="s">
        <v>99</v>
      </c>
      <c r="E133" s="273">
        <v>10000</v>
      </c>
      <c r="F133" s="787">
        <v>3665</v>
      </c>
      <c r="G133" s="786">
        <f t="shared" si="2"/>
        <v>2.7285129604365621</v>
      </c>
      <c r="H133" s="426" t="s">
        <v>74</v>
      </c>
      <c r="I133" s="217" t="s">
        <v>19</v>
      </c>
      <c r="J133" s="546" t="s">
        <v>294</v>
      </c>
      <c r="K133" s="279" t="s">
        <v>78</v>
      </c>
      <c r="L133" s="279" t="s">
        <v>65</v>
      </c>
      <c r="M133" s="677"/>
      <c r="N133" s="247"/>
    </row>
    <row r="134" spans="1:14" ht="14.25" customHeight="1" x14ac:dyDescent="0.25">
      <c r="A134" s="314">
        <v>44088</v>
      </c>
      <c r="B134" s="260" t="s">
        <v>191</v>
      </c>
      <c r="C134" s="260" t="s">
        <v>191</v>
      </c>
      <c r="D134" s="260" t="s">
        <v>99</v>
      </c>
      <c r="E134" s="243">
        <v>6000</v>
      </c>
      <c r="F134" s="787">
        <v>3665</v>
      </c>
      <c r="G134" s="786">
        <f t="shared" si="2"/>
        <v>1.6371077762619373</v>
      </c>
      <c r="H134" s="426" t="s">
        <v>74</v>
      </c>
      <c r="I134" s="217" t="s">
        <v>19</v>
      </c>
      <c r="J134" s="546" t="s">
        <v>294</v>
      </c>
      <c r="K134" s="279" t="s">
        <v>78</v>
      </c>
      <c r="L134" s="279" t="s">
        <v>65</v>
      </c>
      <c r="M134" s="677"/>
      <c r="N134" s="247"/>
    </row>
    <row r="135" spans="1:14" ht="14.25" customHeight="1" x14ac:dyDescent="0.25">
      <c r="A135" s="314">
        <v>44088</v>
      </c>
      <c r="B135" s="260" t="s">
        <v>191</v>
      </c>
      <c r="C135" s="260" t="s">
        <v>191</v>
      </c>
      <c r="D135" s="260" t="s">
        <v>99</v>
      </c>
      <c r="E135" s="281">
        <v>3000</v>
      </c>
      <c r="F135" s="787">
        <v>3665</v>
      </c>
      <c r="G135" s="786">
        <f t="shared" si="2"/>
        <v>0.81855388813096863</v>
      </c>
      <c r="H135" s="426" t="s">
        <v>74</v>
      </c>
      <c r="I135" s="217" t="s">
        <v>19</v>
      </c>
      <c r="J135" s="546" t="s">
        <v>294</v>
      </c>
      <c r="K135" s="279" t="s">
        <v>78</v>
      </c>
      <c r="L135" s="279" t="s">
        <v>65</v>
      </c>
      <c r="M135" s="677"/>
      <c r="N135" s="247"/>
    </row>
    <row r="136" spans="1:14" ht="14.25" customHeight="1" x14ac:dyDescent="0.25">
      <c r="A136" s="259">
        <v>44088</v>
      </c>
      <c r="B136" s="361" t="s">
        <v>72</v>
      </c>
      <c r="C136" s="361" t="s">
        <v>70</v>
      </c>
      <c r="D136" s="361" t="s">
        <v>14</v>
      </c>
      <c r="E136" s="672">
        <v>11000</v>
      </c>
      <c r="F136" s="787">
        <v>3665</v>
      </c>
      <c r="G136" s="786">
        <f t="shared" si="2"/>
        <v>3.0013642564802181</v>
      </c>
      <c r="H136" s="426" t="s">
        <v>43</v>
      </c>
      <c r="I136" s="217" t="s">
        <v>19</v>
      </c>
      <c r="J136" s="315" t="s">
        <v>253</v>
      </c>
      <c r="K136" s="279" t="s">
        <v>78</v>
      </c>
      <c r="L136" s="279" t="s">
        <v>65</v>
      </c>
      <c r="M136" s="677"/>
      <c r="N136" s="247"/>
    </row>
    <row r="137" spans="1:14" ht="14.25" customHeight="1" x14ac:dyDescent="0.25">
      <c r="A137" s="259">
        <v>44088</v>
      </c>
      <c r="B137" s="361" t="s">
        <v>72</v>
      </c>
      <c r="C137" s="361" t="s">
        <v>70</v>
      </c>
      <c r="D137" s="361" t="s">
        <v>14</v>
      </c>
      <c r="E137" s="565">
        <v>6000</v>
      </c>
      <c r="F137" s="787">
        <v>3665</v>
      </c>
      <c r="G137" s="786">
        <f t="shared" si="2"/>
        <v>1.6371077762619373</v>
      </c>
      <c r="H137" s="426" t="s">
        <v>43</v>
      </c>
      <c r="I137" s="217" t="s">
        <v>19</v>
      </c>
      <c r="J137" s="315" t="s">
        <v>253</v>
      </c>
      <c r="K137" s="279" t="s">
        <v>78</v>
      </c>
      <c r="L137" s="279" t="s">
        <v>65</v>
      </c>
      <c r="M137" s="677"/>
      <c r="N137" s="247"/>
    </row>
    <row r="138" spans="1:14" ht="14.25" customHeight="1" x14ac:dyDescent="0.25">
      <c r="A138" s="259">
        <v>44088</v>
      </c>
      <c r="B138" s="361" t="s">
        <v>72</v>
      </c>
      <c r="C138" s="361" t="s">
        <v>70</v>
      </c>
      <c r="D138" s="361" t="s">
        <v>14</v>
      </c>
      <c r="E138" s="565">
        <v>1000</v>
      </c>
      <c r="F138" s="787">
        <v>3665</v>
      </c>
      <c r="G138" s="786">
        <f t="shared" si="2"/>
        <v>0.27285129604365621</v>
      </c>
      <c r="H138" s="426" t="s">
        <v>43</v>
      </c>
      <c r="I138" s="217" t="s">
        <v>19</v>
      </c>
      <c r="J138" s="315" t="s">
        <v>253</v>
      </c>
      <c r="K138" s="279" t="s">
        <v>78</v>
      </c>
      <c r="L138" s="279" t="s">
        <v>65</v>
      </c>
      <c r="M138" s="677"/>
      <c r="N138" s="247"/>
    </row>
    <row r="139" spans="1:14" ht="14.25" customHeight="1" x14ac:dyDescent="0.25">
      <c r="A139" s="259">
        <v>44088</v>
      </c>
      <c r="B139" s="361" t="s">
        <v>72</v>
      </c>
      <c r="C139" s="361" t="s">
        <v>70</v>
      </c>
      <c r="D139" s="361" t="s">
        <v>14</v>
      </c>
      <c r="E139" s="565">
        <v>4000</v>
      </c>
      <c r="F139" s="787">
        <v>3665</v>
      </c>
      <c r="G139" s="786">
        <f t="shared" si="2"/>
        <v>1.0914051841746248</v>
      </c>
      <c r="H139" s="426" t="s">
        <v>43</v>
      </c>
      <c r="I139" s="217" t="s">
        <v>19</v>
      </c>
      <c r="J139" s="315" t="s">
        <v>253</v>
      </c>
      <c r="K139" s="279" t="s">
        <v>78</v>
      </c>
      <c r="L139" s="279" t="s">
        <v>65</v>
      </c>
      <c r="M139" s="677"/>
      <c r="N139" s="247"/>
    </row>
    <row r="140" spans="1:14" ht="14.25" customHeight="1" x14ac:dyDescent="0.25">
      <c r="A140" s="259">
        <v>44088</v>
      </c>
      <c r="B140" s="361" t="s">
        <v>72</v>
      </c>
      <c r="C140" s="361" t="s">
        <v>70</v>
      </c>
      <c r="D140" s="361" t="s">
        <v>14</v>
      </c>
      <c r="E140" s="360">
        <v>4000</v>
      </c>
      <c r="F140" s="787">
        <v>3665</v>
      </c>
      <c r="G140" s="786">
        <f t="shared" si="2"/>
        <v>1.0914051841746248</v>
      </c>
      <c r="H140" s="426" t="s">
        <v>43</v>
      </c>
      <c r="I140" s="217" t="s">
        <v>19</v>
      </c>
      <c r="J140" s="315" t="s">
        <v>253</v>
      </c>
      <c r="K140" s="279" t="s">
        <v>78</v>
      </c>
      <c r="L140" s="279" t="s">
        <v>65</v>
      </c>
      <c r="M140" s="677"/>
      <c r="N140" s="247"/>
    </row>
    <row r="141" spans="1:14" ht="14.25" customHeight="1" x14ac:dyDescent="0.25">
      <c r="A141" s="259">
        <v>44088</v>
      </c>
      <c r="B141" s="361" t="s">
        <v>72</v>
      </c>
      <c r="C141" s="361" t="s">
        <v>70</v>
      </c>
      <c r="D141" s="361" t="s">
        <v>14</v>
      </c>
      <c r="E141" s="362">
        <v>2000</v>
      </c>
      <c r="F141" s="787">
        <v>3665</v>
      </c>
      <c r="G141" s="786">
        <f t="shared" si="2"/>
        <v>0.54570259208731242</v>
      </c>
      <c r="H141" s="426" t="s">
        <v>43</v>
      </c>
      <c r="I141" s="217" t="s">
        <v>19</v>
      </c>
      <c r="J141" s="315" t="s">
        <v>253</v>
      </c>
      <c r="K141" s="279" t="s">
        <v>78</v>
      </c>
      <c r="L141" s="279" t="s">
        <v>65</v>
      </c>
      <c r="M141" s="677"/>
      <c r="N141" s="247"/>
    </row>
    <row r="142" spans="1:14" ht="14.25" customHeight="1" x14ac:dyDescent="0.25">
      <c r="A142" s="259">
        <v>44088</v>
      </c>
      <c r="B142" s="361" t="s">
        <v>264</v>
      </c>
      <c r="C142" s="361" t="s">
        <v>265</v>
      </c>
      <c r="D142" s="366" t="s">
        <v>101</v>
      </c>
      <c r="E142" s="362">
        <v>2100</v>
      </c>
      <c r="F142" s="787">
        <v>3665</v>
      </c>
      <c r="G142" s="786">
        <f t="shared" si="2"/>
        <v>0.572987721691678</v>
      </c>
      <c r="H142" s="426" t="s">
        <v>263</v>
      </c>
      <c r="I142" s="217" t="s">
        <v>19</v>
      </c>
      <c r="J142" s="687" t="s">
        <v>532</v>
      </c>
      <c r="K142" s="279" t="s">
        <v>78</v>
      </c>
      <c r="L142" s="279" t="s">
        <v>65</v>
      </c>
      <c r="M142" s="677"/>
      <c r="N142" s="247"/>
    </row>
    <row r="143" spans="1:14" ht="14.25" customHeight="1" x14ac:dyDescent="0.25">
      <c r="A143" s="259">
        <v>44088</v>
      </c>
      <c r="B143" s="361" t="s">
        <v>269</v>
      </c>
      <c r="C143" s="361" t="s">
        <v>121</v>
      </c>
      <c r="D143" s="366" t="s">
        <v>55</v>
      </c>
      <c r="E143" s="362">
        <v>414360</v>
      </c>
      <c r="F143" s="787">
        <v>3665</v>
      </c>
      <c r="G143" s="786">
        <f t="shared" si="2"/>
        <v>113.05866302864939</v>
      </c>
      <c r="H143" s="426" t="s">
        <v>263</v>
      </c>
      <c r="I143" s="217" t="s">
        <v>19</v>
      </c>
      <c r="J143" s="546" t="s">
        <v>272</v>
      </c>
      <c r="K143" s="279" t="s">
        <v>78</v>
      </c>
      <c r="L143" s="279" t="s">
        <v>65</v>
      </c>
      <c r="M143" s="677"/>
      <c r="N143" s="247"/>
    </row>
    <row r="144" spans="1:14" ht="14.25" customHeight="1" x14ac:dyDescent="0.25">
      <c r="A144" s="259">
        <v>44088</v>
      </c>
      <c r="B144" s="361" t="s">
        <v>270</v>
      </c>
      <c r="C144" s="361" t="s">
        <v>121</v>
      </c>
      <c r="D144" s="366" t="s">
        <v>14</v>
      </c>
      <c r="E144" s="362">
        <v>502050</v>
      </c>
      <c r="F144" s="787">
        <v>3665</v>
      </c>
      <c r="G144" s="786">
        <f t="shared" si="2"/>
        <v>136.98499317871759</v>
      </c>
      <c r="H144" s="426" t="s">
        <v>263</v>
      </c>
      <c r="I144" s="217" t="s">
        <v>19</v>
      </c>
      <c r="J144" s="546" t="s">
        <v>272</v>
      </c>
      <c r="K144" s="279" t="s">
        <v>78</v>
      </c>
      <c r="L144" s="279" t="s">
        <v>65</v>
      </c>
      <c r="M144" s="677"/>
      <c r="N144" s="247"/>
    </row>
    <row r="145" spans="1:14" ht="14.25" customHeight="1" x14ac:dyDescent="0.25">
      <c r="A145" s="314">
        <v>44088</v>
      </c>
      <c r="B145" s="260" t="s">
        <v>175</v>
      </c>
      <c r="C145" s="260" t="s">
        <v>180</v>
      </c>
      <c r="D145" s="260" t="s">
        <v>55</v>
      </c>
      <c r="E145" s="338">
        <v>20000</v>
      </c>
      <c r="F145" s="787">
        <v>3665</v>
      </c>
      <c r="G145" s="786">
        <f t="shared" si="2"/>
        <v>5.4570259208731242</v>
      </c>
      <c r="H145" s="426" t="s">
        <v>56</v>
      </c>
      <c r="I145" s="217" t="s">
        <v>19</v>
      </c>
      <c r="J145" s="546" t="s">
        <v>273</v>
      </c>
      <c r="K145" s="279" t="s">
        <v>78</v>
      </c>
      <c r="L145" s="279" t="s">
        <v>65</v>
      </c>
      <c r="M145" s="677"/>
      <c r="N145" s="247"/>
    </row>
    <row r="146" spans="1:14" ht="14.25" customHeight="1" x14ac:dyDescent="0.25">
      <c r="A146" s="314">
        <v>44088</v>
      </c>
      <c r="B146" s="548" t="s">
        <v>181</v>
      </c>
      <c r="C146" s="260" t="s">
        <v>180</v>
      </c>
      <c r="D146" s="258" t="s">
        <v>55</v>
      </c>
      <c r="E146" s="263">
        <v>20000</v>
      </c>
      <c r="F146" s="787">
        <v>3665</v>
      </c>
      <c r="G146" s="786">
        <f t="shared" si="2"/>
        <v>5.4570259208731242</v>
      </c>
      <c r="H146" s="426" t="s">
        <v>110</v>
      </c>
      <c r="I146" s="217" t="s">
        <v>19</v>
      </c>
      <c r="J146" s="546" t="s">
        <v>273</v>
      </c>
      <c r="K146" s="279" t="s">
        <v>78</v>
      </c>
      <c r="L146" s="279" t="s">
        <v>65</v>
      </c>
      <c r="M146" s="677"/>
      <c r="N146" s="247"/>
    </row>
    <row r="147" spans="1:14" ht="14.25" customHeight="1" x14ac:dyDescent="0.25">
      <c r="A147" s="314">
        <v>44088</v>
      </c>
      <c r="B147" s="548" t="s">
        <v>174</v>
      </c>
      <c r="C147" s="260" t="s">
        <v>180</v>
      </c>
      <c r="D147" s="258" t="s">
        <v>14</v>
      </c>
      <c r="E147" s="263">
        <v>20000</v>
      </c>
      <c r="F147" s="787">
        <v>3665</v>
      </c>
      <c r="G147" s="786">
        <f t="shared" si="2"/>
        <v>5.4570259208731242</v>
      </c>
      <c r="H147" s="426" t="s">
        <v>43</v>
      </c>
      <c r="I147" s="217" t="s">
        <v>19</v>
      </c>
      <c r="J147" s="546" t="s">
        <v>273</v>
      </c>
      <c r="K147" s="279" t="s">
        <v>78</v>
      </c>
      <c r="L147" s="279" t="s">
        <v>65</v>
      </c>
      <c r="M147" s="677"/>
      <c r="N147" s="247"/>
    </row>
    <row r="148" spans="1:14" ht="14.25" customHeight="1" x14ac:dyDescent="0.25">
      <c r="A148" s="314">
        <v>44088</v>
      </c>
      <c r="B148" s="548" t="s">
        <v>177</v>
      </c>
      <c r="C148" s="260" t="s">
        <v>180</v>
      </c>
      <c r="D148" s="258" t="s">
        <v>99</v>
      </c>
      <c r="E148" s="263">
        <v>25000</v>
      </c>
      <c r="F148" s="787">
        <v>3665</v>
      </c>
      <c r="G148" s="786">
        <f t="shared" si="2"/>
        <v>6.8212824010914055</v>
      </c>
      <c r="H148" s="426" t="s">
        <v>74</v>
      </c>
      <c r="I148" s="217" t="s">
        <v>19</v>
      </c>
      <c r="J148" s="546" t="s">
        <v>273</v>
      </c>
      <c r="K148" s="279" t="s">
        <v>78</v>
      </c>
      <c r="L148" s="279" t="s">
        <v>65</v>
      </c>
      <c r="M148" s="677"/>
      <c r="N148" s="247"/>
    </row>
    <row r="149" spans="1:14" ht="14.25" customHeight="1" x14ac:dyDescent="0.25">
      <c r="A149" s="314">
        <v>44088</v>
      </c>
      <c r="B149" s="260" t="s">
        <v>178</v>
      </c>
      <c r="C149" s="260" t="s">
        <v>180</v>
      </c>
      <c r="D149" s="258" t="s">
        <v>99</v>
      </c>
      <c r="E149" s="263">
        <v>25000</v>
      </c>
      <c r="F149" s="787">
        <v>3665</v>
      </c>
      <c r="G149" s="786">
        <f t="shared" si="2"/>
        <v>6.8212824010914055</v>
      </c>
      <c r="H149" s="426" t="s">
        <v>75</v>
      </c>
      <c r="I149" s="217" t="s">
        <v>19</v>
      </c>
      <c r="J149" s="546" t="s">
        <v>273</v>
      </c>
      <c r="K149" s="279" t="s">
        <v>78</v>
      </c>
      <c r="L149" s="279" t="s">
        <v>65</v>
      </c>
      <c r="M149" s="677"/>
      <c r="N149" s="247"/>
    </row>
    <row r="150" spans="1:14" ht="14.25" customHeight="1" x14ac:dyDescent="0.25">
      <c r="A150" s="314">
        <v>44088</v>
      </c>
      <c r="B150" s="548" t="s">
        <v>274</v>
      </c>
      <c r="C150" s="260" t="s">
        <v>180</v>
      </c>
      <c r="D150" s="258" t="s">
        <v>14</v>
      </c>
      <c r="E150" s="263">
        <v>30000</v>
      </c>
      <c r="F150" s="787">
        <v>3665</v>
      </c>
      <c r="G150" s="786">
        <f t="shared" si="2"/>
        <v>8.1855388813096859</v>
      </c>
      <c r="H150" s="426" t="s">
        <v>15</v>
      </c>
      <c r="I150" s="217" t="s">
        <v>19</v>
      </c>
      <c r="J150" s="546" t="s">
        <v>282</v>
      </c>
      <c r="K150" s="279" t="s">
        <v>78</v>
      </c>
      <c r="L150" s="279" t="s">
        <v>65</v>
      </c>
      <c r="M150" s="677"/>
      <c r="N150" s="247"/>
    </row>
    <row r="151" spans="1:14" ht="14.25" customHeight="1" x14ac:dyDescent="0.25">
      <c r="A151" s="314">
        <v>44088</v>
      </c>
      <c r="B151" s="548" t="s">
        <v>179</v>
      </c>
      <c r="C151" s="260" t="s">
        <v>180</v>
      </c>
      <c r="D151" s="260" t="s">
        <v>101</v>
      </c>
      <c r="E151" s="263">
        <v>10000</v>
      </c>
      <c r="F151" s="787">
        <v>3665</v>
      </c>
      <c r="G151" s="786">
        <f t="shared" si="2"/>
        <v>2.7285129604365621</v>
      </c>
      <c r="H151" s="426" t="s">
        <v>146</v>
      </c>
      <c r="I151" s="217" t="s">
        <v>19</v>
      </c>
      <c r="J151" s="546" t="s">
        <v>273</v>
      </c>
      <c r="K151" s="279" t="s">
        <v>78</v>
      </c>
      <c r="L151" s="279" t="s">
        <v>65</v>
      </c>
      <c r="M151" s="677"/>
      <c r="N151" s="247"/>
    </row>
    <row r="152" spans="1:14" ht="14.25" customHeight="1" x14ac:dyDescent="0.25">
      <c r="A152" s="259">
        <v>44088</v>
      </c>
      <c r="B152" s="251" t="s">
        <v>275</v>
      </c>
      <c r="C152" s="361" t="s">
        <v>276</v>
      </c>
      <c r="D152" s="366" t="s">
        <v>101</v>
      </c>
      <c r="E152" s="841">
        <v>36000</v>
      </c>
      <c r="F152" s="787">
        <v>3665</v>
      </c>
      <c r="G152" s="786">
        <f t="shared" si="2"/>
        <v>9.8226466575716227</v>
      </c>
      <c r="H152" s="426" t="s">
        <v>43</v>
      </c>
      <c r="I152" s="217" t="s">
        <v>19</v>
      </c>
      <c r="J152" s="546" t="s">
        <v>307</v>
      </c>
      <c r="K152" s="279" t="s">
        <v>78</v>
      </c>
      <c r="L152" s="279" t="s">
        <v>65</v>
      </c>
      <c r="M152" s="677"/>
      <c r="N152" s="247"/>
    </row>
    <row r="153" spans="1:14" ht="14.25" customHeight="1" x14ac:dyDescent="0.25">
      <c r="A153" s="259">
        <v>44088</v>
      </c>
      <c r="B153" s="251" t="s">
        <v>277</v>
      </c>
      <c r="C153" s="361" t="s">
        <v>276</v>
      </c>
      <c r="D153" s="366" t="s">
        <v>101</v>
      </c>
      <c r="E153" s="841">
        <v>8000</v>
      </c>
      <c r="F153" s="787">
        <v>3665</v>
      </c>
      <c r="G153" s="786">
        <f t="shared" si="2"/>
        <v>2.1828103683492497</v>
      </c>
      <c r="H153" s="426" t="s">
        <v>43</v>
      </c>
      <c r="I153" s="217" t="s">
        <v>19</v>
      </c>
      <c r="J153" s="546" t="s">
        <v>307</v>
      </c>
      <c r="K153" s="279" t="s">
        <v>78</v>
      </c>
      <c r="L153" s="279" t="s">
        <v>65</v>
      </c>
      <c r="M153" s="677"/>
      <c r="N153" s="247"/>
    </row>
    <row r="154" spans="1:14" ht="14.25" customHeight="1" x14ac:dyDescent="0.25">
      <c r="A154" s="259">
        <v>44088</v>
      </c>
      <c r="B154" s="251" t="s">
        <v>278</v>
      </c>
      <c r="C154" s="361" t="s">
        <v>276</v>
      </c>
      <c r="D154" s="366" t="s">
        <v>101</v>
      </c>
      <c r="E154" s="841">
        <v>12500</v>
      </c>
      <c r="F154" s="787">
        <v>3665</v>
      </c>
      <c r="G154" s="786">
        <f t="shared" si="2"/>
        <v>3.4106412005457027</v>
      </c>
      <c r="H154" s="426" t="s">
        <v>43</v>
      </c>
      <c r="I154" s="217" t="s">
        <v>19</v>
      </c>
      <c r="J154" s="546" t="s">
        <v>307</v>
      </c>
      <c r="K154" s="279" t="s">
        <v>78</v>
      </c>
      <c r="L154" s="279" t="s">
        <v>65</v>
      </c>
      <c r="M154" s="677"/>
      <c r="N154" s="247"/>
    </row>
    <row r="155" spans="1:14" ht="14.25" customHeight="1" x14ac:dyDescent="0.25">
      <c r="A155" s="259">
        <v>44088</v>
      </c>
      <c r="B155" s="251" t="s">
        <v>278</v>
      </c>
      <c r="C155" s="361" t="s">
        <v>276</v>
      </c>
      <c r="D155" s="366" t="s">
        <v>101</v>
      </c>
      <c r="E155" s="841">
        <v>12500</v>
      </c>
      <c r="F155" s="787">
        <v>3665</v>
      </c>
      <c r="G155" s="786">
        <f t="shared" si="2"/>
        <v>3.4106412005457027</v>
      </c>
      <c r="H155" s="426" t="s">
        <v>43</v>
      </c>
      <c r="I155" s="217" t="s">
        <v>19</v>
      </c>
      <c r="J155" s="546" t="s">
        <v>307</v>
      </c>
      <c r="K155" s="279" t="s">
        <v>78</v>
      </c>
      <c r="L155" s="279" t="s">
        <v>65</v>
      </c>
      <c r="M155" s="677"/>
      <c r="N155" s="247"/>
    </row>
    <row r="156" spans="1:14" ht="14.25" customHeight="1" x14ac:dyDescent="0.25">
      <c r="A156" s="259">
        <v>44088</v>
      </c>
      <c r="B156" s="251" t="s">
        <v>279</v>
      </c>
      <c r="C156" s="361" t="s">
        <v>276</v>
      </c>
      <c r="D156" s="366" t="s">
        <v>101</v>
      </c>
      <c r="E156" s="841">
        <v>88000</v>
      </c>
      <c r="F156" s="787">
        <v>3665</v>
      </c>
      <c r="G156" s="786">
        <f t="shared" si="2"/>
        <v>24.010914051841745</v>
      </c>
      <c r="H156" s="426" t="s">
        <v>43</v>
      </c>
      <c r="I156" s="217" t="s">
        <v>19</v>
      </c>
      <c r="J156" s="546" t="s">
        <v>307</v>
      </c>
      <c r="K156" s="279" t="s">
        <v>78</v>
      </c>
      <c r="L156" s="279" t="s">
        <v>65</v>
      </c>
      <c r="M156" s="677"/>
      <c r="N156" s="247"/>
    </row>
    <row r="157" spans="1:14" ht="14.25" customHeight="1" x14ac:dyDescent="0.25">
      <c r="A157" s="259">
        <v>44088</v>
      </c>
      <c r="B157" s="251" t="s">
        <v>280</v>
      </c>
      <c r="C157" s="361" t="s">
        <v>276</v>
      </c>
      <c r="D157" s="366" t="s">
        <v>101</v>
      </c>
      <c r="E157" s="841">
        <v>11500</v>
      </c>
      <c r="F157" s="787">
        <v>3665</v>
      </c>
      <c r="G157" s="786">
        <f t="shared" si="2"/>
        <v>3.1377899045020463</v>
      </c>
      <c r="H157" s="426" t="s">
        <v>43</v>
      </c>
      <c r="I157" s="217" t="s">
        <v>19</v>
      </c>
      <c r="J157" s="546" t="s">
        <v>307</v>
      </c>
      <c r="K157" s="279" t="s">
        <v>78</v>
      </c>
      <c r="L157" s="279" t="s">
        <v>65</v>
      </c>
      <c r="M157" s="677"/>
      <c r="N157" s="247"/>
    </row>
    <row r="158" spans="1:14" ht="14.25" customHeight="1" x14ac:dyDescent="0.25">
      <c r="A158" s="259">
        <v>44088</v>
      </c>
      <c r="B158" s="251" t="s">
        <v>281</v>
      </c>
      <c r="C158" s="361" t="s">
        <v>276</v>
      </c>
      <c r="D158" s="366" t="s">
        <v>101</v>
      </c>
      <c r="E158" s="841">
        <v>100000</v>
      </c>
      <c r="F158" s="787">
        <v>3665</v>
      </c>
      <c r="G158" s="786">
        <f t="shared" si="2"/>
        <v>27.285129604365622</v>
      </c>
      <c r="H158" s="426" t="s">
        <v>43</v>
      </c>
      <c r="I158" s="217" t="s">
        <v>19</v>
      </c>
      <c r="J158" s="546" t="s">
        <v>307</v>
      </c>
      <c r="K158" s="279" t="s">
        <v>78</v>
      </c>
      <c r="L158" s="279" t="s">
        <v>65</v>
      </c>
      <c r="M158" s="677"/>
      <c r="N158" s="247"/>
    </row>
    <row r="159" spans="1:14" ht="14.25" customHeight="1" x14ac:dyDescent="0.25">
      <c r="A159" s="314">
        <v>44089</v>
      </c>
      <c r="B159" s="315" t="s">
        <v>72</v>
      </c>
      <c r="C159" s="315" t="s">
        <v>70</v>
      </c>
      <c r="D159" s="440" t="s">
        <v>99</v>
      </c>
      <c r="E159" s="271">
        <v>11000</v>
      </c>
      <c r="F159" s="787">
        <v>3665</v>
      </c>
      <c r="G159" s="786">
        <f t="shared" si="2"/>
        <v>3.0013642564802181</v>
      </c>
      <c r="H159" s="426" t="s">
        <v>74</v>
      </c>
      <c r="I159" s="217" t="s">
        <v>19</v>
      </c>
      <c r="J159" s="546" t="s">
        <v>294</v>
      </c>
      <c r="K159" s="279" t="s">
        <v>78</v>
      </c>
      <c r="L159" s="279" t="s">
        <v>65</v>
      </c>
      <c r="M159" s="677"/>
      <c r="N159" s="247"/>
    </row>
    <row r="160" spans="1:14" ht="14.25" customHeight="1" x14ac:dyDescent="0.25">
      <c r="A160" s="266">
        <v>44089</v>
      </c>
      <c r="B160" s="258" t="s">
        <v>72</v>
      </c>
      <c r="C160" s="258" t="s">
        <v>70</v>
      </c>
      <c r="D160" s="258" t="s">
        <v>99</v>
      </c>
      <c r="E160" s="243">
        <v>10000</v>
      </c>
      <c r="F160" s="787">
        <v>3665</v>
      </c>
      <c r="G160" s="786">
        <f t="shared" si="2"/>
        <v>2.7285129604365621</v>
      </c>
      <c r="H160" s="426" t="s">
        <v>75</v>
      </c>
      <c r="I160" s="217" t="s">
        <v>19</v>
      </c>
      <c r="J160" s="376" t="s">
        <v>243</v>
      </c>
      <c r="K160" s="279" t="s">
        <v>78</v>
      </c>
      <c r="L160" s="279" t="s">
        <v>65</v>
      </c>
      <c r="M160" s="677"/>
      <c r="N160" s="247"/>
    </row>
    <row r="161" spans="1:14" ht="14.25" customHeight="1" x14ac:dyDescent="0.25">
      <c r="A161" s="266">
        <v>44089</v>
      </c>
      <c r="B161" s="258" t="s">
        <v>72</v>
      </c>
      <c r="C161" s="258" t="s">
        <v>70</v>
      </c>
      <c r="D161" s="258" t="s">
        <v>99</v>
      </c>
      <c r="E161" s="281">
        <v>11000</v>
      </c>
      <c r="F161" s="787">
        <v>3665</v>
      </c>
      <c r="G161" s="786">
        <f t="shared" si="2"/>
        <v>3.0013642564802181</v>
      </c>
      <c r="H161" s="426" t="s">
        <v>75</v>
      </c>
      <c r="I161" s="217" t="s">
        <v>19</v>
      </c>
      <c r="J161" s="377" t="s">
        <v>283</v>
      </c>
      <c r="K161" s="279" t="s">
        <v>78</v>
      </c>
      <c r="L161" s="279" t="s">
        <v>65</v>
      </c>
      <c r="M161" s="677"/>
      <c r="N161" s="247"/>
    </row>
    <row r="162" spans="1:14" x14ac:dyDescent="0.25">
      <c r="A162" s="266">
        <v>44089</v>
      </c>
      <c r="B162" s="258" t="s">
        <v>72</v>
      </c>
      <c r="C162" s="258" t="s">
        <v>70</v>
      </c>
      <c r="D162" s="258" t="s">
        <v>99</v>
      </c>
      <c r="E162" s="342">
        <v>10000</v>
      </c>
      <c r="F162" s="787">
        <v>3665</v>
      </c>
      <c r="G162" s="786">
        <f t="shared" si="2"/>
        <v>2.7285129604365621</v>
      </c>
      <c r="H162" s="426" t="s">
        <v>75</v>
      </c>
      <c r="I162" s="217" t="s">
        <v>19</v>
      </c>
      <c r="J162" s="377" t="s">
        <v>283</v>
      </c>
      <c r="K162" s="279" t="s">
        <v>78</v>
      </c>
      <c r="L162" s="279" t="s">
        <v>65</v>
      </c>
      <c r="M162" s="677"/>
      <c r="N162" s="247"/>
    </row>
    <row r="163" spans="1:14" ht="18.75" customHeight="1" x14ac:dyDescent="0.25">
      <c r="A163" s="266">
        <v>44089</v>
      </c>
      <c r="B163" s="258" t="s">
        <v>72</v>
      </c>
      <c r="C163" s="258" t="s">
        <v>70</v>
      </c>
      <c r="D163" s="258" t="s">
        <v>99</v>
      </c>
      <c r="E163" s="271">
        <v>15000</v>
      </c>
      <c r="F163" s="787">
        <v>3665</v>
      </c>
      <c r="G163" s="786">
        <f t="shared" si="2"/>
        <v>4.0927694406548429</v>
      </c>
      <c r="H163" s="426" t="s">
        <v>75</v>
      </c>
      <c r="I163" s="217" t="s">
        <v>19</v>
      </c>
      <c r="J163" s="377" t="s">
        <v>283</v>
      </c>
      <c r="K163" s="279" t="s">
        <v>78</v>
      </c>
      <c r="L163" s="279" t="s">
        <v>65</v>
      </c>
      <c r="M163" s="677"/>
      <c r="N163" s="247"/>
    </row>
    <row r="164" spans="1:14" ht="18.75" customHeight="1" x14ac:dyDescent="0.25">
      <c r="A164" s="266">
        <v>44089</v>
      </c>
      <c r="B164" s="258" t="s">
        <v>72</v>
      </c>
      <c r="C164" s="258" t="s">
        <v>70</v>
      </c>
      <c r="D164" s="258" t="s">
        <v>99</v>
      </c>
      <c r="E164" s="243">
        <v>7000</v>
      </c>
      <c r="F164" s="787">
        <v>3665</v>
      </c>
      <c r="G164" s="786">
        <f t="shared" si="2"/>
        <v>1.9099590723055935</v>
      </c>
      <c r="H164" s="426" t="s">
        <v>75</v>
      </c>
      <c r="I164" s="217" t="s">
        <v>19</v>
      </c>
      <c r="J164" s="377" t="s">
        <v>283</v>
      </c>
      <c r="K164" s="279" t="s">
        <v>78</v>
      </c>
      <c r="L164" s="279" t="s">
        <v>65</v>
      </c>
      <c r="M164" s="677"/>
      <c r="N164" s="247"/>
    </row>
    <row r="165" spans="1:14" ht="18.75" customHeight="1" x14ac:dyDescent="0.25">
      <c r="A165" s="266">
        <v>44089</v>
      </c>
      <c r="B165" s="258" t="s">
        <v>72</v>
      </c>
      <c r="C165" s="258" t="s">
        <v>70</v>
      </c>
      <c r="D165" s="258" t="s">
        <v>99</v>
      </c>
      <c r="E165" s="330">
        <v>9000</v>
      </c>
      <c r="F165" s="787">
        <v>3665</v>
      </c>
      <c r="G165" s="786">
        <f t="shared" si="2"/>
        <v>2.4556616643929057</v>
      </c>
      <c r="H165" s="426" t="s">
        <v>75</v>
      </c>
      <c r="I165" s="217" t="s">
        <v>19</v>
      </c>
      <c r="J165" s="377" t="s">
        <v>283</v>
      </c>
      <c r="K165" s="279" t="s">
        <v>78</v>
      </c>
      <c r="L165" s="279" t="s">
        <v>65</v>
      </c>
      <c r="M165" s="677"/>
      <c r="N165" s="247"/>
    </row>
    <row r="166" spans="1:14" ht="18.75" customHeight="1" x14ac:dyDescent="0.25">
      <c r="A166" s="266">
        <v>44089</v>
      </c>
      <c r="B166" s="258" t="s">
        <v>191</v>
      </c>
      <c r="C166" s="258" t="s">
        <v>191</v>
      </c>
      <c r="D166" s="258" t="s">
        <v>99</v>
      </c>
      <c r="E166" s="243">
        <v>7000</v>
      </c>
      <c r="F166" s="787">
        <v>3665</v>
      </c>
      <c r="G166" s="786">
        <f t="shared" si="2"/>
        <v>1.9099590723055935</v>
      </c>
      <c r="H166" s="426" t="s">
        <v>75</v>
      </c>
      <c r="I166" s="217" t="s">
        <v>19</v>
      </c>
      <c r="J166" s="377" t="s">
        <v>283</v>
      </c>
      <c r="K166" s="279" t="s">
        <v>78</v>
      </c>
      <c r="L166" s="279" t="s">
        <v>65</v>
      </c>
      <c r="M166" s="677"/>
      <c r="N166" s="247"/>
    </row>
    <row r="167" spans="1:14" ht="18.75" customHeight="1" x14ac:dyDescent="0.25">
      <c r="A167" s="266">
        <v>44089</v>
      </c>
      <c r="B167" s="258" t="s">
        <v>191</v>
      </c>
      <c r="C167" s="258" t="s">
        <v>191</v>
      </c>
      <c r="D167" s="258" t="s">
        <v>99</v>
      </c>
      <c r="E167" s="243">
        <v>3000</v>
      </c>
      <c r="F167" s="787">
        <v>3665</v>
      </c>
      <c r="G167" s="786">
        <f t="shared" si="2"/>
        <v>0.81855388813096863</v>
      </c>
      <c r="H167" s="426" t="s">
        <v>75</v>
      </c>
      <c r="I167" s="217" t="s">
        <v>19</v>
      </c>
      <c r="J167" s="377" t="s">
        <v>283</v>
      </c>
      <c r="K167" s="279" t="s">
        <v>78</v>
      </c>
      <c r="L167" s="279" t="s">
        <v>65</v>
      </c>
      <c r="M167" s="677"/>
      <c r="N167" s="247"/>
    </row>
    <row r="168" spans="1:14" ht="18.75" customHeight="1" x14ac:dyDescent="0.25">
      <c r="A168" s="259">
        <v>44089</v>
      </c>
      <c r="B168" s="315" t="s">
        <v>72</v>
      </c>
      <c r="C168" s="315" t="s">
        <v>70</v>
      </c>
      <c r="D168" s="440" t="s">
        <v>99</v>
      </c>
      <c r="E168" s="352">
        <v>14000</v>
      </c>
      <c r="F168" s="787">
        <v>3665</v>
      </c>
      <c r="G168" s="786">
        <f t="shared" si="2"/>
        <v>3.8199181446111869</v>
      </c>
      <c r="H168" s="426" t="s">
        <v>74</v>
      </c>
      <c r="I168" s="217" t="s">
        <v>19</v>
      </c>
      <c r="J168" s="546" t="s">
        <v>294</v>
      </c>
      <c r="K168" s="279" t="s">
        <v>78</v>
      </c>
      <c r="L168" s="279" t="s">
        <v>65</v>
      </c>
      <c r="M168" s="677"/>
      <c r="N168" s="247"/>
    </row>
    <row r="169" spans="1:14" ht="18.75" customHeight="1" x14ac:dyDescent="0.25">
      <c r="A169" s="259">
        <v>44089</v>
      </c>
      <c r="B169" s="315" t="s">
        <v>72</v>
      </c>
      <c r="C169" s="315" t="s">
        <v>70</v>
      </c>
      <c r="D169" s="440" t="s">
        <v>99</v>
      </c>
      <c r="E169" s="271">
        <v>12000</v>
      </c>
      <c r="F169" s="787">
        <v>3665</v>
      </c>
      <c r="G169" s="786">
        <f t="shared" si="2"/>
        <v>3.2742155525238745</v>
      </c>
      <c r="H169" s="426" t="s">
        <v>74</v>
      </c>
      <c r="I169" s="217" t="s">
        <v>19</v>
      </c>
      <c r="J169" s="546" t="s">
        <v>302</v>
      </c>
      <c r="K169" s="279" t="s">
        <v>78</v>
      </c>
      <c r="L169" s="279" t="s">
        <v>65</v>
      </c>
      <c r="M169" s="677"/>
      <c r="N169" s="247"/>
    </row>
    <row r="170" spans="1:14" ht="18.75" customHeight="1" x14ac:dyDescent="0.25">
      <c r="A170" s="259">
        <v>44089</v>
      </c>
      <c r="B170" s="315" t="s">
        <v>72</v>
      </c>
      <c r="C170" s="315" t="s">
        <v>70</v>
      </c>
      <c r="D170" s="440" t="s">
        <v>99</v>
      </c>
      <c r="E170" s="243">
        <v>10000</v>
      </c>
      <c r="F170" s="787">
        <v>3665</v>
      </c>
      <c r="G170" s="786">
        <f t="shared" si="2"/>
        <v>2.7285129604365621</v>
      </c>
      <c r="H170" s="426" t="s">
        <v>74</v>
      </c>
      <c r="I170" s="217" t="s">
        <v>19</v>
      </c>
      <c r="J170" s="546" t="s">
        <v>302</v>
      </c>
      <c r="K170" s="279" t="s">
        <v>78</v>
      </c>
      <c r="L170" s="279" t="s">
        <v>65</v>
      </c>
      <c r="M170" s="677"/>
      <c r="N170" s="247"/>
    </row>
    <row r="171" spans="1:14" ht="18.75" customHeight="1" x14ac:dyDescent="0.25">
      <c r="A171" s="259">
        <v>44089</v>
      </c>
      <c r="B171" s="315" t="s">
        <v>72</v>
      </c>
      <c r="C171" s="315" t="s">
        <v>70</v>
      </c>
      <c r="D171" s="440" t="s">
        <v>99</v>
      </c>
      <c r="E171" s="243">
        <v>8000</v>
      </c>
      <c r="F171" s="787">
        <v>3665</v>
      </c>
      <c r="G171" s="786">
        <f t="shared" si="2"/>
        <v>2.1828103683492497</v>
      </c>
      <c r="H171" s="426" t="s">
        <v>74</v>
      </c>
      <c r="I171" s="217" t="s">
        <v>19</v>
      </c>
      <c r="J171" s="546" t="s">
        <v>302</v>
      </c>
      <c r="K171" s="279" t="s">
        <v>78</v>
      </c>
      <c r="L171" s="279" t="s">
        <v>65</v>
      </c>
      <c r="M171" s="677"/>
      <c r="N171" s="247"/>
    </row>
    <row r="172" spans="1:14" ht="18.75" customHeight="1" x14ac:dyDescent="0.25">
      <c r="A172" s="259">
        <v>44089</v>
      </c>
      <c r="B172" s="315" t="s">
        <v>191</v>
      </c>
      <c r="C172" s="315" t="s">
        <v>191</v>
      </c>
      <c r="D172" s="440" t="s">
        <v>99</v>
      </c>
      <c r="E172" s="243">
        <v>7000</v>
      </c>
      <c r="F172" s="787">
        <v>3665</v>
      </c>
      <c r="G172" s="786">
        <f t="shared" si="2"/>
        <v>1.9099590723055935</v>
      </c>
      <c r="H172" s="426" t="s">
        <v>74</v>
      </c>
      <c r="I172" s="217" t="s">
        <v>19</v>
      </c>
      <c r="J172" s="546" t="s">
        <v>302</v>
      </c>
      <c r="K172" s="279" t="s">
        <v>78</v>
      </c>
      <c r="L172" s="279" t="s">
        <v>65</v>
      </c>
      <c r="M172" s="677"/>
      <c r="N172" s="247"/>
    </row>
    <row r="173" spans="1:14" ht="18.75" customHeight="1" x14ac:dyDescent="0.25">
      <c r="A173" s="259">
        <v>44089</v>
      </c>
      <c r="B173" s="315" t="s">
        <v>191</v>
      </c>
      <c r="C173" s="315" t="s">
        <v>191</v>
      </c>
      <c r="D173" s="440" t="s">
        <v>99</v>
      </c>
      <c r="E173" s="271">
        <v>3000</v>
      </c>
      <c r="F173" s="787">
        <v>3665</v>
      </c>
      <c r="G173" s="786">
        <f t="shared" si="2"/>
        <v>0.81855388813096863</v>
      </c>
      <c r="H173" s="426" t="s">
        <v>74</v>
      </c>
      <c r="I173" s="217" t="s">
        <v>19</v>
      </c>
      <c r="J173" s="546" t="s">
        <v>302</v>
      </c>
      <c r="K173" s="279" t="s">
        <v>78</v>
      </c>
      <c r="L173" s="279" t="s">
        <v>65</v>
      </c>
      <c r="M173" s="677"/>
      <c r="N173" s="247"/>
    </row>
    <row r="174" spans="1:14" ht="18.75" customHeight="1" x14ac:dyDescent="0.25">
      <c r="A174" s="259">
        <v>44090</v>
      </c>
      <c r="B174" s="315" t="s">
        <v>72</v>
      </c>
      <c r="C174" s="315" t="s">
        <v>70</v>
      </c>
      <c r="D174" s="315" t="s">
        <v>99</v>
      </c>
      <c r="E174" s="243">
        <v>12000</v>
      </c>
      <c r="F174" s="787">
        <v>3665</v>
      </c>
      <c r="G174" s="786">
        <f t="shared" si="2"/>
        <v>3.2742155525238745</v>
      </c>
      <c r="H174" s="426" t="s">
        <v>74</v>
      </c>
      <c r="I174" s="217" t="s">
        <v>19</v>
      </c>
      <c r="J174" s="546" t="s">
        <v>302</v>
      </c>
      <c r="K174" s="279" t="s">
        <v>78</v>
      </c>
      <c r="L174" s="279" t="s">
        <v>65</v>
      </c>
      <c r="M174" s="677"/>
      <c r="N174" s="247"/>
    </row>
    <row r="175" spans="1:14" ht="18.75" customHeight="1" x14ac:dyDescent="0.25">
      <c r="A175" s="413">
        <v>44090</v>
      </c>
      <c r="B175" s="315" t="s">
        <v>72</v>
      </c>
      <c r="C175" s="315" t="s">
        <v>70</v>
      </c>
      <c r="D175" s="315" t="s">
        <v>99</v>
      </c>
      <c r="E175" s="271">
        <v>11000</v>
      </c>
      <c r="F175" s="787">
        <v>3665</v>
      </c>
      <c r="G175" s="907">
        <f t="shared" si="2"/>
        <v>3.0013642564802181</v>
      </c>
      <c r="H175" s="426" t="s">
        <v>75</v>
      </c>
      <c r="I175" s="331" t="s">
        <v>19</v>
      </c>
      <c r="J175" s="377" t="s">
        <v>283</v>
      </c>
      <c r="K175" s="325" t="s">
        <v>78</v>
      </c>
      <c r="L175" s="325" t="s">
        <v>65</v>
      </c>
      <c r="M175" s="908"/>
      <c r="N175" s="289"/>
    </row>
    <row r="176" spans="1:14" ht="18.75" customHeight="1" x14ac:dyDescent="0.25">
      <c r="A176" s="413">
        <v>44090</v>
      </c>
      <c r="B176" s="378" t="s">
        <v>72</v>
      </c>
      <c r="C176" s="378" t="s">
        <v>70</v>
      </c>
      <c r="D176" s="378" t="s">
        <v>99</v>
      </c>
      <c r="E176" s="271">
        <v>15000</v>
      </c>
      <c r="F176" s="787">
        <v>3665</v>
      </c>
      <c r="G176" s="907">
        <f t="shared" si="2"/>
        <v>4.0927694406548429</v>
      </c>
      <c r="H176" s="426" t="s">
        <v>75</v>
      </c>
      <c r="I176" s="331" t="s">
        <v>19</v>
      </c>
      <c r="J176" s="377" t="s">
        <v>296</v>
      </c>
      <c r="K176" s="325" t="s">
        <v>78</v>
      </c>
      <c r="L176" s="325" t="s">
        <v>65</v>
      </c>
      <c r="M176" s="677"/>
      <c r="N176" s="247"/>
    </row>
    <row r="177" spans="1:14" ht="18.75" customHeight="1" x14ac:dyDescent="0.25">
      <c r="A177" s="266">
        <v>44090</v>
      </c>
      <c r="B177" s="258" t="s">
        <v>72</v>
      </c>
      <c r="C177" s="258" t="s">
        <v>70</v>
      </c>
      <c r="D177" s="258" t="s">
        <v>99</v>
      </c>
      <c r="E177" s="271">
        <v>8000</v>
      </c>
      <c r="F177" s="787">
        <v>3665</v>
      </c>
      <c r="G177" s="786">
        <f t="shared" si="2"/>
        <v>2.1828103683492497</v>
      </c>
      <c r="H177" s="426" t="s">
        <v>75</v>
      </c>
      <c r="I177" s="217" t="s">
        <v>19</v>
      </c>
      <c r="J177" s="377" t="s">
        <v>296</v>
      </c>
      <c r="K177" s="279" t="s">
        <v>78</v>
      </c>
      <c r="L177" s="279" t="s">
        <v>65</v>
      </c>
      <c r="M177" s="677"/>
      <c r="N177" s="247"/>
    </row>
    <row r="178" spans="1:14" ht="18.75" customHeight="1" x14ac:dyDescent="0.25">
      <c r="A178" s="266">
        <v>44090</v>
      </c>
      <c r="B178" s="258" t="s">
        <v>72</v>
      </c>
      <c r="C178" s="258" t="s">
        <v>70</v>
      </c>
      <c r="D178" s="258" t="s">
        <v>99</v>
      </c>
      <c r="E178" s="270">
        <v>9000</v>
      </c>
      <c r="F178" s="787">
        <v>3665</v>
      </c>
      <c r="G178" s="786">
        <f t="shared" si="2"/>
        <v>2.4556616643929057</v>
      </c>
      <c r="H178" s="426" t="s">
        <v>75</v>
      </c>
      <c r="I178" s="217" t="s">
        <v>19</v>
      </c>
      <c r="J178" s="377" t="s">
        <v>296</v>
      </c>
      <c r="K178" s="279" t="s">
        <v>78</v>
      </c>
      <c r="L178" s="279" t="s">
        <v>65</v>
      </c>
      <c r="M178" s="677"/>
      <c r="N178" s="247"/>
    </row>
    <row r="179" spans="1:14" ht="18.75" customHeight="1" x14ac:dyDescent="0.25">
      <c r="A179" s="266">
        <v>44090</v>
      </c>
      <c r="B179" s="258" t="s">
        <v>72</v>
      </c>
      <c r="C179" s="258" t="s">
        <v>70</v>
      </c>
      <c r="D179" s="258" t="s">
        <v>99</v>
      </c>
      <c r="E179" s="270">
        <v>9000</v>
      </c>
      <c r="F179" s="787">
        <v>3665</v>
      </c>
      <c r="G179" s="786">
        <f t="shared" si="2"/>
        <v>2.4556616643929057</v>
      </c>
      <c r="H179" s="426" t="s">
        <v>75</v>
      </c>
      <c r="I179" s="217" t="s">
        <v>19</v>
      </c>
      <c r="J179" s="377" t="s">
        <v>296</v>
      </c>
      <c r="K179" s="279" t="s">
        <v>78</v>
      </c>
      <c r="L179" s="279" t="s">
        <v>65</v>
      </c>
      <c r="M179" s="677"/>
      <c r="N179" s="247"/>
    </row>
    <row r="180" spans="1:14" ht="15.75" customHeight="1" x14ac:dyDescent="0.25">
      <c r="A180" s="266">
        <v>44090</v>
      </c>
      <c r="B180" s="258" t="s">
        <v>72</v>
      </c>
      <c r="C180" s="258" t="s">
        <v>70</v>
      </c>
      <c r="D180" s="258" t="s">
        <v>99</v>
      </c>
      <c r="E180" s="243">
        <v>9000</v>
      </c>
      <c r="F180" s="787">
        <v>3665</v>
      </c>
      <c r="G180" s="786">
        <f t="shared" si="2"/>
        <v>2.4556616643929057</v>
      </c>
      <c r="H180" s="426" t="s">
        <v>75</v>
      </c>
      <c r="I180" s="217" t="s">
        <v>19</v>
      </c>
      <c r="J180" s="377" t="s">
        <v>296</v>
      </c>
      <c r="K180" s="279" t="s">
        <v>78</v>
      </c>
      <c r="L180" s="279" t="s">
        <v>65</v>
      </c>
      <c r="M180" s="677"/>
      <c r="N180" s="247"/>
    </row>
    <row r="181" spans="1:14" ht="15" customHeight="1" x14ac:dyDescent="0.25">
      <c r="A181" s="266">
        <v>44090</v>
      </c>
      <c r="B181" s="258" t="s">
        <v>191</v>
      </c>
      <c r="C181" s="258" t="s">
        <v>191</v>
      </c>
      <c r="D181" s="258" t="s">
        <v>99</v>
      </c>
      <c r="E181" s="243">
        <v>3000</v>
      </c>
      <c r="F181" s="787">
        <v>3665</v>
      </c>
      <c r="G181" s="786">
        <f t="shared" si="2"/>
        <v>0.81855388813096863</v>
      </c>
      <c r="H181" s="426" t="s">
        <v>75</v>
      </c>
      <c r="I181" s="217" t="s">
        <v>19</v>
      </c>
      <c r="J181" s="377" t="s">
        <v>296</v>
      </c>
      <c r="K181" s="279" t="s">
        <v>78</v>
      </c>
      <c r="L181" s="279" t="s">
        <v>65</v>
      </c>
      <c r="M181" s="677"/>
      <c r="N181" s="247"/>
    </row>
    <row r="182" spans="1:14" ht="15" customHeight="1" x14ac:dyDescent="0.25">
      <c r="A182" s="266">
        <v>44090</v>
      </c>
      <c r="B182" s="258" t="s">
        <v>191</v>
      </c>
      <c r="C182" s="258" t="s">
        <v>191</v>
      </c>
      <c r="D182" s="258" t="s">
        <v>99</v>
      </c>
      <c r="E182" s="243">
        <v>4000</v>
      </c>
      <c r="F182" s="787">
        <v>3665</v>
      </c>
      <c r="G182" s="786">
        <f t="shared" ref="G182:G246" si="3">E182/F182</f>
        <v>1.0914051841746248</v>
      </c>
      <c r="H182" s="426" t="s">
        <v>75</v>
      </c>
      <c r="I182" s="217" t="s">
        <v>19</v>
      </c>
      <c r="J182" s="377" t="s">
        <v>296</v>
      </c>
      <c r="K182" s="279" t="s">
        <v>78</v>
      </c>
      <c r="L182" s="279" t="s">
        <v>65</v>
      </c>
      <c r="M182" s="677"/>
      <c r="N182" s="247"/>
    </row>
    <row r="183" spans="1:14" ht="16.5" customHeight="1" x14ac:dyDescent="0.25">
      <c r="A183" s="266">
        <v>44090</v>
      </c>
      <c r="B183" s="258" t="s">
        <v>191</v>
      </c>
      <c r="C183" s="258" t="s">
        <v>191</v>
      </c>
      <c r="D183" s="258" t="s">
        <v>99</v>
      </c>
      <c r="E183" s="243">
        <v>2000</v>
      </c>
      <c r="F183" s="787">
        <v>3665</v>
      </c>
      <c r="G183" s="786">
        <f t="shared" si="3"/>
        <v>0.54570259208731242</v>
      </c>
      <c r="H183" s="426" t="s">
        <v>75</v>
      </c>
      <c r="I183" s="217" t="s">
        <v>19</v>
      </c>
      <c r="J183" s="377" t="s">
        <v>296</v>
      </c>
      <c r="K183" s="279" t="s">
        <v>78</v>
      </c>
      <c r="L183" s="279" t="s">
        <v>65</v>
      </c>
      <c r="M183" s="677"/>
      <c r="N183" s="247"/>
    </row>
    <row r="184" spans="1:14" ht="19.5" customHeight="1" x14ac:dyDescent="0.25">
      <c r="A184" s="266">
        <v>44090</v>
      </c>
      <c r="B184" s="258" t="s">
        <v>191</v>
      </c>
      <c r="C184" s="258" t="s">
        <v>191</v>
      </c>
      <c r="D184" s="258" t="s">
        <v>99</v>
      </c>
      <c r="E184" s="243">
        <v>1000</v>
      </c>
      <c r="F184" s="787">
        <v>3665</v>
      </c>
      <c r="G184" s="786">
        <f t="shared" si="3"/>
        <v>0.27285129604365621</v>
      </c>
      <c r="H184" s="426" t="s">
        <v>75</v>
      </c>
      <c r="I184" s="217" t="s">
        <v>19</v>
      </c>
      <c r="J184" s="377" t="s">
        <v>296</v>
      </c>
      <c r="K184" s="279" t="s">
        <v>78</v>
      </c>
      <c r="L184" s="279" t="s">
        <v>65</v>
      </c>
      <c r="M184" s="677"/>
      <c r="N184" s="247"/>
    </row>
    <row r="185" spans="1:14" ht="19.5" customHeight="1" x14ac:dyDescent="0.25">
      <c r="A185" s="314">
        <v>44090</v>
      </c>
      <c r="B185" s="260" t="s">
        <v>72</v>
      </c>
      <c r="C185" s="260" t="s">
        <v>70</v>
      </c>
      <c r="D185" s="371" t="s">
        <v>99</v>
      </c>
      <c r="E185" s="338">
        <v>9000</v>
      </c>
      <c r="F185" s="787">
        <v>3665</v>
      </c>
      <c r="G185" s="786">
        <f t="shared" si="3"/>
        <v>2.4556616643929057</v>
      </c>
      <c r="H185" s="426" t="s">
        <v>74</v>
      </c>
      <c r="I185" s="217" t="s">
        <v>19</v>
      </c>
      <c r="J185" s="546" t="s">
        <v>327</v>
      </c>
      <c r="K185" s="279" t="s">
        <v>78</v>
      </c>
      <c r="L185" s="279" t="s">
        <v>65</v>
      </c>
      <c r="M185" s="677"/>
      <c r="N185" s="247"/>
    </row>
    <row r="186" spans="1:14" ht="19.5" customHeight="1" x14ac:dyDescent="0.25">
      <c r="A186" s="314">
        <v>44090</v>
      </c>
      <c r="B186" s="260" t="s">
        <v>72</v>
      </c>
      <c r="C186" s="260" t="s">
        <v>70</v>
      </c>
      <c r="D186" s="371" t="s">
        <v>99</v>
      </c>
      <c r="E186" s="243">
        <v>12000</v>
      </c>
      <c r="F186" s="787">
        <v>3665</v>
      </c>
      <c r="G186" s="786">
        <f t="shared" si="3"/>
        <v>3.2742155525238745</v>
      </c>
      <c r="H186" s="426" t="s">
        <v>74</v>
      </c>
      <c r="I186" s="217" t="s">
        <v>19</v>
      </c>
      <c r="J186" s="546" t="s">
        <v>327</v>
      </c>
      <c r="K186" s="279" t="s">
        <v>78</v>
      </c>
      <c r="L186" s="279" t="s">
        <v>65</v>
      </c>
      <c r="M186" s="677"/>
      <c r="N186" s="247"/>
    </row>
    <row r="187" spans="1:14" ht="19.5" customHeight="1" x14ac:dyDescent="0.25">
      <c r="A187" s="314">
        <v>44090</v>
      </c>
      <c r="B187" s="260" t="s">
        <v>72</v>
      </c>
      <c r="C187" s="260" t="s">
        <v>70</v>
      </c>
      <c r="D187" s="371" t="s">
        <v>99</v>
      </c>
      <c r="E187" s="243">
        <v>11000</v>
      </c>
      <c r="F187" s="787">
        <v>3665</v>
      </c>
      <c r="G187" s="786">
        <f t="shared" si="3"/>
        <v>3.0013642564802181</v>
      </c>
      <c r="H187" s="426" t="s">
        <v>74</v>
      </c>
      <c r="I187" s="217" t="s">
        <v>19</v>
      </c>
      <c r="J187" s="546" t="s">
        <v>327</v>
      </c>
      <c r="K187" s="279" t="s">
        <v>78</v>
      </c>
      <c r="L187" s="279" t="s">
        <v>65</v>
      </c>
      <c r="M187" s="677"/>
      <c r="N187" s="247"/>
    </row>
    <row r="188" spans="1:14" ht="19.5" customHeight="1" x14ac:dyDescent="0.25">
      <c r="A188" s="314">
        <v>44090</v>
      </c>
      <c r="B188" s="260" t="s">
        <v>72</v>
      </c>
      <c r="C188" s="260" t="s">
        <v>70</v>
      </c>
      <c r="D188" s="371" t="s">
        <v>99</v>
      </c>
      <c r="E188" s="243">
        <v>9000</v>
      </c>
      <c r="F188" s="787">
        <v>3665</v>
      </c>
      <c r="G188" s="786">
        <f t="shared" si="3"/>
        <v>2.4556616643929057</v>
      </c>
      <c r="H188" s="426" t="s">
        <v>74</v>
      </c>
      <c r="I188" s="217" t="s">
        <v>19</v>
      </c>
      <c r="J188" s="546" t="s">
        <v>327</v>
      </c>
      <c r="K188" s="279" t="s">
        <v>78</v>
      </c>
      <c r="L188" s="279" t="s">
        <v>65</v>
      </c>
      <c r="M188" s="677"/>
      <c r="N188" s="247"/>
    </row>
    <row r="189" spans="1:14" ht="19.5" customHeight="1" x14ac:dyDescent="0.25">
      <c r="A189" s="314">
        <v>44090</v>
      </c>
      <c r="B189" s="315" t="s">
        <v>191</v>
      </c>
      <c r="C189" s="315" t="s">
        <v>191</v>
      </c>
      <c r="D189" s="315" t="s">
        <v>99</v>
      </c>
      <c r="E189" s="243">
        <v>8000</v>
      </c>
      <c r="F189" s="787">
        <v>3665</v>
      </c>
      <c r="G189" s="786">
        <f t="shared" si="3"/>
        <v>2.1828103683492497</v>
      </c>
      <c r="H189" s="426" t="s">
        <v>74</v>
      </c>
      <c r="I189" s="217" t="s">
        <v>19</v>
      </c>
      <c r="J189" s="546" t="s">
        <v>327</v>
      </c>
      <c r="K189" s="279" t="s">
        <v>78</v>
      </c>
      <c r="L189" s="279" t="s">
        <v>65</v>
      </c>
      <c r="M189" s="677"/>
      <c r="N189" s="247"/>
    </row>
    <row r="190" spans="1:14" ht="19.5" customHeight="1" x14ac:dyDescent="0.25">
      <c r="A190" s="314">
        <v>44090</v>
      </c>
      <c r="B190" s="315" t="s">
        <v>191</v>
      </c>
      <c r="C190" s="315" t="s">
        <v>191</v>
      </c>
      <c r="D190" s="315" t="s">
        <v>99</v>
      </c>
      <c r="E190" s="271">
        <v>2000</v>
      </c>
      <c r="F190" s="787">
        <v>3665</v>
      </c>
      <c r="G190" s="786">
        <f t="shared" si="3"/>
        <v>0.54570259208731242</v>
      </c>
      <c r="H190" s="426" t="s">
        <v>74</v>
      </c>
      <c r="I190" s="217" t="s">
        <v>19</v>
      </c>
      <c r="J190" s="546" t="s">
        <v>327</v>
      </c>
      <c r="K190" s="279" t="s">
        <v>78</v>
      </c>
      <c r="L190" s="279" t="s">
        <v>65</v>
      </c>
      <c r="M190" s="677"/>
      <c r="N190" s="247"/>
    </row>
    <row r="191" spans="1:14" ht="19.5" customHeight="1" x14ac:dyDescent="0.25">
      <c r="A191" s="368">
        <v>44090</v>
      </c>
      <c r="B191" s="365" t="s">
        <v>295</v>
      </c>
      <c r="C191" s="365" t="s">
        <v>182</v>
      </c>
      <c r="D191" s="365" t="s">
        <v>101</v>
      </c>
      <c r="E191" s="712">
        <v>112100</v>
      </c>
      <c r="F191" s="787">
        <v>3665</v>
      </c>
      <c r="G191" s="786">
        <f t="shared" si="3"/>
        <v>30.586630286493861</v>
      </c>
      <c r="H191" s="426" t="s">
        <v>43</v>
      </c>
      <c r="I191" s="217" t="s">
        <v>19</v>
      </c>
      <c r="J191" s="546" t="s">
        <v>320</v>
      </c>
      <c r="K191" s="279" t="s">
        <v>78</v>
      </c>
      <c r="L191" s="279" t="s">
        <v>65</v>
      </c>
      <c r="M191" s="677"/>
      <c r="N191" s="247"/>
    </row>
    <row r="192" spans="1:14" ht="19.5" customHeight="1" x14ac:dyDescent="0.25">
      <c r="A192" s="847">
        <v>44090</v>
      </c>
      <c r="B192" s="590" t="s">
        <v>72</v>
      </c>
      <c r="C192" s="590" t="s">
        <v>70</v>
      </c>
      <c r="D192" s="590" t="s">
        <v>14</v>
      </c>
      <c r="E192" s="305">
        <v>5000</v>
      </c>
      <c r="F192" s="787">
        <v>3665</v>
      </c>
      <c r="G192" s="786">
        <f t="shared" si="3"/>
        <v>1.3642564802182811</v>
      </c>
      <c r="H192" s="426" t="s">
        <v>43</v>
      </c>
      <c r="I192" s="217" t="s">
        <v>19</v>
      </c>
      <c r="J192" s="315" t="s">
        <v>308</v>
      </c>
      <c r="K192" s="279" t="s">
        <v>78</v>
      </c>
      <c r="L192" s="279" t="s">
        <v>65</v>
      </c>
      <c r="M192" s="677"/>
      <c r="N192" s="247"/>
    </row>
    <row r="193" spans="1:14" ht="19.5" customHeight="1" x14ac:dyDescent="0.25">
      <c r="A193" s="847">
        <v>44090</v>
      </c>
      <c r="B193" s="590" t="s">
        <v>72</v>
      </c>
      <c r="C193" s="590" t="s">
        <v>70</v>
      </c>
      <c r="D193" s="590" t="s">
        <v>14</v>
      </c>
      <c r="E193" s="271">
        <v>9000</v>
      </c>
      <c r="F193" s="787">
        <v>3665</v>
      </c>
      <c r="G193" s="786">
        <f t="shared" si="3"/>
        <v>2.4556616643929057</v>
      </c>
      <c r="H193" s="426" t="s">
        <v>43</v>
      </c>
      <c r="I193" s="217" t="s">
        <v>19</v>
      </c>
      <c r="J193" s="315" t="s">
        <v>308</v>
      </c>
      <c r="K193" s="279" t="s">
        <v>78</v>
      </c>
      <c r="L193" s="279" t="s">
        <v>65</v>
      </c>
      <c r="M193" s="677"/>
      <c r="N193" s="247"/>
    </row>
    <row r="194" spans="1:14" ht="19.5" customHeight="1" x14ac:dyDescent="0.25">
      <c r="A194" s="847">
        <v>44090</v>
      </c>
      <c r="B194" s="590" t="s">
        <v>72</v>
      </c>
      <c r="C194" s="590" t="s">
        <v>70</v>
      </c>
      <c r="D194" s="590" t="s">
        <v>14</v>
      </c>
      <c r="E194" s="271">
        <v>9000</v>
      </c>
      <c r="F194" s="787">
        <v>3665</v>
      </c>
      <c r="G194" s="786">
        <f t="shared" si="3"/>
        <v>2.4556616643929057</v>
      </c>
      <c r="H194" s="426" t="s">
        <v>43</v>
      </c>
      <c r="I194" s="217" t="s">
        <v>19</v>
      </c>
      <c r="J194" s="315" t="s">
        <v>308</v>
      </c>
      <c r="K194" s="279" t="s">
        <v>78</v>
      </c>
      <c r="L194" s="279" t="s">
        <v>65</v>
      </c>
      <c r="M194" s="677"/>
      <c r="N194" s="247"/>
    </row>
    <row r="195" spans="1:14" ht="19.5" customHeight="1" x14ac:dyDescent="0.25">
      <c r="A195" s="847">
        <v>44090</v>
      </c>
      <c r="B195" s="590" t="s">
        <v>72</v>
      </c>
      <c r="C195" s="590" t="s">
        <v>70</v>
      </c>
      <c r="D195" s="590" t="s">
        <v>14</v>
      </c>
      <c r="E195" s="354">
        <v>5000</v>
      </c>
      <c r="F195" s="787">
        <v>3665</v>
      </c>
      <c r="G195" s="786">
        <f t="shared" si="3"/>
        <v>1.3642564802182811</v>
      </c>
      <c r="H195" s="426" t="s">
        <v>43</v>
      </c>
      <c r="I195" s="217" t="s">
        <v>19</v>
      </c>
      <c r="J195" s="315" t="s">
        <v>308</v>
      </c>
      <c r="K195" s="279" t="s">
        <v>78</v>
      </c>
      <c r="L195" s="279" t="s">
        <v>65</v>
      </c>
      <c r="M195" s="677"/>
      <c r="N195" s="247"/>
    </row>
    <row r="196" spans="1:14" ht="19.5" customHeight="1" x14ac:dyDescent="0.25">
      <c r="A196" s="314">
        <v>44090</v>
      </c>
      <c r="B196" s="315" t="s">
        <v>72</v>
      </c>
      <c r="C196" s="315" t="s">
        <v>70</v>
      </c>
      <c r="D196" s="315" t="s">
        <v>55</v>
      </c>
      <c r="E196" s="271">
        <v>28000</v>
      </c>
      <c r="F196" s="787">
        <v>3665</v>
      </c>
      <c r="G196" s="786">
        <f t="shared" si="3"/>
        <v>7.6398362892223739</v>
      </c>
      <c r="H196" s="426" t="s">
        <v>110</v>
      </c>
      <c r="I196" s="217" t="s">
        <v>19</v>
      </c>
      <c r="J196" s="378" t="s">
        <v>312</v>
      </c>
      <c r="K196" s="279" t="s">
        <v>78</v>
      </c>
      <c r="L196" s="279" t="s">
        <v>65</v>
      </c>
      <c r="M196" s="677"/>
      <c r="N196" s="247"/>
    </row>
    <row r="197" spans="1:14" ht="19.5" customHeight="1" x14ac:dyDescent="0.25">
      <c r="A197" s="314">
        <v>44090</v>
      </c>
      <c r="B197" s="315" t="s">
        <v>72</v>
      </c>
      <c r="C197" s="315" t="s">
        <v>70</v>
      </c>
      <c r="D197" s="315" t="s">
        <v>55</v>
      </c>
      <c r="E197" s="271">
        <v>30000</v>
      </c>
      <c r="F197" s="787">
        <v>3665</v>
      </c>
      <c r="G197" s="786">
        <f t="shared" si="3"/>
        <v>8.1855388813096859</v>
      </c>
      <c r="H197" s="426" t="s">
        <v>110</v>
      </c>
      <c r="I197" s="217" t="s">
        <v>19</v>
      </c>
      <c r="J197" s="378" t="s">
        <v>312</v>
      </c>
      <c r="K197" s="279" t="s">
        <v>78</v>
      </c>
      <c r="L197" s="279" t="s">
        <v>65</v>
      </c>
      <c r="M197" s="677"/>
      <c r="N197" s="247"/>
    </row>
    <row r="198" spans="1:14" ht="19.5" customHeight="1" x14ac:dyDescent="0.25">
      <c r="A198" s="314">
        <v>44090</v>
      </c>
      <c r="B198" s="315" t="s">
        <v>346</v>
      </c>
      <c r="C198" s="315" t="s">
        <v>121</v>
      </c>
      <c r="D198" s="315" t="s">
        <v>55</v>
      </c>
      <c r="E198" s="271">
        <v>555187.6</v>
      </c>
      <c r="F198" s="787">
        <v>3665</v>
      </c>
      <c r="G198" s="786">
        <f t="shared" si="3"/>
        <v>151.48365620736698</v>
      </c>
      <c r="H198" s="426" t="s">
        <v>263</v>
      </c>
      <c r="I198" s="217" t="s">
        <v>19</v>
      </c>
      <c r="J198" s="546" t="s">
        <v>321</v>
      </c>
      <c r="K198" s="279" t="s">
        <v>78</v>
      </c>
      <c r="L198" s="279" t="s">
        <v>65</v>
      </c>
      <c r="M198" s="677"/>
      <c r="N198" s="247"/>
    </row>
    <row r="199" spans="1:14" ht="19.5" customHeight="1" x14ac:dyDescent="0.25">
      <c r="A199" s="314">
        <v>44090</v>
      </c>
      <c r="B199" s="315" t="s">
        <v>347</v>
      </c>
      <c r="C199" s="315" t="s">
        <v>121</v>
      </c>
      <c r="D199" s="315" t="s">
        <v>14</v>
      </c>
      <c r="E199" s="270">
        <v>905832.4</v>
      </c>
      <c r="F199" s="787">
        <v>3665</v>
      </c>
      <c r="G199" s="786">
        <f t="shared" si="3"/>
        <v>247.15754433833561</v>
      </c>
      <c r="H199" s="426" t="s">
        <v>263</v>
      </c>
      <c r="I199" s="217" t="s">
        <v>19</v>
      </c>
      <c r="J199" s="546" t="s">
        <v>321</v>
      </c>
      <c r="K199" s="279" t="s">
        <v>78</v>
      </c>
      <c r="L199" s="279" t="s">
        <v>65</v>
      </c>
      <c r="M199" s="677"/>
      <c r="N199" s="247"/>
    </row>
    <row r="200" spans="1:14" ht="16.5" customHeight="1" x14ac:dyDescent="0.25">
      <c r="A200" s="314">
        <v>44090</v>
      </c>
      <c r="B200" s="315" t="s">
        <v>264</v>
      </c>
      <c r="C200" s="315" t="s">
        <v>265</v>
      </c>
      <c r="D200" s="315" t="s">
        <v>101</v>
      </c>
      <c r="E200" s="270">
        <v>2300</v>
      </c>
      <c r="F200" s="787">
        <v>3665</v>
      </c>
      <c r="G200" s="786">
        <f t="shared" si="3"/>
        <v>0.62755798090040926</v>
      </c>
      <c r="H200" s="426" t="s">
        <v>263</v>
      </c>
      <c r="I200" s="217" t="s">
        <v>19</v>
      </c>
      <c r="J200" s="546" t="s">
        <v>533</v>
      </c>
      <c r="K200" s="279" t="s">
        <v>78</v>
      </c>
      <c r="L200" s="279" t="s">
        <v>65</v>
      </c>
      <c r="M200" s="677"/>
      <c r="N200" s="247"/>
    </row>
    <row r="201" spans="1:14" ht="19.5" customHeight="1" x14ac:dyDescent="0.25">
      <c r="A201" s="368">
        <v>44090</v>
      </c>
      <c r="B201" s="365" t="s">
        <v>318</v>
      </c>
      <c r="C201" s="361" t="s">
        <v>276</v>
      </c>
      <c r="D201" s="361" t="s">
        <v>101</v>
      </c>
      <c r="E201" s="352">
        <v>12000</v>
      </c>
      <c r="F201" s="787">
        <v>3665</v>
      </c>
      <c r="G201" s="786">
        <f t="shared" si="3"/>
        <v>3.2742155525238745</v>
      </c>
      <c r="H201" s="426" t="s">
        <v>43</v>
      </c>
      <c r="I201" s="217" t="s">
        <v>19</v>
      </c>
      <c r="J201" s="546" t="s">
        <v>322</v>
      </c>
      <c r="K201" s="279" t="s">
        <v>78</v>
      </c>
      <c r="L201" s="279" t="s">
        <v>65</v>
      </c>
      <c r="M201" s="677"/>
      <c r="N201" s="247"/>
    </row>
    <row r="202" spans="1:14" ht="19.5" customHeight="1" x14ac:dyDescent="0.25">
      <c r="A202" s="368">
        <v>44090</v>
      </c>
      <c r="B202" s="365" t="s">
        <v>319</v>
      </c>
      <c r="C202" s="361" t="s">
        <v>276</v>
      </c>
      <c r="D202" s="361" t="s">
        <v>101</v>
      </c>
      <c r="E202" s="352">
        <v>39000</v>
      </c>
      <c r="F202" s="787">
        <v>3665</v>
      </c>
      <c r="G202" s="786">
        <f t="shared" si="3"/>
        <v>10.641200545702592</v>
      </c>
      <c r="H202" s="426" t="s">
        <v>43</v>
      </c>
      <c r="I202" s="217" t="s">
        <v>19</v>
      </c>
      <c r="J202" s="546" t="s">
        <v>343</v>
      </c>
      <c r="K202" s="279" t="s">
        <v>78</v>
      </c>
      <c r="L202" s="279" t="s">
        <v>65</v>
      </c>
      <c r="M202" s="677"/>
      <c r="N202" s="247"/>
    </row>
    <row r="203" spans="1:14" ht="19.5" customHeight="1" x14ac:dyDescent="0.25">
      <c r="A203" s="368">
        <v>44090</v>
      </c>
      <c r="B203" s="365" t="s">
        <v>72</v>
      </c>
      <c r="C203" s="361" t="s">
        <v>70</v>
      </c>
      <c r="D203" s="361" t="s">
        <v>14</v>
      </c>
      <c r="E203" s="352">
        <v>5000</v>
      </c>
      <c r="F203" s="787">
        <v>3665</v>
      </c>
      <c r="G203" s="786">
        <f t="shared" si="3"/>
        <v>1.3642564802182811</v>
      </c>
      <c r="H203" s="426" t="s">
        <v>43</v>
      </c>
      <c r="I203" s="217" t="s">
        <v>19</v>
      </c>
      <c r="J203" s="546" t="s">
        <v>343</v>
      </c>
      <c r="K203" s="279" t="s">
        <v>78</v>
      </c>
      <c r="L203" s="279" t="s">
        <v>65</v>
      </c>
      <c r="M203" s="677"/>
      <c r="N203" s="247"/>
    </row>
    <row r="204" spans="1:14" ht="19.5" customHeight="1" x14ac:dyDescent="0.25">
      <c r="A204" s="314">
        <v>44091</v>
      </c>
      <c r="B204" s="315" t="s">
        <v>72</v>
      </c>
      <c r="C204" s="315" t="s">
        <v>70</v>
      </c>
      <c r="D204" s="315" t="s">
        <v>55</v>
      </c>
      <c r="E204" s="271">
        <v>28000</v>
      </c>
      <c r="F204" s="787">
        <v>3665</v>
      </c>
      <c r="G204" s="786">
        <f t="shared" si="3"/>
        <v>7.6398362892223739</v>
      </c>
      <c r="H204" s="426" t="s">
        <v>110</v>
      </c>
      <c r="I204" s="217" t="s">
        <v>19</v>
      </c>
      <c r="J204" s="378" t="s">
        <v>312</v>
      </c>
      <c r="K204" s="279" t="s">
        <v>78</v>
      </c>
      <c r="L204" s="279" t="s">
        <v>65</v>
      </c>
      <c r="M204" s="677"/>
      <c r="N204" s="247"/>
    </row>
    <row r="205" spans="1:14" ht="19.5" customHeight="1" x14ac:dyDescent="0.25">
      <c r="A205" s="314">
        <v>44091</v>
      </c>
      <c r="B205" s="315" t="s">
        <v>72</v>
      </c>
      <c r="C205" s="315" t="s">
        <v>70</v>
      </c>
      <c r="D205" s="315" t="s">
        <v>55</v>
      </c>
      <c r="E205" s="271">
        <v>30000</v>
      </c>
      <c r="F205" s="787">
        <v>3665</v>
      </c>
      <c r="G205" s="786">
        <f t="shared" si="3"/>
        <v>8.1855388813096859</v>
      </c>
      <c r="H205" s="426" t="s">
        <v>110</v>
      </c>
      <c r="I205" s="217" t="s">
        <v>19</v>
      </c>
      <c r="J205" s="378" t="s">
        <v>312</v>
      </c>
      <c r="K205" s="279" t="s">
        <v>78</v>
      </c>
      <c r="L205" s="279" t="s">
        <v>65</v>
      </c>
      <c r="M205" s="677"/>
      <c r="N205" s="247"/>
    </row>
    <row r="206" spans="1:14" ht="19.5" customHeight="1" x14ac:dyDescent="0.25">
      <c r="A206" s="314">
        <v>44091</v>
      </c>
      <c r="B206" s="315" t="s">
        <v>72</v>
      </c>
      <c r="C206" s="315" t="s">
        <v>70</v>
      </c>
      <c r="D206" s="315" t="s">
        <v>99</v>
      </c>
      <c r="E206" s="271">
        <v>12000</v>
      </c>
      <c r="F206" s="787">
        <v>3665</v>
      </c>
      <c r="G206" s="786">
        <f t="shared" si="3"/>
        <v>3.2742155525238745</v>
      </c>
      <c r="H206" s="426" t="s">
        <v>74</v>
      </c>
      <c r="I206" s="217" t="s">
        <v>19</v>
      </c>
      <c r="J206" s="546" t="s">
        <v>327</v>
      </c>
      <c r="K206" s="279" t="s">
        <v>78</v>
      </c>
      <c r="L206" s="279" t="s">
        <v>65</v>
      </c>
      <c r="M206" s="677"/>
      <c r="N206" s="247"/>
    </row>
    <row r="207" spans="1:14" x14ac:dyDescent="0.25">
      <c r="A207" s="266">
        <v>44091</v>
      </c>
      <c r="B207" s="258" t="s">
        <v>72</v>
      </c>
      <c r="C207" s="258" t="s">
        <v>70</v>
      </c>
      <c r="D207" s="258" t="s">
        <v>99</v>
      </c>
      <c r="E207" s="281">
        <v>11000</v>
      </c>
      <c r="F207" s="787">
        <v>3665</v>
      </c>
      <c r="G207" s="786">
        <f t="shared" si="3"/>
        <v>3.0013642564802181</v>
      </c>
      <c r="H207" s="426" t="s">
        <v>75</v>
      </c>
      <c r="I207" s="217" t="s">
        <v>19</v>
      </c>
      <c r="J207" s="377" t="s">
        <v>296</v>
      </c>
      <c r="K207" s="279" t="s">
        <v>78</v>
      </c>
      <c r="L207" s="279" t="s">
        <v>65</v>
      </c>
      <c r="M207" s="677"/>
      <c r="N207" s="247"/>
    </row>
    <row r="208" spans="1:14" x14ac:dyDescent="0.25">
      <c r="A208" s="314">
        <v>44091</v>
      </c>
      <c r="B208" s="315" t="s">
        <v>72</v>
      </c>
      <c r="C208" s="315" t="s">
        <v>70</v>
      </c>
      <c r="D208" s="440" t="s">
        <v>99</v>
      </c>
      <c r="E208" s="270">
        <v>17000</v>
      </c>
      <c r="F208" s="787">
        <v>3665</v>
      </c>
      <c r="G208" s="786">
        <f t="shared" si="3"/>
        <v>4.6384720327421558</v>
      </c>
      <c r="H208" s="426" t="s">
        <v>74</v>
      </c>
      <c r="I208" s="217" t="s">
        <v>19</v>
      </c>
      <c r="J208" s="546" t="s">
        <v>335</v>
      </c>
      <c r="K208" s="279" t="s">
        <v>78</v>
      </c>
      <c r="L208" s="279" t="s">
        <v>65</v>
      </c>
      <c r="M208" s="677"/>
      <c r="N208" s="247"/>
    </row>
    <row r="209" spans="1:14" x14ac:dyDescent="0.25">
      <c r="A209" s="314">
        <v>44091</v>
      </c>
      <c r="B209" s="315" t="s">
        <v>72</v>
      </c>
      <c r="C209" s="315" t="s">
        <v>70</v>
      </c>
      <c r="D209" s="440" t="s">
        <v>99</v>
      </c>
      <c r="E209" s="273">
        <v>16000</v>
      </c>
      <c r="F209" s="787">
        <v>3665</v>
      </c>
      <c r="G209" s="786">
        <f t="shared" si="3"/>
        <v>4.3656207366984994</v>
      </c>
      <c r="H209" s="426" t="s">
        <v>74</v>
      </c>
      <c r="I209" s="217" t="s">
        <v>19</v>
      </c>
      <c r="J209" s="546" t="s">
        <v>335</v>
      </c>
      <c r="K209" s="279" t="s">
        <v>78</v>
      </c>
      <c r="L209" s="279" t="s">
        <v>65</v>
      </c>
      <c r="M209" s="677"/>
      <c r="N209" s="247"/>
    </row>
    <row r="210" spans="1:14" x14ac:dyDescent="0.25">
      <c r="A210" s="314">
        <v>44091</v>
      </c>
      <c r="B210" s="315" t="s">
        <v>72</v>
      </c>
      <c r="C210" s="315" t="s">
        <v>70</v>
      </c>
      <c r="D210" s="440" t="s">
        <v>99</v>
      </c>
      <c r="E210" s="243">
        <v>9000</v>
      </c>
      <c r="F210" s="787">
        <v>3665</v>
      </c>
      <c r="G210" s="786">
        <f t="shared" si="3"/>
        <v>2.4556616643929057</v>
      </c>
      <c r="H210" s="426" t="s">
        <v>74</v>
      </c>
      <c r="I210" s="217" t="s">
        <v>19</v>
      </c>
      <c r="J210" s="546" t="s">
        <v>335</v>
      </c>
      <c r="K210" s="279" t="s">
        <v>78</v>
      </c>
      <c r="L210" s="279" t="s">
        <v>65</v>
      </c>
      <c r="M210" s="677"/>
      <c r="N210" s="247"/>
    </row>
    <row r="211" spans="1:14" x14ac:dyDescent="0.25">
      <c r="A211" s="314">
        <v>44091</v>
      </c>
      <c r="B211" s="315" t="s">
        <v>72</v>
      </c>
      <c r="C211" s="315" t="s">
        <v>70</v>
      </c>
      <c r="D211" s="440" t="s">
        <v>99</v>
      </c>
      <c r="E211" s="281">
        <v>11000</v>
      </c>
      <c r="F211" s="787">
        <v>3665</v>
      </c>
      <c r="G211" s="786">
        <f t="shared" si="3"/>
        <v>3.0013642564802181</v>
      </c>
      <c r="H211" s="426" t="s">
        <v>74</v>
      </c>
      <c r="I211" s="217" t="s">
        <v>19</v>
      </c>
      <c r="J211" s="546" t="s">
        <v>335</v>
      </c>
      <c r="K211" s="279" t="s">
        <v>78</v>
      </c>
      <c r="L211" s="279" t="s">
        <v>65</v>
      </c>
      <c r="M211" s="677"/>
      <c r="N211" s="247"/>
    </row>
    <row r="212" spans="1:14" x14ac:dyDescent="0.25">
      <c r="A212" s="314">
        <v>44091</v>
      </c>
      <c r="B212" s="315" t="s">
        <v>191</v>
      </c>
      <c r="C212" s="315" t="s">
        <v>191</v>
      </c>
      <c r="D212" s="371" t="s">
        <v>99</v>
      </c>
      <c r="E212" s="330">
        <v>6000</v>
      </c>
      <c r="F212" s="787">
        <v>3665</v>
      </c>
      <c r="G212" s="786">
        <f t="shared" si="3"/>
        <v>1.6371077762619373</v>
      </c>
      <c r="H212" s="426" t="s">
        <v>74</v>
      </c>
      <c r="I212" s="217" t="s">
        <v>19</v>
      </c>
      <c r="J212" s="546" t="s">
        <v>335</v>
      </c>
      <c r="K212" s="279" t="s">
        <v>78</v>
      </c>
      <c r="L212" s="279" t="s">
        <v>65</v>
      </c>
      <c r="M212" s="677"/>
      <c r="N212" s="247"/>
    </row>
    <row r="213" spans="1:14" x14ac:dyDescent="0.25">
      <c r="A213" s="314">
        <v>44091</v>
      </c>
      <c r="B213" s="260" t="s">
        <v>191</v>
      </c>
      <c r="C213" s="260" t="s">
        <v>191</v>
      </c>
      <c r="D213" s="260" t="s">
        <v>99</v>
      </c>
      <c r="E213" s="273">
        <v>2000</v>
      </c>
      <c r="F213" s="787">
        <v>3665</v>
      </c>
      <c r="G213" s="786">
        <f t="shared" si="3"/>
        <v>0.54570259208731242</v>
      </c>
      <c r="H213" s="426" t="s">
        <v>74</v>
      </c>
      <c r="I213" s="217" t="s">
        <v>19</v>
      </c>
      <c r="J213" s="546" t="s">
        <v>335</v>
      </c>
      <c r="K213" s="279" t="s">
        <v>78</v>
      </c>
      <c r="L213" s="279" t="s">
        <v>65</v>
      </c>
      <c r="M213" s="677"/>
      <c r="N213" s="247"/>
    </row>
    <row r="214" spans="1:14" ht="15" customHeight="1" x14ac:dyDescent="0.25">
      <c r="A214" s="909">
        <v>44091</v>
      </c>
      <c r="B214" s="315" t="s">
        <v>329</v>
      </c>
      <c r="C214" s="315" t="s">
        <v>417</v>
      </c>
      <c r="D214" s="315" t="s">
        <v>99</v>
      </c>
      <c r="E214" s="271">
        <v>10000</v>
      </c>
      <c r="F214" s="787">
        <v>3665</v>
      </c>
      <c r="G214" s="907">
        <f t="shared" si="3"/>
        <v>2.7285129604365621</v>
      </c>
      <c r="H214" s="426" t="s">
        <v>74</v>
      </c>
      <c r="I214" s="331" t="s">
        <v>19</v>
      </c>
      <c r="J214" s="546" t="s">
        <v>328</v>
      </c>
      <c r="K214" s="325" t="s">
        <v>78</v>
      </c>
      <c r="L214" s="325" t="s">
        <v>65</v>
      </c>
      <c r="M214" s="908"/>
      <c r="N214" s="247"/>
    </row>
    <row r="215" spans="1:14" x14ac:dyDescent="0.25">
      <c r="A215" s="314">
        <v>44091</v>
      </c>
      <c r="B215" s="260" t="s">
        <v>72</v>
      </c>
      <c r="C215" s="260" t="s">
        <v>70</v>
      </c>
      <c r="D215" s="260" t="s">
        <v>99</v>
      </c>
      <c r="E215" s="243">
        <v>13000</v>
      </c>
      <c r="F215" s="787">
        <v>3665</v>
      </c>
      <c r="G215" s="786">
        <f t="shared" si="3"/>
        <v>3.5470668485675305</v>
      </c>
      <c r="H215" s="426" t="s">
        <v>75</v>
      </c>
      <c r="I215" s="217" t="s">
        <v>19</v>
      </c>
      <c r="J215" s="377" t="s">
        <v>330</v>
      </c>
      <c r="K215" s="279" t="s">
        <v>78</v>
      </c>
      <c r="L215" s="279" t="s">
        <v>65</v>
      </c>
      <c r="M215" s="677"/>
      <c r="N215" s="247"/>
    </row>
    <row r="216" spans="1:14" x14ac:dyDescent="0.25">
      <c r="A216" s="314">
        <v>44091</v>
      </c>
      <c r="B216" s="260" t="s">
        <v>72</v>
      </c>
      <c r="C216" s="260" t="s">
        <v>70</v>
      </c>
      <c r="D216" s="260" t="s">
        <v>99</v>
      </c>
      <c r="E216" s="300">
        <v>10000</v>
      </c>
      <c r="F216" s="787">
        <v>3665</v>
      </c>
      <c r="G216" s="786">
        <f t="shared" si="3"/>
        <v>2.7285129604365621</v>
      </c>
      <c r="H216" s="426" t="s">
        <v>75</v>
      </c>
      <c r="I216" s="217" t="s">
        <v>19</v>
      </c>
      <c r="J216" s="377" t="s">
        <v>330</v>
      </c>
      <c r="K216" s="279" t="s">
        <v>78</v>
      </c>
      <c r="L216" s="279" t="s">
        <v>65</v>
      </c>
      <c r="M216" s="677"/>
      <c r="N216" s="247"/>
    </row>
    <row r="217" spans="1:14" x14ac:dyDescent="0.25">
      <c r="A217" s="314">
        <v>44091</v>
      </c>
      <c r="B217" s="260" t="s">
        <v>72</v>
      </c>
      <c r="C217" s="260" t="s">
        <v>70</v>
      </c>
      <c r="D217" s="260" t="s">
        <v>99</v>
      </c>
      <c r="E217" s="243">
        <v>10000</v>
      </c>
      <c r="F217" s="787">
        <v>3665</v>
      </c>
      <c r="G217" s="786">
        <f t="shared" si="3"/>
        <v>2.7285129604365621</v>
      </c>
      <c r="H217" s="426" t="s">
        <v>75</v>
      </c>
      <c r="I217" s="217" t="s">
        <v>19</v>
      </c>
      <c r="J217" s="377" t="s">
        <v>330</v>
      </c>
      <c r="K217" s="279" t="s">
        <v>78</v>
      </c>
      <c r="L217" s="279" t="s">
        <v>65</v>
      </c>
      <c r="M217" s="677"/>
      <c r="N217" s="247"/>
    </row>
    <row r="218" spans="1:14" x14ac:dyDescent="0.25">
      <c r="A218" s="314">
        <v>44091</v>
      </c>
      <c r="B218" s="260" t="s">
        <v>72</v>
      </c>
      <c r="C218" s="260" t="s">
        <v>70</v>
      </c>
      <c r="D218" s="260" t="s">
        <v>99</v>
      </c>
      <c r="E218" s="281">
        <v>12000</v>
      </c>
      <c r="F218" s="787">
        <v>3665</v>
      </c>
      <c r="G218" s="786">
        <f t="shared" si="3"/>
        <v>3.2742155525238745</v>
      </c>
      <c r="H218" s="426" t="s">
        <v>75</v>
      </c>
      <c r="I218" s="217" t="s">
        <v>19</v>
      </c>
      <c r="J218" s="377" t="s">
        <v>330</v>
      </c>
      <c r="K218" s="279" t="s">
        <v>78</v>
      </c>
      <c r="L218" s="279" t="s">
        <v>65</v>
      </c>
      <c r="M218" s="677"/>
      <c r="N218" s="247"/>
    </row>
    <row r="219" spans="1:14" x14ac:dyDescent="0.25">
      <c r="A219" s="314">
        <v>44091</v>
      </c>
      <c r="B219" s="260" t="s">
        <v>72</v>
      </c>
      <c r="C219" s="260" t="s">
        <v>70</v>
      </c>
      <c r="D219" s="371" t="s">
        <v>99</v>
      </c>
      <c r="E219" s="243">
        <v>8000</v>
      </c>
      <c r="F219" s="787">
        <v>3665</v>
      </c>
      <c r="G219" s="786">
        <f t="shared" si="3"/>
        <v>2.1828103683492497</v>
      </c>
      <c r="H219" s="426" t="s">
        <v>75</v>
      </c>
      <c r="I219" s="217" t="s">
        <v>19</v>
      </c>
      <c r="J219" s="377" t="s">
        <v>330</v>
      </c>
      <c r="K219" s="279" t="s">
        <v>78</v>
      </c>
      <c r="L219" s="279" t="s">
        <v>65</v>
      </c>
      <c r="M219" s="677"/>
      <c r="N219" s="247"/>
    </row>
    <row r="220" spans="1:14" x14ac:dyDescent="0.25">
      <c r="A220" s="314">
        <v>44091</v>
      </c>
      <c r="B220" s="260" t="s">
        <v>191</v>
      </c>
      <c r="C220" s="260" t="s">
        <v>191</v>
      </c>
      <c r="D220" s="371" t="s">
        <v>99</v>
      </c>
      <c r="E220" s="243">
        <v>7000</v>
      </c>
      <c r="F220" s="787">
        <v>3665</v>
      </c>
      <c r="G220" s="786">
        <f t="shared" si="3"/>
        <v>1.9099590723055935</v>
      </c>
      <c r="H220" s="426" t="s">
        <v>75</v>
      </c>
      <c r="I220" s="217" t="s">
        <v>19</v>
      </c>
      <c r="J220" s="377" t="s">
        <v>330</v>
      </c>
      <c r="K220" s="279" t="s">
        <v>78</v>
      </c>
      <c r="L220" s="279" t="s">
        <v>65</v>
      </c>
      <c r="M220" s="677"/>
      <c r="N220" s="247"/>
    </row>
    <row r="221" spans="1:14" x14ac:dyDescent="0.25">
      <c r="A221" s="314">
        <v>44091</v>
      </c>
      <c r="B221" s="260" t="s">
        <v>191</v>
      </c>
      <c r="C221" s="260" t="s">
        <v>191</v>
      </c>
      <c r="D221" s="371" t="s">
        <v>99</v>
      </c>
      <c r="E221" s="263">
        <v>3000</v>
      </c>
      <c r="F221" s="787">
        <v>3665</v>
      </c>
      <c r="G221" s="786">
        <f t="shared" si="3"/>
        <v>0.81855388813096863</v>
      </c>
      <c r="H221" s="426" t="s">
        <v>75</v>
      </c>
      <c r="I221" s="217" t="s">
        <v>19</v>
      </c>
      <c r="J221" s="377" t="s">
        <v>330</v>
      </c>
      <c r="K221" s="279" t="s">
        <v>78</v>
      </c>
      <c r="L221" s="279" t="s">
        <v>65</v>
      </c>
      <c r="M221" s="677"/>
      <c r="N221" s="247"/>
    </row>
    <row r="222" spans="1:14" x14ac:dyDescent="0.25">
      <c r="A222" s="314">
        <v>44092</v>
      </c>
      <c r="B222" s="260" t="s">
        <v>72</v>
      </c>
      <c r="C222" s="260" t="s">
        <v>70</v>
      </c>
      <c r="D222" s="260" t="s">
        <v>99</v>
      </c>
      <c r="E222" s="243">
        <v>10000</v>
      </c>
      <c r="F222" s="787">
        <v>3665</v>
      </c>
      <c r="G222" s="786">
        <f t="shared" si="3"/>
        <v>2.7285129604365621</v>
      </c>
      <c r="H222" s="426" t="s">
        <v>75</v>
      </c>
      <c r="I222" s="217" t="s">
        <v>19</v>
      </c>
      <c r="J222" s="377" t="s">
        <v>330</v>
      </c>
      <c r="K222" s="279" t="s">
        <v>78</v>
      </c>
      <c r="L222" s="279" t="s">
        <v>65</v>
      </c>
      <c r="M222" s="677"/>
      <c r="N222" s="247"/>
    </row>
    <row r="223" spans="1:14" x14ac:dyDescent="0.25">
      <c r="A223" s="314">
        <v>44092</v>
      </c>
      <c r="B223" s="260" t="s">
        <v>72</v>
      </c>
      <c r="C223" s="260" t="s">
        <v>70</v>
      </c>
      <c r="D223" s="260" t="s">
        <v>99</v>
      </c>
      <c r="E223" s="243">
        <v>12000</v>
      </c>
      <c r="F223" s="787">
        <v>3665</v>
      </c>
      <c r="G223" s="786">
        <f t="shared" si="3"/>
        <v>3.2742155525238745</v>
      </c>
      <c r="H223" s="426" t="s">
        <v>74</v>
      </c>
      <c r="I223" s="217" t="s">
        <v>19</v>
      </c>
      <c r="J223" s="546" t="s">
        <v>335</v>
      </c>
      <c r="K223" s="279" t="s">
        <v>78</v>
      </c>
      <c r="L223" s="279" t="s">
        <v>65</v>
      </c>
      <c r="M223" s="677"/>
      <c r="N223" s="247"/>
    </row>
    <row r="224" spans="1:14" x14ac:dyDescent="0.25">
      <c r="A224" s="259">
        <v>44092</v>
      </c>
      <c r="B224" s="315" t="s">
        <v>72</v>
      </c>
      <c r="C224" s="260" t="s">
        <v>70</v>
      </c>
      <c r="D224" s="371" t="s">
        <v>55</v>
      </c>
      <c r="E224" s="352">
        <v>28000</v>
      </c>
      <c r="F224" s="787">
        <v>3665</v>
      </c>
      <c r="G224" s="786">
        <f t="shared" si="3"/>
        <v>7.6398362892223739</v>
      </c>
      <c r="H224" s="426" t="s">
        <v>110</v>
      </c>
      <c r="I224" s="217" t="s">
        <v>19</v>
      </c>
      <c r="J224" s="378" t="s">
        <v>337</v>
      </c>
      <c r="K224" s="279" t="s">
        <v>78</v>
      </c>
      <c r="L224" s="279" t="s">
        <v>65</v>
      </c>
      <c r="M224" s="677"/>
      <c r="N224" s="289"/>
    </row>
    <row r="225" spans="1:14" x14ac:dyDescent="0.25">
      <c r="A225" s="259">
        <v>44092</v>
      </c>
      <c r="B225" s="315" t="s">
        <v>72</v>
      </c>
      <c r="C225" s="260" t="s">
        <v>70</v>
      </c>
      <c r="D225" s="260" t="s">
        <v>55</v>
      </c>
      <c r="E225" s="270">
        <v>30000</v>
      </c>
      <c r="F225" s="243">
        <v>3665</v>
      </c>
      <c r="G225" s="786">
        <f t="shared" si="3"/>
        <v>8.1855388813096859</v>
      </c>
      <c r="H225" s="426" t="s">
        <v>110</v>
      </c>
      <c r="I225" s="331" t="s">
        <v>19</v>
      </c>
      <c r="J225" s="378" t="s">
        <v>337</v>
      </c>
      <c r="K225" s="279" t="s">
        <v>78</v>
      </c>
      <c r="L225" s="325" t="s">
        <v>65</v>
      </c>
      <c r="M225" s="677"/>
      <c r="N225" s="289"/>
    </row>
    <row r="226" spans="1:14" ht="30" x14ac:dyDescent="0.25">
      <c r="A226" s="368">
        <v>44092</v>
      </c>
      <c r="B226" s="365" t="s">
        <v>338</v>
      </c>
      <c r="C226" s="365" t="s">
        <v>121</v>
      </c>
      <c r="D226" s="365" t="s">
        <v>122</v>
      </c>
      <c r="E226" s="271">
        <v>300000</v>
      </c>
      <c r="F226" s="271">
        <v>3665</v>
      </c>
      <c r="G226" s="683">
        <f t="shared" si="3"/>
        <v>81.855388813096866</v>
      </c>
      <c r="H226" s="426" t="s">
        <v>110</v>
      </c>
      <c r="I226" s="331" t="s">
        <v>19</v>
      </c>
      <c r="J226" s="378" t="s">
        <v>534</v>
      </c>
      <c r="K226" s="325" t="s">
        <v>78</v>
      </c>
      <c r="L226" s="325" t="s">
        <v>65</v>
      </c>
      <c r="M226" s="677"/>
      <c r="N226" s="289"/>
    </row>
    <row r="227" spans="1:14" x14ac:dyDescent="0.25">
      <c r="A227" s="368">
        <v>44092</v>
      </c>
      <c r="B227" s="38" t="s">
        <v>72</v>
      </c>
      <c r="C227" s="38" t="s">
        <v>70</v>
      </c>
      <c r="D227" s="38" t="s">
        <v>14</v>
      </c>
      <c r="E227" s="263">
        <v>8000</v>
      </c>
      <c r="F227" s="271">
        <v>3665</v>
      </c>
      <c r="G227" s="683">
        <f t="shared" si="3"/>
        <v>2.1828103683492497</v>
      </c>
      <c r="H227" s="426" t="s">
        <v>43</v>
      </c>
      <c r="I227" s="331" t="s">
        <v>19</v>
      </c>
      <c r="J227" s="315" t="s">
        <v>340</v>
      </c>
      <c r="K227" s="325" t="s">
        <v>78</v>
      </c>
      <c r="L227" s="325" t="s">
        <v>65</v>
      </c>
      <c r="M227" s="677"/>
      <c r="N227" s="289"/>
    </row>
    <row r="228" spans="1:14" x14ac:dyDescent="0.25">
      <c r="A228" s="368">
        <v>44092</v>
      </c>
      <c r="B228" s="38" t="s">
        <v>72</v>
      </c>
      <c r="C228" s="38" t="s">
        <v>70</v>
      </c>
      <c r="D228" s="38" t="s">
        <v>14</v>
      </c>
      <c r="E228" s="565">
        <v>10000</v>
      </c>
      <c r="F228" s="271">
        <v>3665</v>
      </c>
      <c r="G228" s="683">
        <f t="shared" si="3"/>
        <v>2.7285129604365621</v>
      </c>
      <c r="H228" s="808" t="s">
        <v>43</v>
      </c>
      <c r="I228" s="331" t="s">
        <v>19</v>
      </c>
      <c r="J228" s="315" t="s">
        <v>340</v>
      </c>
      <c r="K228" s="325" t="s">
        <v>78</v>
      </c>
      <c r="L228" s="325" t="s">
        <v>65</v>
      </c>
      <c r="M228" s="677"/>
      <c r="N228" s="289"/>
    </row>
    <row r="229" spans="1:14" x14ac:dyDescent="0.25">
      <c r="A229" s="368">
        <v>44092</v>
      </c>
      <c r="B229" s="38" t="s">
        <v>341</v>
      </c>
      <c r="C229" s="38" t="s">
        <v>560</v>
      </c>
      <c r="D229" s="38" t="s">
        <v>101</v>
      </c>
      <c r="E229" s="592">
        <v>90000</v>
      </c>
      <c r="F229" s="270">
        <v>3665</v>
      </c>
      <c r="G229" s="681">
        <f t="shared" si="3"/>
        <v>24.556616643929058</v>
      </c>
      <c r="H229" s="808" t="s">
        <v>43</v>
      </c>
      <c r="I229" s="331" t="s">
        <v>19</v>
      </c>
      <c r="J229" s="546" t="s">
        <v>373</v>
      </c>
      <c r="K229" s="325" t="s">
        <v>78</v>
      </c>
      <c r="L229" s="325" t="s">
        <v>65</v>
      </c>
      <c r="M229" s="677"/>
      <c r="N229" s="247"/>
    </row>
    <row r="230" spans="1:14" x14ac:dyDescent="0.25">
      <c r="A230" s="314">
        <v>44092</v>
      </c>
      <c r="B230" s="260" t="s">
        <v>72</v>
      </c>
      <c r="C230" s="260" t="s">
        <v>70</v>
      </c>
      <c r="D230" s="371" t="s">
        <v>99</v>
      </c>
      <c r="E230" s="243">
        <v>10000</v>
      </c>
      <c r="F230" s="270">
        <v>3665</v>
      </c>
      <c r="G230" s="681">
        <f t="shared" si="3"/>
        <v>2.7285129604365621</v>
      </c>
      <c r="H230" s="809" t="s">
        <v>74</v>
      </c>
      <c r="I230" s="331" t="s">
        <v>19</v>
      </c>
      <c r="J230" s="546" t="s">
        <v>370</v>
      </c>
      <c r="K230" s="325" t="s">
        <v>78</v>
      </c>
      <c r="L230" s="325" t="s">
        <v>65</v>
      </c>
      <c r="M230" s="677"/>
      <c r="N230" s="247"/>
    </row>
    <row r="231" spans="1:14" x14ac:dyDescent="0.25">
      <c r="A231" s="314">
        <v>44092</v>
      </c>
      <c r="B231" s="260" t="s">
        <v>72</v>
      </c>
      <c r="C231" s="260" t="s">
        <v>70</v>
      </c>
      <c r="D231" s="371" t="s">
        <v>99</v>
      </c>
      <c r="E231" s="281">
        <v>11000</v>
      </c>
      <c r="F231" s="270">
        <v>3665</v>
      </c>
      <c r="G231" s="681">
        <f t="shared" si="3"/>
        <v>3.0013642564802181</v>
      </c>
      <c r="H231" s="809" t="s">
        <v>74</v>
      </c>
      <c r="I231" s="331" t="s">
        <v>19</v>
      </c>
      <c r="J231" s="546" t="s">
        <v>370</v>
      </c>
      <c r="K231" s="325" t="s">
        <v>78</v>
      </c>
      <c r="L231" s="325" t="s">
        <v>65</v>
      </c>
      <c r="M231" s="677"/>
      <c r="N231" s="247"/>
    </row>
    <row r="232" spans="1:14" x14ac:dyDescent="0.25">
      <c r="A232" s="314">
        <v>44092</v>
      </c>
      <c r="B232" s="260" t="s">
        <v>72</v>
      </c>
      <c r="C232" s="260" t="s">
        <v>70</v>
      </c>
      <c r="D232" s="371" t="s">
        <v>99</v>
      </c>
      <c r="E232" s="271">
        <v>12000</v>
      </c>
      <c r="F232" s="270">
        <v>3665</v>
      </c>
      <c r="G232" s="681">
        <f t="shared" si="3"/>
        <v>3.2742155525238745</v>
      </c>
      <c r="H232" s="809" t="s">
        <v>74</v>
      </c>
      <c r="I232" s="331" t="s">
        <v>19</v>
      </c>
      <c r="J232" s="546" t="s">
        <v>370</v>
      </c>
      <c r="K232" s="325" t="s">
        <v>78</v>
      </c>
      <c r="L232" s="325" t="s">
        <v>65</v>
      </c>
      <c r="M232" s="677"/>
      <c r="N232" s="247"/>
    </row>
    <row r="233" spans="1:14" x14ac:dyDescent="0.25">
      <c r="A233" s="314">
        <v>44092</v>
      </c>
      <c r="B233" s="315" t="s">
        <v>191</v>
      </c>
      <c r="C233" s="315" t="s">
        <v>191</v>
      </c>
      <c r="D233" s="440" t="s">
        <v>99</v>
      </c>
      <c r="E233" s="354">
        <v>6000</v>
      </c>
      <c r="F233" s="270">
        <v>3665</v>
      </c>
      <c r="G233" s="681">
        <f t="shared" si="3"/>
        <v>1.6371077762619373</v>
      </c>
      <c r="H233" s="809" t="s">
        <v>74</v>
      </c>
      <c r="I233" s="331" t="s">
        <v>19</v>
      </c>
      <c r="J233" s="546" t="s">
        <v>370</v>
      </c>
      <c r="K233" s="325" t="s">
        <v>78</v>
      </c>
      <c r="L233" s="325" t="s">
        <v>65</v>
      </c>
      <c r="M233" s="677"/>
      <c r="N233" s="247"/>
    </row>
    <row r="234" spans="1:14" x14ac:dyDescent="0.25">
      <c r="A234" s="314">
        <v>44092</v>
      </c>
      <c r="B234" s="315" t="s">
        <v>191</v>
      </c>
      <c r="C234" s="315" t="s">
        <v>191</v>
      </c>
      <c r="D234" s="440" t="s">
        <v>99</v>
      </c>
      <c r="E234" s="270">
        <v>2000</v>
      </c>
      <c r="F234" s="270">
        <v>3665</v>
      </c>
      <c r="G234" s="681">
        <f t="shared" si="3"/>
        <v>0.54570259208731242</v>
      </c>
      <c r="H234" s="809" t="s">
        <v>74</v>
      </c>
      <c r="I234" s="331" t="s">
        <v>19</v>
      </c>
      <c r="J234" s="546" t="s">
        <v>370</v>
      </c>
      <c r="K234" s="325" t="s">
        <v>78</v>
      </c>
      <c r="L234" s="325" t="s">
        <v>65</v>
      </c>
      <c r="M234" s="677"/>
      <c r="N234" s="247"/>
    </row>
    <row r="235" spans="1:14" x14ac:dyDescent="0.25">
      <c r="A235" s="314">
        <v>44092</v>
      </c>
      <c r="B235" s="315" t="s">
        <v>191</v>
      </c>
      <c r="C235" s="315" t="s">
        <v>191</v>
      </c>
      <c r="D235" s="440" t="s">
        <v>99</v>
      </c>
      <c r="E235" s="243">
        <v>2000</v>
      </c>
      <c r="F235" s="270">
        <v>3665</v>
      </c>
      <c r="G235" s="681">
        <f t="shared" si="3"/>
        <v>0.54570259208731242</v>
      </c>
      <c r="H235" s="809" t="s">
        <v>74</v>
      </c>
      <c r="I235" s="331" t="s">
        <v>19</v>
      </c>
      <c r="J235" s="546" t="s">
        <v>370</v>
      </c>
      <c r="K235" s="325" t="s">
        <v>78</v>
      </c>
      <c r="L235" s="325" t="s">
        <v>65</v>
      </c>
      <c r="M235" s="677"/>
      <c r="N235" s="247"/>
    </row>
    <row r="236" spans="1:14" x14ac:dyDescent="0.25">
      <c r="A236" s="314">
        <v>44092</v>
      </c>
      <c r="B236" s="260" t="s">
        <v>72</v>
      </c>
      <c r="C236" s="260" t="s">
        <v>70</v>
      </c>
      <c r="D236" s="260" t="s">
        <v>99</v>
      </c>
      <c r="E236" s="243">
        <v>12000</v>
      </c>
      <c r="F236" s="270">
        <v>3665</v>
      </c>
      <c r="G236" s="681">
        <f t="shared" si="3"/>
        <v>3.2742155525238745</v>
      </c>
      <c r="H236" s="808" t="s">
        <v>75</v>
      </c>
      <c r="I236" s="331" t="s">
        <v>19</v>
      </c>
      <c r="J236" s="427" t="s">
        <v>336</v>
      </c>
      <c r="K236" s="325" t="s">
        <v>78</v>
      </c>
      <c r="L236" s="325" t="s">
        <v>65</v>
      </c>
      <c r="M236" s="677"/>
      <c r="N236" s="247"/>
    </row>
    <row r="237" spans="1:14" x14ac:dyDescent="0.25">
      <c r="A237" s="314">
        <v>44092</v>
      </c>
      <c r="B237" s="260" t="s">
        <v>72</v>
      </c>
      <c r="C237" s="260" t="s">
        <v>70</v>
      </c>
      <c r="D237" s="260" t="s">
        <v>99</v>
      </c>
      <c r="E237" s="281">
        <v>13000</v>
      </c>
      <c r="F237" s="270">
        <v>3665</v>
      </c>
      <c r="G237" s="681">
        <f t="shared" si="3"/>
        <v>3.5470668485675305</v>
      </c>
      <c r="H237" s="808" t="s">
        <v>75</v>
      </c>
      <c r="I237" s="331" t="s">
        <v>19</v>
      </c>
      <c r="J237" s="427" t="s">
        <v>336</v>
      </c>
      <c r="K237" s="325" t="s">
        <v>78</v>
      </c>
      <c r="L237" s="325" t="s">
        <v>65</v>
      </c>
      <c r="M237" s="677"/>
      <c r="N237" s="247"/>
    </row>
    <row r="238" spans="1:14" x14ac:dyDescent="0.25">
      <c r="A238" s="314">
        <v>44092</v>
      </c>
      <c r="B238" s="260" t="s">
        <v>72</v>
      </c>
      <c r="C238" s="260" t="s">
        <v>70</v>
      </c>
      <c r="D238" s="260" t="s">
        <v>99</v>
      </c>
      <c r="E238" s="281">
        <v>11000</v>
      </c>
      <c r="F238" s="270">
        <v>3665</v>
      </c>
      <c r="G238" s="681">
        <f t="shared" si="3"/>
        <v>3.0013642564802181</v>
      </c>
      <c r="H238" s="808" t="s">
        <v>75</v>
      </c>
      <c r="I238" s="331" t="s">
        <v>19</v>
      </c>
      <c r="J238" s="427" t="s">
        <v>336</v>
      </c>
      <c r="K238" s="325" t="s">
        <v>78</v>
      </c>
      <c r="L238" s="325" t="s">
        <v>65</v>
      </c>
      <c r="M238" s="677"/>
      <c r="N238" s="247"/>
    </row>
    <row r="239" spans="1:14" x14ac:dyDescent="0.25">
      <c r="A239" s="314">
        <v>44092</v>
      </c>
      <c r="B239" s="260" t="s">
        <v>72</v>
      </c>
      <c r="C239" s="260" t="s">
        <v>70</v>
      </c>
      <c r="D239" s="260" t="s">
        <v>99</v>
      </c>
      <c r="E239" s="243">
        <v>12000</v>
      </c>
      <c r="F239" s="270">
        <v>3665</v>
      </c>
      <c r="G239" s="681">
        <f t="shared" si="3"/>
        <v>3.2742155525238745</v>
      </c>
      <c r="H239" s="808" t="s">
        <v>75</v>
      </c>
      <c r="I239" s="331" t="s">
        <v>19</v>
      </c>
      <c r="J239" s="427" t="s">
        <v>336</v>
      </c>
      <c r="K239" s="325" t="s">
        <v>78</v>
      </c>
      <c r="L239" s="325" t="s">
        <v>65</v>
      </c>
      <c r="M239" s="677"/>
      <c r="N239" s="247"/>
    </row>
    <row r="240" spans="1:14" x14ac:dyDescent="0.25">
      <c r="A240" s="314">
        <v>44092</v>
      </c>
      <c r="B240" s="258" t="s">
        <v>191</v>
      </c>
      <c r="C240" s="258" t="s">
        <v>191</v>
      </c>
      <c r="D240" s="258" t="s">
        <v>99</v>
      </c>
      <c r="E240" s="263">
        <v>5000</v>
      </c>
      <c r="F240" s="270">
        <v>3665</v>
      </c>
      <c r="G240" s="681">
        <f t="shared" si="3"/>
        <v>1.3642564802182811</v>
      </c>
      <c r="H240" s="808" t="s">
        <v>75</v>
      </c>
      <c r="I240" s="331" t="s">
        <v>19</v>
      </c>
      <c r="J240" s="427" t="s">
        <v>336</v>
      </c>
      <c r="K240" s="325" t="s">
        <v>78</v>
      </c>
      <c r="L240" s="325" t="s">
        <v>65</v>
      </c>
      <c r="M240" s="677"/>
      <c r="N240" s="247"/>
    </row>
    <row r="241" spans="1:14" x14ac:dyDescent="0.25">
      <c r="A241" s="314">
        <v>44092</v>
      </c>
      <c r="B241" s="258" t="s">
        <v>191</v>
      </c>
      <c r="C241" s="258" t="s">
        <v>191</v>
      </c>
      <c r="D241" s="258" t="s">
        <v>99</v>
      </c>
      <c r="E241" s="243">
        <v>2000</v>
      </c>
      <c r="F241" s="270">
        <v>3665</v>
      </c>
      <c r="G241" s="681">
        <f t="shared" si="3"/>
        <v>0.54570259208731242</v>
      </c>
      <c r="H241" s="808" t="s">
        <v>75</v>
      </c>
      <c r="I241" s="331" t="s">
        <v>19</v>
      </c>
      <c r="J241" s="427" t="s">
        <v>336</v>
      </c>
      <c r="K241" s="325" t="s">
        <v>78</v>
      </c>
      <c r="L241" s="325" t="s">
        <v>65</v>
      </c>
      <c r="M241" s="677"/>
      <c r="N241" s="247"/>
    </row>
    <row r="242" spans="1:14" x14ac:dyDescent="0.25">
      <c r="A242" s="314">
        <v>44092</v>
      </c>
      <c r="B242" s="258" t="s">
        <v>191</v>
      </c>
      <c r="C242" s="258" t="s">
        <v>191</v>
      </c>
      <c r="D242" s="258" t="s">
        <v>99</v>
      </c>
      <c r="E242" s="243">
        <v>3000</v>
      </c>
      <c r="F242" s="270">
        <v>3665</v>
      </c>
      <c r="G242" s="681">
        <f t="shared" si="3"/>
        <v>0.81855388813096863</v>
      </c>
      <c r="H242" s="808" t="s">
        <v>75</v>
      </c>
      <c r="I242" s="331" t="s">
        <v>19</v>
      </c>
      <c r="J242" s="427" t="s">
        <v>336</v>
      </c>
      <c r="K242" s="325" t="s">
        <v>78</v>
      </c>
      <c r="L242" s="325" t="s">
        <v>65</v>
      </c>
      <c r="M242" s="677"/>
      <c r="N242" s="247"/>
    </row>
    <row r="243" spans="1:14" x14ac:dyDescent="0.25">
      <c r="A243" s="259">
        <v>44095</v>
      </c>
      <c r="B243" s="258" t="s">
        <v>72</v>
      </c>
      <c r="C243" s="258" t="s">
        <v>70</v>
      </c>
      <c r="D243" s="258" t="s">
        <v>99</v>
      </c>
      <c r="E243" s="243">
        <v>11000</v>
      </c>
      <c r="F243" s="270">
        <v>3665</v>
      </c>
      <c r="G243" s="681">
        <f t="shared" si="3"/>
        <v>3.0013642564802181</v>
      </c>
      <c r="H243" s="808" t="s">
        <v>75</v>
      </c>
      <c r="I243" s="331" t="s">
        <v>19</v>
      </c>
      <c r="J243" s="427" t="s">
        <v>365</v>
      </c>
      <c r="K243" s="325" t="s">
        <v>78</v>
      </c>
      <c r="L243" s="325" t="s">
        <v>65</v>
      </c>
      <c r="M243" s="677"/>
      <c r="N243" s="247"/>
    </row>
    <row r="244" spans="1:14" x14ac:dyDescent="0.25">
      <c r="A244" s="259">
        <v>44095</v>
      </c>
      <c r="B244" s="258" t="s">
        <v>72</v>
      </c>
      <c r="C244" s="258" t="s">
        <v>70</v>
      </c>
      <c r="D244" s="258" t="s">
        <v>99</v>
      </c>
      <c r="E244" s="243">
        <v>12000</v>
      </c>
      <c r="F244" s="270">
        <v>3665</v>
      </c>
      <c r="G244" s="681">
        <f t="shared" si="3"/>
        <v>3.2742155525238745</v>
      </c>
      <c r="H244" s="808" t="s">
        <v>75</v>
      </c>
      <c r="I244" s="331" t="s">
        <v>19</v>
      </c>
      <c r="J244" s="427" t="s">
        <v>365</v>
      </c>
      <c r="K244" s="325" t="s">
        <v>78</v>
      </c>
      <c r="L244" s="325" t="s">
        <v>65</v>
      </c>
      <c r="M244" s="677"/>
      <c r="N244" s="247"/>
    </row>
    <row r="245" spans="1:14" x14ac:dyDescent="0.25">
      <c r="A245" s="259">
        <v>44095</v>
      </c>
      <c r="B245" s="258" t="s">
        <v>72</v>
      </c>
      <c r="C245" s="258" t="s">
        <v>70</v>
      </c>
      <c r="D245" s="258" t="s">
        <v>99</v>
      </c>
      <c r="E245" s="263">
        <v>12000</v>
      </c>
      <c r="F245" s="270">
        <v>3665</v>
      </c>
      <c r="G245" s="681">
        <f t="shared" si="3"/>
        <v>3.2742155525238745</v>
      </c>
      <c r="H245" s="808" t="s">
        <v>75</v>
      </c>
      <c r="I245" s="331" t="s">
        <v>19</v>
      </c>
      <c r="J245" s="427" t="s">
        <v>365</v>
      </c>
      <c r="K245" s="325" t="s">
        <v>78</v>
      </c>
      <c r="L245" s="325" t="s">
        <v>65</v>
      </c>
      <c r="M245" s="677"/>
      <c r="N245" s="247"/>
    </row>
    <row r="246" spans="1:14" x14ac:dyDescent="0.25">
      <c r="A246" s="259">
        <v>44095</v>
      </c>
      <c r="B246" s="258" t="s">
        <v>72</v>
      </c>
      <c r="C246" s="258" t="s">
        <v>70</v>
      </c>
      <c r="D246" s="258" t="s">
        <v>99</v>
      </c>
      <c r="E246" s="243">
        <v>10000</v>
      </c>
      <c r="F246" s="270">
        <v>3665</v>
      </c>
      <c r="G246" s="681">
        <f t="shared" si="3"/>
        <v>2.7285129604365621</v>
      </c>
      <c r="H246" s="808" t="s">
        <v>75</v>
      </c>
      <c r="I246" s="331" t="s">
        <v>19</v>
      </c>
      <c r="J246" s="427" t="s">
        <v>365</v>
      </c>
      <c r="K246" s="325" t="s">
        <v>78</v>
      </c>
      <c r="L246" s="325" t="s">
        <v>65</v>
      </c>
      <c r="M246" s="677"/>
      <c r="N246" s="247"/>
    </row>
    <row r="247" spans="1:14" x14ac:dyDescent="0.25">
      <c r="A247" s="259">
        <v>44095</v>
      </c>
      <c r="B247" s="260" t="s">
        <v>191</v>
      </c>
      <c r="C247" s="260" t="s">
        <v>191</v>
      </c>
      <c r="D247" s="371" t="s">
        <v>99</v>
      </c>
      <c r="E247" s="273">
        <v>7000</v>
      </c>
      <c r="F247" s="270">
        <v>3665</v>
      </c>
      <c r="G247" s="681">
        <f t="shared" ref="G247:G312" si="4">E247/F247</f>
        <v>1.9099590723055935</v>
      </c>
      <c r="H247" s="808" t="s">
        <v>75</v>
      </c>
      <c r="I247" s="331" t="s">
        <v>19</v>
      </c>
      <c r="J247" s="427" t="s">
        <v>365</v>
      </c>
      <c r="K247" s="325" t="s">
        <v>78</v>
      </c>
      <c r="L247" s="325" t="s">
        <v>65</v>
      </c>
      <c r="M247" s="677"/>
      <c r="N247" s="247"/>
    </row>
    <row r="248" spans="1:14" x14ac:dyDescent="0.25">
      <c r="A248" s="259">
        <v>44095</v>
      </c>
      <c r="B248" s="260" t="s">
        <v>191</v>
      </c>
      <c r="C248" s="260" t="s">
        <v>191</v>
      </c>
      <c r="D248" s="371" t="s">
        <v>99</v>
      </c>
      <c r="E248" s="263">
        <v>3000</v>
      </c>
      <c r="F248" s="270">
        <v>3665</v>
      </c>
      <c r="G248" s="681">
        <f t="shared" si="4"/>
        <v>0.81855388813096863</v>
      </c>
      <c r="H248" s="808" t="s">
        <v>75</v>
      </c>
      <c r="I248" s="331" t="s">
        <v>19</v>
      </c>
      <c r="J248" s="427" t="s">
        <v>365</v>
      </c>
      <c r="K248" s="325" t="s">
        <v>78</v>
      </c>
      <c r="L248" s="325" t="s">
        <v>65</v>
      </c>
      <c r="M248" s="677"/>
      <c r="N248" s="289"/>
    </row>
    <row r="249" spans="1:14" x14ac:dyDescent="0.25">
      <c r="A249" s="266">
        <v>44095</v>
      </c>
      <c r="B249" s="258" t="s">
        <v>72</v>
      </c>
      <c r="C249" s="258" t="s">
        <v>70</v>
      </c>
      <c r="D249" s="258" t="s">
        <v>99</v>
      </c>
      <c r="E249" s="300">
        <v>14000</v>
      </c>
      <c r="F249" s="270">
        <v>3665</v>
      </c>
      <c r="G249" s="681">
        <f t="shared" si="4"/>
        <v>3.8199181446111869</v>
      </c>
      <c r="H249" s="808" t="s">
        <v>74</v>
      </c>
      <c r="I249" s="331" t="s">
        <v>19</v>
      </c>
      <c r="J249" s="546" t="s">
        <v>378</v>
      </c>
      <c r="K249" s="325" t="s">
        <v>78</v>
      </c>
      <c r="L249" s="325" t="s">
        <v>65</v>
      </c>
      <c r="M249" s="677"/>
      <c r="N249" s="247"/>
    </row>
    <row r="250" spans="1:14" x14ac:dyDescent="0.25">
      <c r="A250" s="266">
        <v>44095</v>
      </c>
      <c r="B250" s="258" t="s">
        <v>72</v>
      </c>
      <c r="C250" s="258" t="s">
        <v>70</v>
      </c>
      <c r="D250" s="258" t="s">
        <v>99</v>
      </c>
      <c r="E250" s="342">
        <v>13000</v>
      </c>
      <c r="F250" s="270">
        <v>3665</v>
      </c>
      <c r="G250" s="681">
        <f t="shared" si="4"/>
        <v>3.5470668485675305</v>
      </c>
      <c r="H250" s="808" t="s">
        <v>74</v>
      </c>
      <c r="I250" s="331" t="s">
        <v>19</v>
      </c>
      <c r="J250" s="546" t="s">
        <v>378</v>
      </c>
      <c r="K250" s="325" t="s">
        <v>78</v>
      </c>
      <c r="L250" s="325" t="s">
        <v>65</v>
      </c>
      <c r="M250" s="677"/>
      <c r="N250" s="247"/>
    </row>
    <row r="251" spans="1:14" x14ac:dyDescent="0.25">
      <c r="A251" s="266">
        <v>44095</v>
      </c>
      <c r="B251" s="258" t="s">
        <v>72</v>
      </c>
      <c r="C251" s="258" t="s">
        <v>70</v>
      </c>
      <c r="D251" s="258" t="s">
        <v>99</v>
      </c>
      <c r="E251" s="243">
        <v>11000</v>
      </c>
      <c r="F251" s="270">
        <v>3665</v>
      </c>
      <c r="G251" s="681">
        <f t="shared" si="4"/>
        <v>3.0013642564802181</v>
      </c>
      <c r="H251" s="808" t="s">
        <v>74</v>
      </c>
      <c r="I251" s="331" t="s">
        <v>19</v>
      </c>
      <c r="J251" s="546" t="s">
        <v>378</v>
      </c>
      <c r="K251" s="325" t="s">
        <v>78</v>
      </c>
      <c r="L251" s="325" t="s">
        <v>65</v>
      </c>
      <c r="M251" s="677"/>
      <c r="N251" s="247"/>
    </row>
    <row r="252" spans="1:14" x14ac:dyDescent="0.25">
      <c r="A252" s="266">
        <v>44095</v>
      </c>
      <c r="B252" s="258" t="s">
        <v>72</v>
      </c>
      <c r="C252" s="258" t="s">
        <v>70</v>
      </c>
      <c r="D252" s="258" t="s">
        <v>99</v>
      </c>
      <c r="E252" s="300">
        <v>5000</v>
      </c>
      <c r="F252" s="270">
        <v>3665</v>
      </c>
      <c r="G252" s="681">
        <f t="shared" si="4"/>
        <v>1.3642564802182811</v>
      </c>
      <c r="H252" s="808" t="s">
        <v>74</v>
      </c>
      <c r="I252" s="331" t="s">
        <v>19</v>
      </c>
      <c r="J252" s="546" t="s">
        <v>378</v>
      </c>
      <c r="K252" s="325" t="s">
        <v>78</v>
      </c>
      <c r="L252" s="325" t="s">
        <v>65</v>
      </c>
      <c r="M252" s="677"/>
      <c r="N252" s="247"/>
    </row>
    <row r="253" spans="1:14" x14ac:dyDescent="0.25">
      <c r="A253" s="266">
        <v>44095</v>
      </c>
      <c r="B253" s="258" t="s">
        <v>191</v>
      </c>
      <c r="C253" s="258" t="s">
        <v>191</v>
      </c>
      <c r="D253" s="280" t="s">
        <v>99</v>
      </c>
      <c r="E253" s="243">
        <v>4000</v>
      </c>
      <c r="F253" s="270">
        <v>3665</v>
      </c>
      <c r="G253" s="681">
        <f t="shared" si="4"/>
        <v>1.0914051841746248</v>
      </c>
      <c r="H253" s="808" t="s">
        <v>74</v>
      </c>
      <c r="I253" s="331" t="s">
        <v>19</v>
      </c>
      <c r="J253" s="546" t="s">
        <v>378</v>
      </c>
      <c r="K253" s="325" t="s">
        <v>78</v>
      </c>
      <c r="L253" s="325" t="s">
        <v>65</v>
      </c>
      <c r="M253" s="677"/>
      <c r="N253" s="247"/>
    </row>
    <row r="254" spans="1:14" x14ac:dyDescent="0.25">
      <c r="A254" s="266">
        <v>44095</v>
      </c>
      <c r="B254" s="258" t="s">
        <v>191</v>
      </c>
      <c r="C254" s="258" t="s">
        <v>191</v>
      </c>
      <c r="D254" s="280" t="s">
        <v>99</v>
      </c>
      <c r="E254" s="243">
        <v>2000</v>
      </c>
      <c r="F254" s="270">
        <v>3665</v>
      </c>
      <c r="G254" s="681">
        <f t="shared" si="4"/>
        <v>0.54570259208731242</v>
      </c>
      <c r="H254" s="808" t="s">
        <v>74</v>
      </c>
      <c r="I254" s="331" t="s">
        <v>19</v>
      </c>
      <c r="J254" s="546" t="s">
        <v>378</v>
      </c>
      <c r="K254" s="325" t="s">
        <v>78</v>
      </c>
      <c r="L254" s="325" t="s">
        <v>65</v>
      </c>
      <c r="M254" s="677"/>
      <c r="N254" s="247"/>
    </row>
    <row r="255" spans="1:14" x14ac:dyDescent="0.25">
      <c r="A255" s="266">
        <v>44095</v>
      </c>
      <c r="B255" s="258" t="s">
        <v>191</v>
      </c>
      <c r="C255" s="258" t="s">
        <v>191</v>
      </c>
      <c r="D255" s="280" t="s">
        <v>99</v>
      </c>
      <c r="E255" s="243">
        <v>3000</v>
      </c>
      <c r="F255" s="270">
        <v>3665</v>
      </c>
      <c r="G255" s="681">
        <f t="shared" si="4"/>
        <v>0.81855388813096863</v>
      </c>
      <c r="H255" s="808" t="s">
        <v>74</v>
      </c>
      <c r="I255" s="331" t="s">
        <v>19</v>
      </c>
      <c r="J255" s="546" t="s">
        <v>378</v>
      </c>
      <c r="K255" s="325" t="s">
        <v>78</v>
      </c>
      <c r="L255" s="325" t="s">
        <v>65</v>
      </c>
      <c r="M255" s="677"/>
      <c r="N255" s="247"/>
    </row>
    <row r="256" spans="1:14" x14ac:dyDescent="0.25">
      <c r="A256" s="368">
        <v>44095</v>
      </c>
      <c r="B256" s="361" t="s">
        <v>72</v>
      </c>
      <c r="C256" s="361" t="s">
        <v>70</v>
      </c>
      <c r="D256" s="361" t="s">
        <v>14</v>
      </c>
      <c r="E256" s="362">
        <v>6000</v>
      </c>
      <c r="F256" s="270">
        <v>3665</v>
      </c>
      <c r="G256" s="681">
        <f t="shared" si="4"/>
        <v>1.6371077762619373</v>
      </c>
      <c r="H256" s="808" t="s">
        <v>43</v>
      </c>
      <c r="I256" s="331" t="s">
        <v>19</v>
      </c>
      <c r="J256" s="315" t="s">
        <v>371</v>
      </c>
      <c r="K256" s="325" t="s">
        <v>78</v>
      </c>
      <c r="L256" s="325" t="s">
        <v>65</v>
      </c>
      <c r="M256" s="677"/>
      <c r="N256" s="247"/>
    </row>
    <row r="257" spans="1:14" x14ac:dyDescent="0.25">
      <c r="A257" s="368">
        <v>44095</v>
      </c>
      <c r="B257" s="361" t="s">
        <v>72</v>
      </c>
      <c r="C257" s="361" t="s">
        <v>70</v>
      </c>
      <c r="D257" s="361" t="s">
        <v>14</v>
      </c>
      <c r="E257" s="304">
        <v>5000</v>
      </c>
      <c r="F257" s="270">
        <v>3665</v>
      </c>
      <c r="G257" s="681">
        <f t="shared" si="4"/>
        <v>1.3642564802182811</v>
      </c>
      <c r="H257" s="808" t="s">
        <v>43</v>
      </c>
      <c r="I257" s="331" t="s">
        <v>19</v>
      </c>
      <c r="J257" s="315" t="s">
        <v>371</v>
      </c>
      <c r="K257" s="325" t="s">
        <v>78</v>
      </c>
      <c r="L257" s="325" t="s">
        <v>65</v>
      </c>
      <c r="M257" s="677"/>
      <c r="N257" s="247"/>
    </row>
    <row r="258" spans="1:14" x14ac:dyDescent="0.25">
      <c r="A258" s="368">
        <v>44095</v>
      </c>
      <c r="B258" s="361" t="s">
        <v>72</v>
      </c>
      <c r="C258" s="361" t="s">
        <v>70</v>
      </c>
      <c r="D258" s="361" t="s">
        <v>14</v>
      </c>
      <c r="E258" s="263">
        <v>1000</v>
      </c>
      <c r="F258" s="270">
        <v>3665</v>
      </c>
      <c r="G258" s="681">
        <f t="shared" si="4"/>
        <v>0.27285129604365621</v>
      </c>
      <c r="H258" s="808" t="s">
        <v>43</v>
      </c>
      <c r="I258" s="331" t="s">
        <v>19</v>
      </c>
      <c r="J258" s="315" t="s">
        <v>371</v>
      </c>
      <c r="K258" s="325" t="s">
        <v>78</v>
      </c>
      <c r="L258" s="325" t="s">
        <v>65</v>
      </c>
      <c r="M258" s="677"/>
      <c r="N258" s="247"/>
    </row>
    <row r="259" spans="1:14" x14ac:dyDescent="0.25">
      <c r="A259" s="368">
        <v>44095</v>
      </c>
      <c r="B259" s="361" t="s">
        <v>72</v>
      </c>
      <c r="C259" s="361" t="s">
        <v>70</v>
      </c>
      <c r="D259" s="361" t="s">
        <v>14</v>
      </c>
      <c r="E259" s="304">
        <v>4000</v>
      </c>
      <c r="F259" s="270">
        <v>3665</v>
      </c>
      <c r="G259" s="681">
        <f t="shared" si="4"/>
        <v>1.0914051841746248</v>
      </c>
      <c r="H259" s="808" t="s">
        <v>43</v>
      </c>
      <c r="I259" s="331" t="s">
        <v>19</v>
      </c>
      <c r="J259" s="315" t="s">
        <v>371</v>
      </c>
      <c r="K259" s="325" t="s">
        <v>78</v>
      </c>
      <c r="L259" s="325" t="s">
        <v>65</v>
      </c>
      <c r="M259" s="677"/>
      <c r="N259" s="247"/>
    </row>
    <row r="260" spans="1:14" x14ac:dyDescent="0.25">
      <c r="A260" s="314">
        <v>44095</v>
      </c>
      <c r="B260" s="315" t="s">
        <v>264</v>
      </c>
      <c r="C260" s="315" t="s">
        <v>265</v>
      </c>
      <c r="D260" s="440" t="s">
        <v>101</v>
      </c>
      <c r="E260" s="271">
        <v>2100</v>
      </c>
      <c r="F260" s="270">
        <v>3665</v>
      </c>
      <c r="G260" s="681">
        <f t="shared" si="4"/>
        <v>0.572987721691678</v>
      </c>
      <c r="H260" s="808" t="s">
        <v>263</v>
      </c>
      <c r="I260" s="331" t="s">
        <v>19</v>
      </c>
      <c r="J260" s="377" t="s">
        <v>536</v>
      </c>
      <c r="K260" s="325" t="s">
        <v>78</v>
      </c>
      <c r="L260" s="325" t="s">
        <v>65</v>
      </c>
      <c r="M260" s="677"/>
      <c r="N260" s="247"/>
    </row>
    <row r="261" spans="1:14" x14ac:dyDescent="0.25">
      <c r="A261" s="368">
        <v>44095</v>
      </c>
      <c r="B261" s="361" t="s">
        <v>358</v>
      </c>
      <c r="C261" s="361" t="s">
        <v>276</v>
      </c>
      <c r="D261" s="361" t="s">
        <v>101</v>
      </c>
      <c r="E261" s="362">
        <v>320000</v>
      </c>
      <c r="F261" s="270">
        <v>3665</v>
      </c>
      <c r="G261" s="681">
        <f t="shared" si="4"/>
        <v>87.312414733969987</v>
      </c>
      <c r="H261" s="808" t="s">
        <v>43</v>
      </c>
      <c r="I261" s="331" t="s">
        <v>19</v>
      </c>
      <c r="J261" s="378" t="s">
        <v>375</v>
      </c>
      <c r="K261" s="325" t="s">
        <v>78</v>
      </c>
      <c r="L261" s="325" t="s">
        <v>65</v>
      </c>
      <c r="M261" s="677"/>
      <c r="N261" s="247"/>
    </row>
    <row r="262" spans="1:14" x14ac:dyDescent="0.25">
      <c r="A262" s="314">
        <v>44095</v>
      </c>
      <c r="B262" s="260" t="s">
        <v>175</v>
      </c>
      <c r="C262" s="260" t="s">
        <v>180</v>
      </c>
      <c r="D262" s="260" t="s">
        <v>55</v>
      </c>
      <c r="E262" s="330">
        <v>20000</v>
      </c>
      <c r="F262" s="270">
        <v>3665</v>
      </c>
      <c r="G262" s="681">
        <f t="shared" si="4"/>
        <v>5.4570259208731242</v>
      </c>
      <c r="H262" s="808" t="s">
        <v>56</v>
      </c>
      <c r="I262" s="331" t="s">
        <v>19</v>
      </c>
      <c r="J262" s="378" t="s">
        <v>376</v>
      </c>
      <c r="K262" s="325" t="s">
        <v>78</v>
      </c>
      <c r="L262" s="325" t="s">
        <v>65</v>
      </c>
      <c r="M262" s="677"/>
      <c r="N262" s="247"/>
    </row>
    <row r="263" spans="1:14" x14ac:dyDescent="0.25">
      <c r="A263" s="314">
        <v>44095</v>
      </c>
      <c r="B263" s="548" t="s">
        <v>181</v>
      </c>
      <c r="C263" s="260" t="s">
        <v>180</v>
      </c>
      <c r="D263" s="258" t="s">
        <v>55</v>
      </c>
      <c r="E263" s="263">
        <v>20000</v>
      </c>
      <c r="F263" s="270">
        <v>3665</v>
      </c>
      <c r="G263" s="681">
        <f t="shared" si="4"/>
        <v>5.4570259208731242</v>
      </c>
      <c r="H263" s="808" t="s">
        <v>110</v>
      </c>
      <c r="I263" s="331" t="s">
        <v>19</v>
      </c>
      <c r="J263" s="378" t="s">
        <v>376</v>
      </c>
      <c r="K263" s="325" t="s">
        <v>78</v>
      </c>
      <c r="L263" s="325" t="s">
        <v>65</v>
      </c>
      <c r="M263" s="677"/>
      <c r="N263" s="247"/>
    </row>
    <row r="264" spans="1:14" x14ac:dyDescent="0.25">
      <c r="A264" s="314">
        <v>44095</v>
      </c>
      <c r="B264" s="548" t="s">
        <v>174</v>
      </c>
      <c r="C264" s="260" t="s">
        <v>180</v>
      </c>
      <c r="D264" s="258" t="s">
        <v>14</v>
      </c>
      <c r="E264" s="263">
        <v>30000</v>
      </c>
      <c r="F264" s="270">
        <v>3665</v>
      </c>
      <c r="G264" s="681">
        <f t="shared" si="4"/>
        <v>8.1855388813096859</v>
      </c>
      <c r="H264" s="808" t="s">
        <v>43</v>
      </c>
      <c r="I264" s="331" t="s">
        <v>19</v>
      </c>
      <c r="J264" s="378" t="s">
        <v>376</v>
      </c>
      <c r="K264" s="325" t="s">
        <v>78</v>
      </c>
      <c r="L264" s="325" t="s">
        <v>65</v>
      </c>
      <c r="M264" s="677"/>
      <c r="N264" s="247"/>
    </row>
    <row r="265" spans="1:14" x14ac:dyDescent="0.25">
      <c r="A265" s="314">
        <v>44095</v>
      </c>
      <c r="B265" s="260" t="s">
        <v>177</v>
      </c>
      <c r="C265" s="260" t="s">
        <v>180</v>
      </c>
      <c r="D265" s="260" t="s">
        <v>99</v>
      </c>
      <c r="E265" s="243">
        <v>25000</v>
      </c>
      <c r="F265" s="270">
        <v>3665</v>
      </c>
      <c r="G265" s="681">
        <f t="shared" si="4"/>
        <v>6.8212824010914055</v>
      </c>
      <c r="H265" s="808" t="s">
        <v>74</v>
      </c>
      <c r="I265" s="331" t="s">
        <v>19</v>
      </c>
      <c r="J265" s="378" t="s">
        <v>376</v>
      </c>
      <c r="K265" s="325" t="s">
        <v>78</v>
      </c>
      <c r="L265" s="325" t="s">
        <v>65</v>
      </c>
      <c r="M265" s="677"/>
      <c r="N265" s="247"/>
    </row>
    <row r="266" spans="1:14" x14ac:dyDescent="0.25">
      <c r="A266" s="314">
        <v>44095</v>
      </c>
      <c r="B266" s="548" t="s">
        <v>178</v>
      </c>
      <c r="C266" s="260" t="s">
        <v>180</v>
      </c>
      <c r="D266" s="258" t="s">
        <v>99</v>
      </c>
      <c r="E266" s="263">
        <v>25000</v>
      </c>
      <c r="F266" s="270">
        <v>3665</v>
      </c>
      <c r="G266" s="681">
        <f t="shared" si="4"/>
        <v>6.8212824010914055</v>
      </c>
      <c r="H266" s="808" t="s">
        <v>75</v>
      </c>
      <c r="I266" s="331" t="s">
        <v>19</v>
      </c>
      <c r="J266" s="378" t="s">
        <v>376</v>
      </c>
      <c r="K266" s="325" t="s">
        <v>78</v>
      </c>
      <c r="L266" s="325" t="s">
        <v>65</v>
      </c>
      <c r="M266" s="677"/>
      <c r="N266" s="247"/>
    </row>
    <row r="267" spans="1:14" x14ac:dyDescent="0.25">
      <c r="A267" s="314">
        <v>44095</v>
      </c>
      <c r="B267" s="548" t="s">
        <v>179</v>
      </c>
      <c r="C267" s="260" t="s">
        <v>180</v>
      </c>
      <c r="D267" s="258" t="s">
        <v>101</v>
      </c>
      <c r="E267" s="263">
        <v>10000</v>
      </c>
      <c r="F267" s="270">
        <v>3665</v>
      </c>
      <c r="G267" s="681">
        <f t="shared" si="4"/>
        <v>2.7285129604365621</v>
      </c>
      <c r="H267" s="808" t="s">
        <v>146</v>
      </c>
      <c r="I267" s="331" t="s">
        <v>19</v>
      </c>
      <c r="J267" s="378" t="s">
        <v>376</v>
      </c>
      <c r="K267" s="325" t="s">
        <v>78</v>
      </c>
      <c r="L267" s="325" t="s">
        <v>65</v>
      </c>
      <c r="M267" s="677"/>
      <c r="N267" s="247"/>
    </row>
    <row r="268" spans="1:14" x14ac:dyDescent="0.25">
      <c r="A268" s="368">
        <v>44095</v>
      </c>
      <c r="B268" s="361" t="s">
        <v>277</v>
      </c>
      <c r="C268" s="361" t="s">
        <v>276</v>
      </c>
      <c r="D268" s="361" t="s">
        <v>101</v>
      </c>
      <c r="E268" s="362">
        <v>7200</v>
      </c>
      <c r="F268" s="270">
        <v>3665</v>
      </c>
      <c r="G268" s="681">
        <f t="shared" si="4"/>
        <v>1.9645293315143246</v>
      </c>
      <c r="H268" s="808" t="s">
        <v>43</v>
      </c>
      <c r="I268" s="331" t="s">
        <v>19</v>
      </c>
      <c r="J268" s="378" t="s">
        <v>537</v>
      </c>
      <c r="K268" s="325" t="s">
        <v>78</v>
      </c>
      <c r="L268" s="325" t="s">
        <v>65</v>
      </c>
      <c r="M268" s="677"/>
      <c r="N268" s="247"/>
    </row>
    <row r="269" spans="1:14" x14ac:dyDescent="0.25">
      <c r="A269" s="368">
        <v>44095</v>
      </c>
      <c r="B269" s="361" t="s">
        <v>359</v>
      </c>
      <c r="C269" s="361" t="s">
        <v>276</v>
      </c>
      <c r="D269" s="361" t="s">
        <v>101</v>
      </c>
      <c r="E269" s="362">
        <v>14800</v>
      </c>
      <c r="F269" s="270">
        <v>3665</v>
      </c>
      <c r="G269" s="681">
        <f t="shared" si="4"/>
        <v>4.038199181446112</v>
      </c>
      <c r="H269" s="808" t="s">
        <v>43</v>
      </c>
      <c r="I269" s="331" t="s">
        <v>19</v>
      </c>
      <c r="J269" s="378" t="s">
        <v>537</v>
      </c>
      <c r="K269" s="325" t="s">
        <v>78</v>
      </c>
      <c r="L269" s="325" t="s">
        <v>65</v>
      </c>
      <c r="M269" s="677"/>
      <c r="N269" s="247"/>
    </row>
    <row r="270" spans="1:14" x14ac:dyDescent="0.25">
      <c r="A270" s="368">
        <v>44095</v>
      </c>
      <c r="B270" s="361" t="s">
        <v>360</v>
      </c>
      <c r="C270" s="361" t="s">
        <v>276</v>
      </c>
      <c r="D270" s="361" t="s">
        <v>101</v>
      </c>
      <c r="E270" s="367">
        <v>2800</v>
      </c>
      <c r="F270" s="270">
        <v>3665</v>
      </c>
      <c r="G270" s="681">
        <f t="shared" si="4"/>
        <v>0.76398362892223737</v>
      </c>
      <c r="H270" s="808" t="s">
        <v>43</v>
      </c>
      <c r="I270" s="331" t="s">
        <v>19</v>
      </c>
      <c r="J270" s="378" t="s">
        <v>537</v>
      </c>
      <c r="K270" s="325" t="s">
        <v>78</v>
      </c>
      <c r="L270" s="325" t="s">
        <v>65</v>
      </c>
      <c r="M270" s="677"/>
      <c r="N270" s="247"/>
    </row>
    <row r="271" spans="1:14" x14ac:dyDescent="0.25">
      <c r="A271" s="314">
        <v>44095</v>
      </c>
      <c r="B271" s="315" t="s">
        <v>72</v>
      </c>
      <c r="C271" s="260" t="s">
        <v>70</v>
      </c>
      <c r="D271" s="260" t="s">
        <v>55</v>
      </c>
      <c r="E271" s="281">
        <v>28000</v>
      </c>
      <c r="F271" s="270">
        <v>3665</v>
      </c>
      <c r="G271" s="681">
        <f t="shared" si="4"/>
        <v>7.6398362892223739</v>
      </c>
      <c r="H271" s="808" t="s">
        <v>110</v>
      </c>
      <c r="I271" s="331" t="s">
        <v>19</v>
      </c>
      <c r="J271" s="378" t="s">
        <v>377</v>
      </c>
      <c r="K271" s="325" t="s">
        <v>78</v>
      </c>
      <c r="L271" s="325" t="s">
        <v>65</v>
      </c>
      <c r="M271" s="677"/>
      <c r="N271" s="247"/>
    </row>
    <row r="272" spans="1:14" x14ac:dyDescent="0.25">
      <c r="A272" s="314">
        <v>44095</v>
      </c>
      <c r="B272" s="315" t="s">
        <v>72</v>
      </c>
      <c r="C272" s="260" t="s">
        <v>70</v>
      </c>
      <c r="D272" s="260" t="s">
        <v>55</v>
      </c>
      <c r="E272" s="243">
        <v>30000</v>
      </c>
      <c r="F272" s="270">
        <v>3665</v>
      </c>
      <c r="G272" s="681">
        <f t="shared" si="4"/>
        <v>8.1855388813096859</v>
      </c>
      <c r="H272" s="808" t="s">
        <v>110</v>
      </c>
      <c r="I272" s="331" t="s">
        <v>19</v>
      </c>
      <c r="J272" s="378" t="s">
        <v>377</v>
      </c>
      <c r="K272" s="325" t="s">
        <v>78</v>
      </c>
      <c r="L272" s="325" t="s">
        <v>65</v>
      </c>
      <c r="M272" s="677"/>
      <c r="N272" s="247"/>
    </row>
    <row r="273" spans="1:14" x14ac:dyDescent="0.25">
      <c r="A273" s="314">
        <v>44096</v>
      </c>
      <c r="B273" s="315" t="s">
        <v>72</v>
      </c>
      <c r="C273" s="260" t="s">
        <v>70</v>
      </c>
      <c r="D273" s="260" t="s">
        <v>55</v>
      </c>
      <c r="E273" s="351">
        <v>28000</v>
      </c>
      <c r="F273" s="270">
        <v>3665</v>
      </c>
      <c r="G273" s="681">
        <f t="shared" si="4"/>
        <v>7.6398362892223739</v>
      </c>
      <c r="H273" s="808" t="s">
        <v>110</v>
      </c>
      <c r="I273" s="331" t="s">
        <v>19</v>
      </c>
      <c r="J273" s="378" t="s">
        <v>377</v>
      </c>
      <c r="K273" s="325" t="s">
        <v>78</v>
      </c>
      <c r="L273" s="325" t="s">
        <v>65</v>
      </c>
      <c r="M273" s="677"/>
      <c r="N273" s="247"/>
    </row>
    <row r="274" spans="1:14" x14ac:dyDescent="0.25">
      <c r="A274" s="314">
        <v>44096</v>
      </c>
      <c r="B274" s="315" t="s">
        <v>72</v>
      </c>
      <c r="C274" s="260" t="s">
        <v>70</v>
      </c>
      <c r="D274" s="260" t="s">
        <v>55</v>
      </c>
      <c r="E274" s="271">
        <v>30000</v>
      </c>
      <c r="F274" s="270">
        <v>3665</v>
      </c>
      <c r="G274" s="681">
        <f t="shared" si="4"/>
        <v>8.1855388813096859</v>
      </c>
      <c r="H274" s="808" t="s">
        <v>110</v>
      </c>
      <c r="I274" s="331" t="s">
        <v>19</v>
      </c>
      <c r="J274" s="378" t="s">
        <v>377</v>
      </c>
      <c r="K274" s="325" t="s">
        <v>78</v>
      </c>
      <c r="L274" s="325" t="s">
        <v>65</v>
      </c>
      <c r="M274" s="677"/>
      <c r="N274" s="247"/>
    </row>
    <row r="275" spans="1:14" x14ac:dyDescent="0.25">
      <c r="A275" s="322">
        <v>44096</v>
      </c>
      <c r="B275" s="361" t="s">
        <v>381</v>
      </c>
      <c r="C275" s="361" t="s">
        <v>182</v>
      </c>
      <c r="D275" s="361" t="s">
        <v>101</v>
      </c>
      <c r="E275" s="271">
        <v>50000</v>
      </c>
      <c r="F275" s="270">
        <v>3665</v>
      </c>
      <c r="G275" s="681">
        <f t="shared" si="4"/>
        <v>13.642564802182811</v>
      </c>
      <c r="H275" s="808" t="s">
        <v>43</v>
      </c>
      <c r="I275" s="331" t="s">
        <v>19</v>
      </c>
      <c r="J275" s="315" t="s">
        <v>382</v>
      </c>
      <c r="K275" s="325" t="s">
        <v>78</v>
      </c>
      <c r="L275" s="325" t="s">
        <v>65</v>
      </c>
      <c r="M275" s="677"/>
      <c r="N275" s="247"/>
    </row>
    <row r="276" spans="1:14" x14ac:dyDescent="0.25">
      <c r="A276" s="266">
        <v>44096</v>
      </c>
      <c r="B276" s="258" t="s">
        <v>72</v>
      </c>
      <c r="C276" s="258" t="s">
        <v>70</v>
      </c>
      <c r="D276" s="280" t="s">
        <v>99</v>
      </c>
      <c r="E276" s="243">
        <v>8000</v>
      </c>
      <c r="F276" s="270">
        <v>3665</v>
      </c>
      <c r="G276" s="681">
        <f t="shared" si="4"/>
        <v>2.1828103683492497</v>
      </c>
      <c r="H276" s="808" t="s">
        <v>74</v>
      </c>
      <c r="I276" s="331" t="s">
        <v>19</v>
      </c>
      <c r="J276" s="546" t="s">
        <v>389</v>
      </c>
      <c r="K276" s="325" t="s">
        <v>78</v>
      </c>
      <c r="L276" s="325" t="s">
        <v>65</v>
      </c>
      <c r="M276" s="677"/>
      <c r="N276" s="247"/>
    </row>
    <row r="277" spans="1:14" x14ac:dyDescent="0.25">
      <c r="A277" s="266">
        <v>44096</v>
      </c>
      <c r="B277" s="258" t="s">
        <v>72</v>
      </c>
      <c r="C277" s="258" t="s">
        <v>70</v>
      </c>
      <c r="D277" s="280" t="s">
        <v>99</v>
      </c>
      <c r="E277" s="243">
        <v>11000</v>
      </c>
      <c r="F277" s="270">
        <v>3665</v>
      </c>
      <c r="G277" s="681">
        <f t="shared" si="4"/>
        <v>3.0013642564802181</v>
      </c>
      <c r="H277" s="808" t="s">
        <v>74</v>
      </c>
      <c r="I277" s="331" t="s">
        <v>19</v>
      </c>
      <c r="J277" s="546" t="s">
        <v>389</v>
      </c>
      <c r="K277" s="325" t="s">
        <v>78</v>
      </c>
      <c r="L277" s="325" t="s">
        <v>65</v>
      </c>
      <c r="M277" s="677"/>
      <c r="N277" s="247"/>
    </row>
    <row r="278" spans="1:14" x14ac:dyDescent="0.25">
      <c r="A278" s="266">
        <v>44096</v>
      </c>
      <c r="B278" s="258" t="s">
        <v>72</v>
      </c>
      <c r="C278" s="258" t="s">
        <v>70</v>
      </c>
      <c r="D278" s="280" t="s">
        <v>99</v>
      </c>
      <c r="E278" s="243">
        <v>13000</v>
      </c>
      <c r="F278" s="270">
        <v>3665</v>
      </c>
      <c r="G278" s="681">
        <f t="shared" si="4"/>
        <v>3.5470668485675305</v>
      </c>
      <c r="H278" s="808" t="s">
        <v>74</v>
      </c>
      <c r="I278" s="331" t="s">
        <v>19</v>
      </c>
      <c r="J278" s="546" t="s">
        <v>389</v>
      </c>
      <c r="K278" s="325" t="s">
        <v>78</v>
      </c>
      <c r="L278" s="325" t="s">
        <v>65</v>
      </c>
      <c r="M278" s="677"/>
      <c r="N278" s="247"/>
    </row>
    <row r="279" spans="1:14" x14ac:dyDescent="0.25">
      <c r="A279" s="266">
        <v>44096</v>
      </c>
      <c r="B279" s="258" t="s">
        <v>72</v>
      </c>
      <c r="C279" s="258" t="s">
        <v>70</v>
      </c>
      <c r="D279" s="280" t="s">
        <v>99</v>
      </c>
      <c r="E279" s="243">
        <v>6000</v>
      </c>
      <c r="F279" s="270">
        <v>3665</v>
      </c>
      <c r="G279" s="681">
        <f t="shared" si="4"/>
        <v>1.6371077762619373</v>
      </c>
      <c r="H279" s="808" t="s">
        <v>74</v>
      </c>
      <c r="I279" s="331" t="s">
        <v>19</v>
      </c>
      <c r="J279" s="546" t="s">
        <v>389</v>
      </c>
      <c r="K279" s="325" t="s">
        <v>78</v>
      </c>
      <c r="L279" s="325" t="s">
        <v>65</v>
      </c>
      <c r="M279" s="677"/>
      <c r="N279" s="247"/>
    </row>
    <row r="280" spans="1:14" x14ac:dyDescent="0.25">
      <c r="A280" s="266">
        <v>44096</v>
      </c>
      <c r="B280" s="260" t="s">
        <v>191</v>
      </c>
      <c r="C280" s="260" t="s">
        <v>191</v>
      </c>
      <c r="D280" s="260" t="s">
        <v>99</v>
      </c>
      <c r="E280" s="243">
        <v>6000</v>
      </c>
      <c r="F280" s="270">
        <v>3665</v>
      </c>
      <c r="G280" s="681">
        <f t="shared" si="4"/>
        <v>1.6371077762619373</v>
      </c>
      <c r="H280" s="808" t="s">
        <v>74</v>
      </c>
      <c r="I280" s="331" t="s">
        <v>19</v>
      </c>
      <c r="J280" s="546" t="s">
        <v>389</v>
      </c>
      <c r="K280" s="325" t="s">
        <v>78</v>
      </c>
      <c r="L280" s="325" t="s">
        <v>65</v>
      </c>
      <c r="M280" s="677"/>
      <c r="N280" s="247"/>
    </row>
    <row r="281" spans="1:14" x14ac:dyDescent="0.25">
      <c r="A281" s="266">
        <v>44096</v>
      </c>
      <c r="B281" s="260" t="s">
        <v>191</v>
      </c>
      <c r="C281" s="260" t="s">
        <v>191</v>
      </c>
      <c r="D281" s="260" t="s">
        <v>99</v>
      </c>
      <c r="E281" s="281">
        <v>2000</v>
      </c>
      <c r="F281" s="270">
        <v>3665</v>
      </c>
      <c r="G281" s="681">
        <f t="shared" si="4"/>
        <v>0.54570259208731242</v>
      </c>
      <c r="H281" s="808" t="s">
        <v>74</v>
      </c>
      <c r="I281" s="331" t="s">
        <v>19</v>
      </c>
      <c r="J281" s="546" t="s">
        <v>389</v>
      </c>
      <c r="K281" s="325" t="s">
        <v>78</v>
      </c>
      <c r="L281" s="325" t="s">
        <v>65</v>
      </c>
      <c r="M281" s="677"/>
      <c r="N281" s="247"/>
    </row>
    <row r="282" spans="1:14" x14ac:dyDescent="0.25">
      <c r="A282" s="266">
        <v>44096</v>
      </c>
      <c r="B282" s="260" t="s">
        <v>191</v>
      </c>
      <c r="C282" s="260" t="s">
        <v>191</v>
      </c>
      <c r="D282" s="260" t="s">
        <v>99</v>
      </c>
      <c r="E282" s="300">
        <v>2000</v>
      </c>
      <c r="F282" s="270">
        <v>3665</v>
      </c>
      <c r="G282" s="681">
        <f t="shared" si="4"/>
        <v>0.54570259208731242</v>
      </c>
      <c r="H282" s="808" t="s">
        <v>74</v>
      </c>
      <c r="I282" s="331" t="s">
        <v>19</v>
      </c>
      <c r="J282" s="546" t="s">
        <v>389</v>
      </c>
      <c r="K282" s="325" t="s">
        <v>78</v>
      </c>
      <c r="L282" s="325" t="s">
        <v>65</v>
      </c>
      <c r="M282" s="677"/>
      <c r="N282" s="247"/>
    </row>
    <row r="283" spans="1:14" x14ac:dyDescent="0.25">
      <c r="A283" s="266">
        <v>44096</v>
      </c>
      <c r="B283" s="258" t="s">
        <v>72</v>
      </c>
      <c r="C283" s="258" t="s">
        <v>70</v>
      </c>
      <c r="D283" s="280" t="s">
        <v>99</v>
      </c>
      <c r="E283" s="263">
        <v>15000</v>
      </c>
      <c r="F283" s="270">
        <v>3665</v>
      </c>
      <c r="G283" s="681">
        <f t="shared" si="4"/>
        <v>4.0927694406548429</v>
      </c>
      <c r="H283" s="426" t="s">
        <v>75</v>
      </c>
      <c r="I283" s="331" t="s">
        <v>19</v>
      </c>
      <c r="J283" s="427" t="s">
        <v>379</v>
      </c>
      <c r="K283" s="325" t="s">
        <v>78</v>
      </c>
      <c r="L283" s="325" t="s">
        <v>65</v>
      </c>
      <c r="M283" s="677"/>
      <c r="N283" s="247"/>
    </row>
    <row r="284" spans="1:14" x14ac:dyDescent="0.25">
      <c r="A284" s="266">
        <v>44096</v>
      </c>
      <c r="B284" s="258" t="s">
        <v>72</v>
      </c>
      <c r="C284" s="258" t="s">
        <v>70</v>
      </c>
      <c r="D284" s="280" t="s">
        <v>99</v>
      </c>
      <c r="E284" s="243">
        <v>10000</v>
      </c>
      <c r="F284" s="270">
        <v>3665</v>
      </c>
      <c r="G284" s="681">
        <f t="shared" si="4"/>
        <v>2.7285129604365621</v>
      </c>
      <c r="H284" s="426" t="s">
        <v>75</v>
      </c>
      <c r="I284" s="331" t="s">
        <v>19</v>
      </c>
      <c r="J284" s="427" t="s">
        <v>379</v>
      </c>
      <c r="K284" s="325" t="s">
        <v>78</v>
      </c>
      <c r="L284" s="325" t="s">
        <v>65</v>
      </c>
      <c r="M284" s="677"/>
      <c r="N284" s="247"/>
    </row>
    <row r="285" spans="1:14" x14ac:dyDescent="0.25">
      <c r="A285" s="266">
        <v>44096</v>
      </c>
      <c r="B285" s="258" t="s">
        <v>72</v>
      </c>
      <c r="C285" s="258" t="s">
        <v>70</v>
      </c>
      <c r="D285" s="280" t="s">
        <v>99</v>
      </c>
      <c r="E285" s="243">
        <v>12000</v>
      </c>
      <c r="F285" s="270">
        <v>3665</v>
      </c>
      <c r="G285" s="681">
        <f t="shared" si="4"/>
        <v>3.2742155525238745</v>
      </c>
      <c r="H285" s="426" t="s">
        <v>75</v>
      </c>
      <c r="I285" s="331" t="s">
        <v>19</v>
      </c>
      <c r="J285" s="427" t="s">
        <v>379</v>
      </c>
      <c r="K285" s="325" t="s">
        <v>78</v>
      </c>
      <c r="L285" s="325" t="s">
        <v>65</v>
      </c>
      <c r="M285" s="677"/>
      <c r="N285" s="247"/>
    </row>
    <row r="286" spans="1:14" x14ac:dyDescent="0.25">
      <c r="A286" s="266">
        <v>44096</v>
      </c>
      <c r="B286" s="258" t="s">
        <v>72</v>
      </c>
      <c r="C286" s="258" t="s">
        <v>70</v>
      </c>
      <c r="D286" s="280" t="s">
        <v>99</v>
      </c>
      <c r="E286" s="243">
        <v>12000</v>
      </c>
      <c r="F286" s="270">
        <v>3665</v>
      </c>
      <c r="G286" s="681">
        <f t="shared" si="4"/>
        <v>3.2742155525238745</v>
      </c>
      <c r="H286" s="426" t="s">
        <v>75</v>
      </c>
      <c r="I286" s="331" t="s">
        <v>19</v>
      </c>
      <c r="J286" s="427" t="s">
        <v>379</v>
      </c>
      <c r="K286" s="325" t="s">
        <v>78</v>
      </c>
      <c r="L286" s="325" t="s">
        <v>65</v>
      </c>
      <c r="M286" s="677"/>
      <c r="N286" s="247"/>
    </row>
    <row r="287" spans="1:14" x14ac:dyDescent="0.25">
      <c r="A287" s="266">
        <v>44096</v>
      </c>
      <c r="B287" s="260" t="s">
        <v>191</v>
      </c>
      <c r="C287" s="260" t="s">
        <v>191</v>
      </c>
      <c r="D287" s="260" t="s">
        <v>99</v>
      </c>
      <c r="E287" s="271">
        <v>4000</v>
      </c>
      <c r="F287" s="270">
        <v>3665</v>
      </c>
      <c r="G287" s="681">
        <f t="shared" si="4"/>
        <v>1.0914051841746248</v>
      </c>
      <c r="H287" s="426" t="s">
        <v>75</v>
      </c>
      <c r="I287" s="331" t="s">
        <v>19</v>
      </c>
      <c r="J287" s="427" t="s">
        <v>379</v>
      </c>
      <c r="K287" s="325" t="s">
        <v>78</v>
      </c>
      <c r="L287" s="325" t="s">
        <v>65</v>
      </c>
      <c r="M287" s="677"/>
      <c r="N287" s="247"/>
    </row>
    <row r="288" spans="1:14" x14ac:dyDescent="0.25">
      <c r="A288" s="266">
        <v>44096</v>
      </c>
      <c r="B288" s="260" t="s">
        <v>191</v>
      </c>
      <c r="C288" s="260" t="s">
        <v>191</v>
      </c>
      <c r="D288" s="260" t="s">
        <v>99</v>
      </c>
      <c r="E288" s="664">
        <v>4000</v>
      </c>
      <c r="F288" s="270">
        <v>3665</v>
      </c>
      <c r="G288" s="681">
        <f t="shared" si="4"/>
        <v>1.0914051841746248</v>
      </c>
      <c r="H288" s="426" t="s">
        <v>75</v>
      </c>
      <c r="I288" s="331" t="s">
        <v>19</v>
      </c>
      <c r="J288" s="427" t="s">
        <v>379</v>
      </c>
      <c r="K288" s="325" t="s">
        <v>78</v>
      </c>
      <c r="L288" s="325" t="s">
        <v>65</v>
      </c>
      <c r="M288" s="677"/>
      <c r="N288" s="247"/>
    </row>
    <row r="289" spans="1:14" x14ac:dyDescent="0.25">
      <c r="A289" s="266">
        <v>44096</v>
      </c>
      <c r="B289" s="260" t="s">
        <v>191</v>
      </c>
      <c r="C289" s="260" t="s">
        <v>191</v>
      </c>
      <c r="D289" s="260" t="s">
        <v>99</v>
      </c>
      <c r="E289" s="243">
        <v>2000</v>
      </c>
      <c r="F289" s="270">
        <v>3665</v>
      </c>
      <c r="G289" s="681">
        <f t="shared" si="4"/>
        <v>0.54570259208731242</v>
      </c>
      <c r="H289" s="426" t="s">
        <v>75</v>
      </c>
      <c r="I289" s="331" t="s">
        <v>19</v>
      </c>
      <c r="J289" s="427" t="s">
        <v>379</v>
      </c>
      <c r="K289" s="325" t="s">
        <v>78</v>
      </c>
      <c r="L289" s="325" t="s">
        <v>65</v>
      </c>
      <c r="M289" s="677"/>
      <c r="N289" s="247"/>
    </row>
    <row r="290" spans="1:14" x14ac:dyDescent="0.25">
      <c r="A290" s="314">
        <v>44096</v>
      </c>
      <c r="B290" s="315" t="s">
        <v>72</v>
      </c>
      <c r="C290" s="315" t="s">
        <v>70</v>
      </c>
      <c r="D290" s="315" t="s">
        <v>55</v>
      </c>
      <c r="E290" s="354">
        <v>3000</v>
      </c>
      <c r="F290" s="270">
        <v>3665</v>
      </c>
      <c r="G290" s="681">
        <f t="shared" si="4"/>
        <v>0.81855388813096863</v>
      </c>
      <c r="H290" s="426" t="s">
        <v>56</v>
      </c>
      <c r="I290" s="331" t="s">
        <v>19</v>
      </c>
      <c r="J290" s="378" t="s">
        <v>380</v>
      </c>
      <c r="K290" s="325" t="s">
        <v>78</v>
      </c>
      <c r="L290" s="325" t="s">
        <v>65</v>
      </c>
      <c r="M290" s="677"/>
      <c r="N290" s="247"/>
    </row>
    <row r="291" spans="1:14" x14ac:dyDescent="0.25">
      <c r="A291" s="314">
        <v>44096</v>
      </c>
      <c r="B291" s="315" t="s">
        <v>72</v>
      </c>
      <c r="C291" s="315" t="s">
        <v>70</v>
      </c>
      <c r="D291" s="315" t="s">
        <v>55</v>
      </c>
      <c r="E291" s="270">
        <v>4000</v>
      </c>
      <c r="F291" s="270">
        <v>3665</v>
      </c>
      <c r="G291" s="681">
        <f t="shared" si="4"/>
        <v>1.0914051841746248</v>
      </c>
      <c r="H291" s="426" t="s">
        <v>56</v>
      </c>
      <c r="I291" s="331" t="s">
        <v>19</v>
      </c>
      <c r="J291" s="378" t="s">
        <v>380</v>
      </c>
      <c r="K291" s="325" t="s">
        <v>78</v>
      </c>
      <c r="L291" s="325" t="s">
        <v>65</v>
      </c>
      <c r="M291" s="677"/>
      <c r="N291" s="247"/>
    </row>
    <row r="292" spans="1:14" x14ac:dyDescent="0.25">
      <c r="A292" s="266">
        <v>44097</v>
      </c>
      <c r="B292" s="258" t="s">
        <v>72</v>
      </c>
      <c r="C292" s="258" t="s">
        <v>70</v>
      </c>
      <c r="D292" s="280" t="s">
        <v>99</v>
      </c>
      <c r="E292" s="243">
        <v>11000</v>
      </c>
      <c r="F292" s="270">
        <v>3665</v>
      </c>
      <c r="G292" s="681">
        <f t="shared" si="4"/>
        <v>3.0013642564802181</v>
      </c>
      <c r="H292" s="808" t="s">
        <v>74</v>
      </c>
      <c r="I292" s="331" t="s">
        <v>19</v>
      </c>
      <c r="J292" s="546" t="s">
        <v>409</v>
      </c>
      <c r="K292" s="325" t="s">
        <v>78</v>
      </c>
      <c r="L292" s="325" t="s">
        <v>65</v>
      </c>
      <c r="M292" s="677"/>
      <c r="N292" s="247"/>
    </row>
    <row r="293" spans="1:14" x14ac:dyDescent="0.25">
      <c r="A293" s="266">
        <v>44097</v>
      </c>
      <c r="B293" s="258" t="s">
        <v>72</v>
      </c>
      <c r="C293" s="258" t="s">
        <v>70</v>
      </c>
      <c r="D293" s="280" t="s">
        <v>99</v>
      </c>
      <c r="E293" s="243">
        <v>6000</v>
      </c>
      <c r="F293" s="270">
        <v>3665</v>
      </c>
      <c r="G293" s="681">
        <f t="shared" si="4"/>
        <v>1.6371077762619373</v>
      </c>
      <c r="H293" s="808" t="s">
        <v>74</v>
      </c>
      <c r="I293" s="331" t="s">
        <v>19</v>
      </c>
      <c r="J293" s="546" t="s">
        <v>409</v>
      </c>
      <c r="K293" s="325" t="s">
        <v>78</v>
      </c>
      <c r="L293" s="325" t="s">
        <v>65</v>
      </c>
      <c r="M293" s="677"/>
      <c r="N293" s="247"/>
    </row>
    <row r="294" spans="1:14" x14ac:dyDescent="0.25">
      <c r="A294" s="266">
        <v>44097</v>
      </c>
      <c r="B294" s="258" t="s">
        <v>72</v>
      </c>
      <c r="C294" s="258" t="s">
        <v>70</v>
      </c>
      <c r="D294" s="280" t="s">
        <v>99</v>
      </c>
      <c r="E294" s="270">
        <v>12000</v>
      </c>
      <c r="F294" s="270">
        <v>3665</v>
      </c>
      <c r="G294" s="681">
        <f t="shared" si="4"/>
        <v>3.2742155525238745</v>
      </c>
      <c r="H294" s="808" t="s">
        <v>74</v>
      </c>
      <c r="I294" s="331" t="s">
        <v>19</v>
      </c>
      <c r="J294" s="546" t="s">
        <v>409</v>
      </c>
      <c r="K294" s="325" t="s">
        <v>78</v>
      </c>
      <c r="L294" s="325" t="s">
        <v>65</v>
      </c>
      <c r="M294" s="677"/>
      <c r="N294" s="247"/>
    </row>
    <row r="295" spans="1:14" x14ac:dyDescent="0.25">
      <c r="A295" s="266">
        <v>44097</v>
      </c>
      <c r="B295" s="258" t="s">
        <v>72</v>
      </c>
      <c r="C295" s="258" t="s">
        <v>70</v>
      </c>
      <c r="D295" s="280" t="s">
        <v>99</v>
      </c>
      <c r="E295" s="243">
        <v>8000</v>
      </c>
      <c r="F295" s="270">
        <v>3665</v>
      </c>
      <c r="G295" s="681">
        <f t="shared" si="4"/>
        <v>2.1828103683492497</v>
      </c>
      <c r="H295" s="808" t="s">
        <v>74</v>
      </c>
      <c r="I295" s="331" t="s">
        <v>19</v>
      </c>
      <c r="J295" s="546" t="s">
        <v>409</v>
      </c>
      <c r="K295" s="325" t="s">
        <v>78</v>
      </c>
      <c r="L295" s="325" t="s">
        <v>65</v>
      </c>
      <c r="M295" s="677"/>
      <c r="N295" s="247"/>
    </row>
    <row r="296" spans="1:14" x14ac:dyDescent="0.25">
      <c r="A296" s="266">
        <v>44097</v>
      </c>
      <c r="B296" s="258" t="s">
        <v>191</v>
      </c>
      <c r="C296" s="258" t="s">
        <v>191</v>
      </c>
      <c r="D296" s="280" t="s">
        <v>99</v>
      </c>
      <c r="E296" s="281">
        <v>2000</v>
      </c>
      <c r="F296" s="270">
        <v>3665</v>
      </c>
      <c r="G296" s="681">
        <f t="shared" si="4"/>
        <v>0.54570259208731242</v>
      </c>
      <c r="H296" s="808" t="s">
        <v>74</v>
      </c>
      <c r="I296" s="331" t="s">
        <v>19</v>
      </c>
      <c r="J296" s="546" t="s">
        <v>409</v>
      </c>
      <c r="K296" s="325" t="s">
        <v>78</v>
      </c>
      <c r="L296" s="325" t="s">
        <v>65</v>
      </c>
      <c r="M296" s="677"/>
      <c r="N296" s="247"/>
    </row>
    <row r="297" spans="1:14" x14ac:dyDescent="0.25">
      <c r="A297" s="266">
        <v>44097</v>
      </c>
      <c r="B297" s="258" t="s">
        <v>191</v>
      </c>
      <c r="C297" s="258" t="s">
        <v>191</v>
      </c>
      <c r="D297" s="280" t="s">
        <v>99</v>
      </c>
      <c r="E297" s="273">
        <v>6000</v>
      </c>
      <c r="F297" s="270">
        <v>3665</v>
      </c>
      <c r="G297" s="681">
        <f t="shared" si="4"/>
        <v>1.6371077762619373</v>
      </c>
      <c r="H297" s="808" t="s">
        <v>74</v>
      </c>
      <c r="I297" s="331" t="s">
        <v>19</v>
      </c>
      <c r="J297" s="546" t="s">
        <v>409</v>
      </c>
      <c r="K297" s="325" t="s">
        <v>78</v>
      </c>
      <c r="L297" s="325" t="s">
        <v>65</v>
      </c>
      <c r="M297" s="677"/>
      <c r="N297" s="247"/>
    </row>
    <row r="298" spans="1:14" x14ac:dyDescent="0.25">
      <c r="A298" s="266">
        <v>44097</v>
      </c>
      <c r="B298" s="258" t="s">
        <v>191</v>
      </c>
      <c r="C298" s="258" t="s">
        <v>191</v>
      </c>
      <c r="D298" s="280" t="s">
        <v>99</v>
      </c>
      <c r="E298" s="243">
        <v>2000</v>
      </c>
      <c r="F298" s="270">
        <v>3665</v>
      </c>
      <c r="G298" s="681">
        <f t="shared" si="4"/>
        <v>0.54570259208731242</v>
      </c>
      <c r="H298" s="808" t="s">
        <v>74</v>
      </c>
      <c r="I298" s="331" t="s">
        <v>19</v>
      </c>
      <c r="J298" s="546" t="s">
        <v>409</v>
      </c>
      <c r="K298" s="325" t="s">
        <v>78</v>
      </c>
      <c r="L298" s="325" t="s">
        <v>65</v>
      </c>
      <c r="M298" s="677"/>
      <c r="N298" s="247"/>
    </row>
    <row r="299" spans="1:14" x14ac:dyDescent="0.25">
      <c r="A299" s="314">
        <v>44097</v>
      </c>
      <c r="B299" s="315" t="s">
        <v>72</v>
      </c>
      <c r="C299" s="315" t="s">
        <v>70</v>
      </c>
      <c r="D299" s="440" t="s">
        <v>99</v>
      </c>
      <c r="E299" s="273">
        <v>9000</v>
      </c>
      <c r="F299" s="270">
        <v>3665</v>
      </c>
      <c r="G299" s="681">
        <f t="shared" si="4"/>
        <v>2.4556616643929057</v>
      </c>
      <c r="H299" s="808" t="s">
        <v>75</v>
      </c>
      <c r="I299" s="331" t="s">
        <v>19</v>
      </c>
      <c r="J299" s="377" t="s">
        <v>394</v>
      </c>
      <c r="K299" s="325" t="s">
        <v>78</v>
      </c>
      <c r="L299" s="325" t="s">
        <v>65</v>
      </c>
      <c r="M299" s="677"/>
      <c r="N299" s="247"/>
    </row>
    <row r="300" spans="1:14" x14ac:dyDescent="0.25">
      <c r="A300" s="314">
        <v>44097</v>
      </c>
      <c r="B300" s="315" t="s">
        <v>72</v>
      </c>
      <c r="C300" s="315" t="s">
        <v>70</v>
      </c>
      <c r="D300" s="440" t="s">
        <v>99</v>
      </c>
      <c r="E300" s="243">
        <v>13000</v>
      </c>
      <c r="F300" s="270">
        <v>3665</v>
      </c>
      <c r="G300" s="681">
        <f t="shared" si="4"/>
        <v>3.5470668485675305</v>
      </c>
      <c r="H300" s="808" t="s">
        <v>75</v>
      </c>
      <c r="I300" s="331" t="s">
        <v>19</v>
      </c>
      <c r="J300" s="377" t="s">
        <v>394</v>
      </c>
      <c r="K300" s="325" t="s">
        <v>78</v>
      </c>
      <c r="L300" s="325" t="s">
        <v>65</v>
      </c>
      <c r="M300" s="677"/>
      <c r="N300" s="247"/>
    </row>
    <row r="301" spans="1:14" x14ac:dyDescent="0.25">
      <c r="A301" s="314">
        <v>44097</v>
      </c>
      <c r="B301" s="315" t="s">
        <v>72</v>
      </c>
      <c r="C301" s="315" t="s">
        <v>70</v>
      </c>
      <c r="D301" s="440" t="s">
        <v>99</v>
      </c>
      <c r="E301" s="281">
        <v>12000</v>
      </c>
      <c r="F301" s="270">
        <v>3665</v>
      </c>
      <c r="G301" s="681">
        <f t="shared" si="4"/>
        <v>3.2742155525238745</v>
      </c>
      <c r="H301" s="808" t="s">
        <v>75</v>
      </c>
      <c r="I301" s="331" t="s">
        <v>19</v>
      </c>
      <c r="J301" s="377" t="s">
        <v>394</v>
      </c>
      <c r="K301" s="325" t="s">
        <v>78</v>
      </c>
      <c r="L301" s="325" t="s">
        <v>65</v>
      </c>
      <c r="M301" s="677"/>
      <c r="N301" s="247"/>
    </row>
    <row r="302" spans="1:14" x14ac:dyDescent="0.25">
      <c r="A302" s="314">
        <v>44097</v>
      </c>
      <c r="B302" s="315" t="s">
        <v>72</v>
      </c>
      <c r="C302" s="315" t="s">
        <v>70</v>
      </c>
      <c r="D302" s="440" t="s">
        <v>99</v>
      </c>
      <c r="E302" s="243">
        <v>10000</v>
      </c>
      <c r="F302" s="270">
        <v>3665</v>
      </c>
      <c r="G302" s="681">
        <f t="shared" si="4"/>
        <v>2.7285129604365621</v>
      </c>
      <c r="H302" s="808" t="s">
        <v>75</v>
      </c>
      <c r="I302" s="331" t="s">
        <v>19</v>
      </c>
      <c r="J302" s="377" t="s">
        <v>394</v>
      </c>
      <c r="K302" s="325" t="s">
        <v>78</v>
      </c>
      <c r="L302" s="325" t="s">
        <v>65</v>
      </c>
      <c r="M302" s="677"/>
      <c r="N302" s="247"/>
    </row>
    <row r="303" spans="1:14" x14ac:dyDescent="0.25">
      <c r="A303" s="314">
        <v>44097</v>
      </c>
      <c r="B303" s="315" t="s">
        <v>191</v>
      </c>
      <c r="C303" s="315" t="s">
        <v>191</v>
      </c>
      <c r="D303" s="440" t="s">
        <v>99</v>
      </c>
      <c r="E303" s="271">
        <v>4000</v>
      </c>
      <c r="F303" s="270">
        <v>3665</v>
      </c>
      <c r="G303" s="681">
        <f t="shared" si="4"/>
        <v>1.0914051841746248</v>
      </c>
      <c r="H303" s="808" t="s">
        <v>75</v>
      </c>
      <c r="I303" s="331" t="s">
        <v>19</v>
      </c>
      <c r="J303" s="377" t="s">
        <v>394</v>
      </c>
      <c r="K303" s="325" t="s">
        <v>78</v>
      </c>
      <c r="L303" s="325" t="s">
        <v>65</v>
      </c>
      <c r="M303" s="677"/>
      <c r="N303" s="247"/>
    </row>
    <row r="304" spans="1:14" x14ac:dyDescent="0.25">
      <c r="A304" s="314">
        <v>44097</v>
      </c>
      <c r="B304" s="315" t="s">
        <v>191</v>
      </c>
      <c r="C304" s="315" t="s">
        <v>191</v>
      </c>
      <c r="D304" s="440" t="s">
        <v>99</v>
      </c>
      <c r="E304" s="263">
        <v>3000</v>
      </c>
      <c r="F304" s="270">
        <v>3665</v>
      </c>
      <c r="G304" s="681">
        <f t="shared" si="4"/>
        <v>0.81855388813096863</v>
      </c>
      <c r="H304" s="808" t="s">
        <v>75</v>
      </c>
      <c r="I304" s="331" t="s">
        <v>19</v>
      </c>
      <c r="J304" s="377" t="s">
        <v>394</v>
      </c>
      <c r="K304" s="325" t="s">
        <v>78</v>
      </c>
      <c r="L304" s="325" t="s">
        <v>65</v>
      </c>
      <c r="M304" s="677"/>
      <c r="N304" s="247"/>
    </row>
    <row r="305" spans="1:14" x14ac:dyDescent="0.25">
      <c r="A305" s="314">
        <v>44097</v>
      </c>
      <c r="B305" s="315" t="s">
        <v>191</v>
      </c>
      <c r="C305" s="315" t="s">
        <v>191</v>
      </c>
      <c r="D305" s="440" t="s">
        <v>99</v>
      </c>
      <c r="E305" s="243">
        <v>3000</v>
      </c>
      <c r="F305" s="270">
        <v>3665</v>
      </c>
      <c r="G305" s="681">
        <f t="shared" si="4"/>
        <v>0.81855388813096863</v>
      </c>
      <c r="H305" s="808" t="s">
        <v>75</v>
      </c>
      <c r="I305" s="331" t="s">
        <v>19</v>
      </c>
      <c r="J305" s="377" t="s">
        <v>394</v>
      </c>
      <c r="K305" s="325" t="s">
        <v>78</v>
      </c>
      <c r="L305" s="325" t="s">
        <v>65</v>
      </c>
      <c r="M305" s="677"/>
      <c r="N305" s="247"/>
    </row>
    <row r="306" spans="1:14" x14ac:dyDescent="0.25">
      <c r="A306" s="368">
        <v>44097</v>
      </c>
      <c r="B306" s="38" t="s">
        <v>72</v>
      </c>
      <c r="C306" s="38" t="s">
        <v>70</v>
      </c>
      <c r="D306" s="38" t="s">
        <v>14</v>
      </c>
      <c r="E306" s="565">
        <v>2000</v>
      </c>
      <c r="F306" s="270">
        <v>3665</v>
      </c>
      <c r="G306" s="681">
        <f t="shared" si="4"/>
        <v>0.54570259208731242</v>
      </c>
      <c r="H306" s="808" t="s">
        <v>43</v>
      </c>
      <c r="I306" s="331" t="s">
        <v>19</v>
      </c>
      <c r="J306" s="315" t="s">
        <v>399</v>
      </c>
      <c r="K306" s="325" t="s">
        <v>78</v>
      </c>
      <c r="L306" s="325" t="s">
        <v>65</v>
      </c>
      <c r="M306" s="677"/>
      <c r="N306" s="247"/>
    </row>
    <row r="307" spans="1:14" x14ac:dyDescent="0.25">
      <c r="A307" s="368">
        <v>44097</v>
      </c>
      <c r="B307" s="38" t="s">
        <v>72</v>
      </c>
      <c r="C307" s="38" t="s">
        <v>70</v>
      </c>
      <c r="D307" s="38" t="s">
        <v>14</v>
      </c>
      <c r="E307" s="565">
        <v>2000</v>
      </c>
      <c r="F307" s="270">
        <v>3665</v>
      </c>
      <c r="G307" s="681">
        <f t="shared" si="4"/>
        <v>0.54570259208731242</v>
      </c>
      <c r="H307" s="808" t="s">
        <v>43</v>
      </c>
      <c r="I307" s="331" t="s">
        <v>19</v>
      </c>
      <c r="J307" s="315" t="s">
        <v>399</v>
      </c>
      <c r="K307" s="325" t="s">
        <v>78</v>
      </c>
      <c r="L307" s="325" t="s">
        <v>65</v>
      </c>
      <c r="M307" s="677"/>
      <c r="N307" s="247"/>
    </row>
    <row r="308" spans="1:14" x14ac:dyDescent="0.25">
      <c r="A308" s="413">
        <v>44097</v>
      </c>
      <c r="B308" s="378" t="s">
        <v>72</v>
      </c>
      <c r="C308" s="378" t="s">
        <v>70</v>
      </c>
      <c r="D308" s="378" t="s">
        <v>55</v>
      </c>
      <c r="E308" s="243">
        <v>28000</v>
      </c>
      <c r="F308" s="270">
        <v>3665</v>
      </c>
      <c r="G308" s="681">
        <f t="shared" si="4"/>
        <v>7.6398362892223739</v>
      </c>
      <c r="H308" s="808" t="s">
        <v>110</v>
      </c>
      <c r="I308" s="331" t="s">
        <v>19</v>
      </c>
      <c r="J308" s="378" t="s">
        <v>403</v>
      </c>
      <c r="K308" s="325" t="s">
        <v>78</v>
      </c>
      <c r="L308" s="325" t="s">
        <v>65</v>
      </c>
      <c r="M308" s="677"/>
      <c r="N308" s="247"/>
    </row>
    <row r="309" spans="1:14" x14ac:dyDescent="0.25">
      <c r="A309" s="314">
        <v>44097</v>
      </c>
      <c r="B309" s="378" t="s">
        <v>72</v>
      </c>
      <c r="C309" s="378" t="s">
        <v>70</v>
      </c>
      <c r="D309" s="378" t="s">
        <v>55</v>
      </c>
      <c r="E309" s="243">
        <v>30000</v>
      </c>
      <c r="F309" s="270">
        <v>3665</v>
      </c>
      <c r="G309" s="681">
        <f t="shared" si="4"/>
        <v>8.1855388813096859</v>
      </c>
      <c r="H309" s="808" t="s">
        <v>110</v>
      </c>
      <c r="I309" s="331" t="s">
        <v>19</v>
      </c>
      <c r="J309" s="378" t="s">
        <v>403</v>
      </c>
      <c r="K309" s="325" t="s">
        <v>78</v>
      </c>
      <c r="L309" s="325" t="s">
        <v>65</v>
      </c>
      <c r="M309" s="677"/>
      <c r="N309" s="247"/>
    </row>
    <row r="310" spans="1:14" x14ac:dyDescent="0.25">
      <c r="A310" s="413">
        <v>44098</v>
      </c>
      <c r="B310" s="378" t="s">
        <v>72</v>
      </c>
      <c r="C310" s="378" t="s">
        <v>70</v>
      </c>
      <c r="D310" s="378" t="s">
        <v>55</v>
      </c>
      <c r="E310" s="271">
        <v>28000</v>
      </c>
      <c r="F310" s="270">
        <v>3665</v>
      </c>
      <c r="G310" s="681">
        <f t="shared" si="4"/>
        <v>7.6398362892223739</v>
      </c>
      <c r="H310" s="808" t="s">
        <v>110</v>
      </c>
      <c r="I310" s="331" t="s">
        <v>19</v>
      </c>
      <c r="J310" s="378" t="s">
        <v>403</v>
      </c>
      <c r="K310" s="325" t="s">
        <v>78</v>
      </c>
      <c r="L310" s="325" t="s">
        <v>65</v>
      </c>
      <c r="M310" s="677"/>
      <c r="N310" s="247"/>
    </row>
    <row r="311" spans="1:14" x14ac:dyDescent="0.25">
      <c r="A311" s="413">
        <v>44098</v>
      </c>
      <c r="B311" s="378" t="s">
        <v>72</v>
      </c>
      <c r="C311" s="378" t="s">
        <v>70</v>
      </c>
      <c r="D311" s="378" t="s">
        <v>55</v>
      </c>
      <c r="E311" s="281">
        <v>30000</v>
      </c>
      <c r="F311" s="270">
        <v>3665</v>
      </c>
      <c r="G311" s="681">
        <f t="shared" si="4"/>
        <v>8.1855388813096859</v>
      </c>
      <c r="H311" s="808" t="s">
        <v>110</v>
      </c>
      <c r="I311" s="331" t="s">
        <v>19</v>
      </c>
      <c r="J311" s="378" t="s">
        <v>403</v>
      </c>
      <c r="K311" s="325" t="s">
        <v>78</v>
      </c>
      <c r="L311" s="325" t="s">
        <v>65</v>
      </c>
      <c r="M311" s="677"/>
      <c r="N311" s="247"/>
    </row>
    <row r="312" spans="1:14" x14ac:dyDescent="0.25">
      <c r="A312" s="266">
        <v>44098</v>
      </c>
      <c r="B312" s="258" t="s">
        <v>72</v>
      </c>
      <c r="C312" s="258" t="s">
        <v>70</v>
      </c>
      <c r="D312" s="280" t="s">
        <v>99</v>
      </c>
      <c r="E312" s="243">
        <v>9000</v>
      </c>
      <c r="F312" s="270">
        <v>3665</v>
      </c>
      <c r="G312" s="681">
        <f t="shared" si="4"/>
        <v>2.4556616643929057</v>
      </c>
      <c r="H312" s="808" t="s">
        <v>75</v>
      </c>
      <c r="I312" s="331" t="s">
        <v>19</v>
      </c>
      <c r="J312" s="377" t="s">
        <v>404</v>
      </c>
      <c r="K312" s="325" t="s">
        <v>78</v>
      </c>
      <c r="L312" s="325" t="s">
        <v>65</v>
      </c>
      <c r="M312" s="677"/>
      <c r="N312" s="247"/>
    </row>
    <row r="313" spans="1:14" x14ac:dyDescent="0.25">
      <c r="A313" s="266">
        <v>44098</v>
      </c>
      <c r="B313" s="258" t="s">
        <v>72</v>
      </c>
      <c r="C313" s="258" t="s">
        <v>70</v>
      </c>
      <c r="D313" s="280" t="s">
        <v>99</v>
      </c>
      <c r="E313" s="281">
        <v>11000</v>
      </c>
      <c r="F313" s="270">
        <v>3665</v>
      </c>
      <c r="G313" s="681">
        <f t="shared" ref="G313:G378" si="5">E313/F313</f>
        <v>3.0013642564802181</v>
      </c>
      <c r="H313" s="808" t="s">
        <v>75</v>
      </c>
      <c r="I313" s="331" t="s">
        <v>19</v>
      </c>
      <c r="J313" s="377" t="s">
        <v>404</v>
      </c>
      <c r="K313" s="325" t="s">
        <v>78</v>
      </c>
      <c r="L313" s="325" t="s">
        <v>65</v>
      </c>
      <c r="M313" s="677"/>
      <c r="N313" s="247"/>
    </row>
    <row r="314" spans="1:14" x14ac:dyDescent="0.25">
      <c r="A314" s="266">
        <v>44098</v>
      </c>
      <c r="B314" s="258" t="s">
        <v>72</v>
      </c>
      <c r="C314" s="258" t="s">
        <v>70</v>
      </c>
      <c r="D314" s="280" t="s">
        <v>99</v>
      </c>
      <c r="E314" s="243">
        <v>15000</v>
      </c>
      <c r="F314" s="270">
        <v>3665</v>
      </c>
      <c r="G314" s="681">
        <f t="shared" si="5"/>
        <v>4.0927694406548429</v>
      </c>
      <c r="H314" s="808" t="s">
        <v>75</v>
      </c>
      <c r="I314" s="331" t="s">
        <v>19</v>
      </c>
      <c r="J314" s="377" t="s">
        <v>404</v>
      </c>
      <c r="K314" s="325" t="s">
        <v>78</v>
      </c>
      <c r="L314" s="325" t="s">
        <v>65</v>
      </c>
      <c r="M314" s="677"/>
      <c r="N314" s="247"/>
    </row>
    <row r="315" spans="1:14" x14ac:dyDescent="0.25">
      <c r="A315" s="266">
        <v>44098</v>
      </c>
      <c r="B315" s="258" t="s">
        <v>72</v>
      </c>
      <c r="C315" s="258" t="s">
        <v>70</v>
      </c>
      <c r="D315" s="280" t="s">
        <v>99</v>
      </c>
      <c r="E315" s="243">
        <v>12000</v>
      </c>
      <c r="F315" s="270">
        <v>3665</v>
      </c>
      <c r="G315" s="681">
        <f t="shared" si="5"/>
        <v>3.2742155525238745</v>
      </c>
      <c r="H315" s="808" t="s">
        <v>75</v>
      </c>
      <c r="I315" s="331" t="s">
        <v>19</v>
      </c>
      <c r="J315" s="377" t="s">
        <v>404</v>
      </c>
      <c r="K315" s="325" t="s">
        <v>78</v>
      </c>
      <c r="L315" s="325" t="s">
        <v>65</v>
      </c>
      <c r="M315" s="677"/>
      <c r="N315" s="247"/>
    </row>
    <row r="316" spans="1:14" x14ac:dyDescent="0.25">
      <c r="A316" s="266">
        <v>44098</v>
      </c>
      <c r="B316" s="258" t="s">
        <v>191</v>
      </c>
      <c r="C316" s="258" t="s">
        <v>191</v>
      </c>
      <c r="D316" s="258" t="s">
        <v>99</v>
      </c>
      <c r="E316" s="271">
        <v>3000</v>
      </c>
      <c r="F316" s="270">
        <v>3665</v>
      </c>
      <c r="G316" s="681">
        <f t="shared" si="5"/>
        <v>0.81855388813096863</v>
      </c>
      <c r="H316" s="808" t="s">
        <v>75</v>
      </c>
      <c r="I316" s="331" t="s">
        <v>19</v>
      </c>
      <c r="J316" s="377" t="s">
        <v>404</v>
      </c>
      <c r="K316" s="325" t="s">
        <v>78</v>
      </c>
      <c r="L316" s="325" t="s">
        <v>65</v>
      </c>
      <c r="M316" s="677"/>
      <c r="N316" s="247"/>
    </row>
    <row r="317" spans="1:14" x14ac:dyDescent="0.25">
      <c r="A317" s="266">
        <v>44098</v>
      </c>
      <c r="B317" s="258" t="s">
        <v>191</v>
      </c>
      <c r="C317" s="258" t="s">
        <v>191</v>
      </c>
      <c r="D317" s="258" t="s">
        <v>99</v>
      </c>
      <c r="E317" s="263">
        <v>5000</v>
      </c>
      <c r="F317" s="270">
        <v>3665</v>
      </c>
      <c r="G317" s="681">
        <f t="shared" si="5"/>
        <v>1.3642564802182811</v>
      </c>
      <c r="H317" s="808" t="s">
        <v>75</v>
      </c>
      <c r="I317" s="331" t="s">
        <v>19</v>
      </c>
      <c r="J317" s="377" t="s">
        <v>404</v>
      </c>
      <c r="K317" s="325" t="s">
        <v>78</v>
      </c>
      <c r="L317" s="325" t="s">
        <v>65</v>
      </c>
      <c r="M317" s="677"/>
      <c r="N317" s="247"/>
    </row>
    <row r="318" spans="1:14" x14ac:dyDescent="0.25">
      <c r="A318" s="266">
        <v>44098</v>
      </c>
      <c r="B318" s="258" t="s">
        <v>191</v>
      </c>
      <c r="C318" s="258" t="s">
        <v>191</v>
      </c>
      <c r="D318" s="258" t="s">
        <v>99</v>
      </c>
      <c r="E318" s="243">
        <v>2000</v>
      </c>
      <c r="F318" s="270">
        <v>3665</v>
      </c>
      <c r="G318" s="681">
        <f t="shared" si="5"/>
        <v>0.54570259208731242</v>
      </c>
      <c r="H318" s="808" t="s">
        <v>75</v>
      </c>
      <c r="I318" s="331" t="s">
        <v>19</v>
      </c>
      <c r="J318" s="377" t="s">
        <v>404</v>
      </c>
      <c r="K318" s="325" t="s">
        <v>78</v>
      </c>
      <c r="L318" s="325" t="s">
        <v>65</v>
      </c>
      <c r="M318" s="677"/>
      <c r="N318" s="247"/>
    </row>
    <row r="319" spans="1:14" x14ac:dyDescent="0.25">
      <c r="A319" s="266">
        <v>44098</v>
      </c>
      <c r="B319" s="258" t="s">
        <v>72</v>
      </c>
      <c r="C319" s="258" t="s">
        <v>70</v>
      </c>
      <c r="D319" s="280" t="s">
        <v>99</v>
      </c>
      <c r="E319" s="243">
        <v>14000</v>
      </c>
      <c r="F319" s="270">
        <v>3665</v>
      </c>
      <c r="G319" s="681">
        <f t="shared" si="5"/>
        <v>3.8199181446111869</v>
      </c>
      <c r="H319" s="808" t="s">
        <v>74</v>
      </c>
      <c r="I319" s="331" t="s">
        <v>19</v>
      </c>
      <c r="J319" s="546" t="s">
        <v>426</v>
      </c>
      <c r="K319" s="325" t="s">
        <v>78</v>
      </c>
      <c r="L319" s="325" t="s">
        <v>65</v>
      </c>
      <c r="M319" s="677"/>
      <c r="N319" s="247"/>
    </row>
    <row r="320" spans="1:14" x14ac:dyDescent="0.25">
      <c r="A320" s="266">
        <v>44098</v>
      </c>
      <c r="B320" s="258" t="s">
        <v>72</v>
      </c>
      <c r="C320" s="258" t="s">
        <v>70</v>
      </c>
      <c r="D320" s="280" t="s">
        <v>99</v>
      </c>
      <c r="E320" s="243">
        <v>11000</v>
      </c>
      <c r="F320" s="270">
        <v>3665</v>
      </c>
      <c r="G320" s="681">
        <f t="shared" si="5"/>
        <v>3.0013642564802181</v>
      </c>
      <c r="H320" s="808" t="s">
        <v>74</v>
      </c>
      <c r="I320" s="331" t="s">
        <v>19</v>
      </c>
      <c r="J320" s="546" t="s">
        <v>426</v>
      </c>
      <c r="K320" s="325" t="s">
        <v>78</v>
      </c>
      <c r="L320" s="325" t="s">
        <v>65</v>
      </c>
      <c r="M320" s="677"/>
      <c r="N320" s="247"/>
    </row>
    <row r="321" spans="1:14" x14ac:dyDescent="0.25">
      <c r="A321" s="266">
        <v>44098</v>
      </c>
      <c r="B321" s="258" t="s">
        <v>72</v>
      </c>
      <c r="C321" s="258" t="s">
        <v>70</v>
      </c>
      <c r="D321" s="280" t="s">
        <v>99</v>
      </c>
      <c r="E321" s="243">
        <v>9000</v>
      </c>
      <c r="F321" s="270">
        <v>3665</v>
      </c>
      <c r="G321" s="681">
        <f t="shared" si="5"/>
        <v>2.4556616643929057</v>
      </c>
      <c r="H321" s="808" t="s">
        <v>74</v>
      </c>
      <c r="I321" s="331" t="s">
        <v>19</v>
      </c>
      <c r="J321" s="546" t="s">
        <v>426</v>
      </c>
      <c r="K321" s="325" t="s">
        <v>78</v>
      </c>
      <c r="L321" s="325" t="s">
        <v>65</v>
      </c>
      <c r="M321" s="677"/>
      <c r="N321" s="247"/>
    </row>
    <row r="322" spans="1:14" x14ac:dyDescent="0.25">
      <c r="A322" s="266">
        <v>44098</v>
      </c>
      <c r="B322" s="258" t="s">
        <v>72</v>
      </c>
      <c r="C322" s="258" t="s">
        <v>70</v>
      </c>
      <c r="D322" s="280" t="s">
        <v>99</v>
      </c>
      <c r="E322" s="243">
        <v>10000</v>
      </c>
      <c r="F322" s="270">
        <v>3665</v>
      </c>
      <c r="G322" s="681">
        <f t="shared" si="5"/>
        <v>2.7285129604365621</v>
      </c>
      <c r="H322" s="808" t="s">
        <v>74</v>
      </c>
      <c r="I322" s="331" t="s">
        <v>19</v>
      </c>
      <c r="J322" s="546" t="s">
        <v>426</v>
      </c>
      <c r="K322" s="325" t="s">
        <v>78</v>
      </c>
      <c r="L322" s="325" t="s">
        <v>65</v>
      </c>
      <c r="M322" s="677"/>
      <c r="N322" s="247"/>
    </row>
    <row r="323" spans="1:14" ht="18.75" customHeight="1" x14ac:dyDescent="0.25">
      <c r="A323" s="266">
        <v>44098</v>
      </c>
      <c r="B323" s="260" t="s">
        <v>191</v>
      </c>
      <c r="C323" s="260" t="s">
        <v>191</v>
      </c>
      <c r="D323" s="260" t="s">
        <v>99</v>
      </c>
      <c r="E323" s="243">
        <v>3000</v>
      </c>
      <c r="F323" s="270">
        <v>3665</v>
      </c>
      <c r="G323" s="681">
        <f t="shared" si="5"/>
        <v>0.81855388813096863</v>
      </c>
      <c r="H323" s="808" t="s">
        <v>74</v>
      </c>
      <c r="I323" s="331" t="s">
        <v>19</v>
      </c>
      <c r="J323" s="546" t="s">
        <v>426</v>
      </c>
      <c r="K323" s="325" t="s">
        <v>78</v>
      </c>
      <c r="L323" s="325" t="s">
        <v>65</v>
      </c>
      <c r="M323" s="677"/>
      <c r="N323" s="247"/>
    </row>
    <row r="324" spans="1:14" ht="18" customHeight="1" x14ac:dyDescent="0.25">
      <c r="A324" s="266">
        <v>44098</v>
      </c>
      <c r="B324" s="260" t="s">
        <v>191</v>
      </c>
      <c r="C324" s="260" t="s">
        <v>191</v>
      </c>
      <c r="D324" s="260" t="s">
        <v>99</v>
      </c>
      <c r="E324" s="243">
        <v>6000</v>
      </c>
      <c r="F324" s="270">
        <v>3665</v>
      </c>
      <c r="G324" s="681">
        <f t="shared" si="5"/>
        <v>1.6371077762619373</v>
      </c>
      <c r="H324" s="808" t="s">
        <v>74</v>
      </c>
      <c r="I324" s="331" t="s">
        <v>19</v>
      </c>
      <c r="J324" s="546" t="s">
        <v>426</v>
      </c>
      <c r="K324" s="325" t="s">
        <v>78</v>
      </c>
      <c r="L324" s="325" t="s">
        <v>65</v>
      </c>
      <c r="M324" s="677"/>
      <c r="N324" s="247"/>
    </row>
    <row r="325" spans="1:14" ht="16.5" customHeight="1" x14ac:dyDescent="0.25">
      <c r="A325" s="266">
        <v>44098</v>
      </c>
      <c r="B325" s="260" t="s">
        <v>191</v>
      </c>
      <c r="C325" s="260" t="s">
        <v>191</v>
      </c>
      <c r="D325" s="260" t="s">
        <v>99</v>
      </c>
      <c r="E325" s="595">
        <v>1000</v>
      </c>
      <c r="F325" s="270">
        <v>3665</v>
      </c>
      <c r="G325" s="681">
        <f t="shared" si="5"/>
        <v>0.27285129604365621</v>
      </c>
      <c r="H325" s="808" t="s">
        <v>74</v>
      </c>
      <c r="I325" s="331" t="s">
        <v>19</v>
      </c>
      <c r="J325" s="546" t="s">
        <v>426</v>
      </c>
      <c r="K325" s="325" t="s">
        <v>78</v>
      </c>
      <c r="L325" s="325" t="s">
        <v>65</v>
      </c>
      <c r="M325" s="677"/>
      <c r="N325" s="247"/>
    </row>
    <row r="326" spans="1:14" ht="16.5" customHeight="1" x14ac:dyDescent="0.25">
      <c r="A326" s="67">
        <v>44098</v>
      </c>
      <c r="B326" s="238" t="s">
        <v>415</v>
      </c>
      <c r="C326" s="238" t="s">
        <v>416</v>
      </c>
      <c r="D326" s="238" t="s">
        <v>101</v>
      </c>
      <c r="E326" s="263">
        <v>279900</v>
      </c>
      <c r="F326" s="270">
        <v>3665</v>
      </c>
      <c r="G326" s="681">
        <f t="shared" si="5"/>
        <v>76.371077762619379</v>
      </c>
      <c r="H326" s="808" t="s">
        <v>43</v>
      </c>
      <c r="I326" s="331" t="s">
        <v>19</v>
      </c>
      <c r="J326" s="378" t="s">
        <v>437</v>
      </c>
      <c r="K326" s="325" t="s">
        <v>78</v>
      </c>
      <c r="L326" s="325" t="s">
        <v>65</v>
      </c>
      <c r="M326" s="677"/>
      <c r="N326" s="247"/>
    </row>
    <row r="327" spans="1:14" ht="16.5" customHeight="1" x14ac:dyDescent="0.25">
      <c r="A327" s="67">
        <v>44098</v>
      </c>
      <c r="B327" s="238" t="s">
        <v>72</v>
      </c>
      <c r="C327" s="238" t="s">
        <v>70</v>
      </c>
      <c r="D327" s="238" t="s">
        <v>14</v>
      </c>
      <c r="E327" s="263">
        <v>2000</v>
      </c>
      <c r="F327" s="270">
        <v>3665</v>
      </c>
      <c r="G327" s="681">
        <f t="shared" si="5"/>
        <v>0.54570259208731242</v>
      </c>
      <c r="H327" s="808" t="s">
        <v>43</v>
      </c>
      <c r="I327" s="331" t="s">
        <v>19</v>
      </c>
      <c r="J327" s="315" t="s">
        <v>414</v>
      </c>
      <c r="K327" s="325" t="s">
        <v>78</v>
      </c>
      <c r="L327" s="325" t="s">
        <v>65</v>
      </c>
      <c r="M327" s="677"/>
      <c r="N327" s="247"/>
    </row>
    <row r="328" spans="1:14" ht="16.5" customHeight="1" x14ac:dyDescent="0.25">
      <c r="A328" s="67">
        <v>44098</v>
      </c>
      <c r="B328" s="238" t="s">
        <v>72</v>
      </c>
      <c r="C328" s="238" t="s">
        <v>70</v>
      </c>
      <c r="D328" s="238" t="s">
        <v>14</v>
      </c>
      <c r="E328" s="263">
        <v>3000</v>
      </c>
      <c r="F328" s="270">
        <v>3665</v>
      </c>
      <c r="G328" s="681">
        <f t="shared" si="5"/>
        <v>0.81855388813096863</v>
      </c>
      <c r="H328" s="808" t="s">
        <v>43</v>
      </c>
      <c r="I328" s="331" t="s">
        <v>19</v>
      </c>
      <c r="J328" s="315" t="s">
        <v>414</v>
      </c>
      <c r="K328" s="325" t="s">
        <v>78</v>
      </c>
      <c r="L328" s="325" t="s">
        <v>65</v>
      </c>
      <c r="M328" s="677"/>
      <c r="N328" s="247"/>
    </row>
    <row r="329" spans="1:14" ht="16.5" customHeight="1" x14ac:dyDescent="0.25">
      <c r="A329" s="67">
        <v>44098</v>
      </c>
      <c r="B329" s="238" t="s">
        <v>418</v>
      </c>
      <c r="C329" s="238" t="s">
        <v>417</v>
      </c>
      <c r="D329" s="238" t="s">
        <v>14</v>
      </c>
      <c r="E329" s="263">
        <v>3000</v>
      </c>
      <c r="F329" s="270">
        <v>3665</v>
      </c>
      <c r="G329" s="681">
        <f t="shared" si="5"/>
        <v>0.81855388813096863</v>
      </c>
      <c r="H329" s="808" t="s">
        <v>43</v>
      </c>
      <c r="I329" s="331" t="s">
        <v>19</v>
      </c>
      <c r="J329" s="378" t="s">
        <v>451</v>
      </c>
      <c r="K329" s="325" t="s">
        <v>78</v>
      </c>
      <c r="L329" s="325" t="s">
        <v>65</v>
      </c>
      <c r="M329" s="677"/>
      <c r="N329" s="247"/>
    </row>
    <row r="330" spans="1:14" ht="17.25" customHeight="1" x14ac:dyDescent="0.25">
      <c r="A330" s="67">
        <v>44098</v>
      </c>
      <c r="B330" s="38" t="s">
        <v>419</v>
      </c>
      <c r="C330" s="38" t="s">
        <v>417</v>
      </c>
      <c r="D330" s="38" t="s">
        <v>14</v>
      </c>
      <c r="E330" s="565">
        <v>3000</v>
      </c>
      <c r="F330" s="270">
        <v>3665</v>
      </c>
      <c r="G330" s="681">
        <f t="shared" si="5"/>
        <v>0.81855388813096863</v>
      </c>
      <c r="H330" s="808" t="s">
        <v>43</v>
      </c>
      <c r="I330" s="331" t="s">
        <v>19</v>
      </c>
      <c r="J330" s="378" t="s">
        <v>451</v>
      </c>
      <c r="K330" s="325" t="s">
        <v>78</v>
      </c>
      <c r="L330" s="325" t="s">
        <v>65</v>
      </c>
      <c r="M330" s="677"/>
      <c r="N330" s="247"/>
    </row>
    <row r="331" spans="1:14" x14ac:dyDescent="0.25">
      <c r="A331" s="67">
        <v>44098</v>
      </c>
      <c r="B331" s="38" t="s">
        <v>72</v>
      </c>
      <c r="C331" s="38" t="s">
        <v>70</v>
      </c>
      <c r="D331" s="38" t="s">
        <v>14</v>
      </c>
      <c r="E331" s="565">
        <v>3000</v>
      </c>
      <c r="F331" s="270">
        <v>3665</v>
      </c>
      <c r="G331" s="681">
        <f t="shared" si="5"/>
        <v>0.81855388813096863</v>
      </c>
      <c r="H331" s="808" t="s">
        <v>43</v>
      </c>
      <c r="I331" s="331" t="s">
        <v>19</v>
      </c>
      <c r="J331" s="315" t="s">
        <v>414</v>
      </c>
      <c r="K331" s="325" t="s">
        <v>78</v>
      </c>
      <c r="L331" s="325" t="s">
        <v>65</v>
      </c>
      <c r="M331" s="677"/>
      <c r="N331" s="247"/>
    </row>
    <row r="332" spans="1:14" x14ac:dyDescent="0.25">
      <c r="A332" s="67">
        <v>44099</v>
      </c>
      <c r="B332" s="38" t="s">
        <v>515</v>
      </c>
      <c r="C332" s="38" t="s">
        <v>265</v>
      </c>
      <c r="D332" s="298" t="s">
        <v>101</v>
      </c>
      <c r="E332" s="614">
        <f>F332*G332</f>
        <v>27634.1</v>
      </c>
      <c r="F332" s="270">
        <v>3665</v>
      </c>
      <c r="G332" s="681">
        <v>7.54</v>
      </c>
      <c r="H332" s="808" t="s">
        <v>516</v>
      </c>
      <c r="I332" s="331" t="s">
        <v>19</v>
      </c>
      <c r="J332" s="315" t="s">
        <v>539</v>
      </c>
      <c r="K332" s="325" t="s">
        <v>78</v>
      </c>
      <c r="L332" s="325" t="s">
        <v>65</v>
      </c>
      <c r="M332" s="677"/>
      <c r="N332" s="247"/>
    </row>
    <row r="333" spans="1:14" x14ac:dyDescent="0.25">
      <c r="A333" s="259">
        <v>44099</v>
      </c>
      <c r="B333" s="260" t="s">
        <v>72</v>
      </c>
      <c r="C333" s="260" t="s">
        <v>70</v>
      </c>
      <c r="D333" s="371" t="s">
        <v>99</v>
      </c>
      <c r="E333" s="281">
        <v>12000</v>
      </c>
      <c r="F333" s="270">
        <v>3665</v>
      </c>
      <c r="G333" s="681">
        <f t="shared" si="5"/>
        <v>3.2742155525238745</v>
      </c>
      <c r="H333" s="808" t="s">
        <v>75</v>
      </c>
      <c r="I333" s="331" t="s">
        <v>19</v>
      </c>
      <c r="J333" s="377" t="s">
        <v>422</v>
      </c>
      <c r="K333" s="325" t="s">
        <v>78</v>
      </c>
      <c r="L333" s="325" t="s">
        <v>65</v>
      </c>
      <c r="M333" s="677"/>
      <c r="N333" s="247"/>
    </row>
    <row r="334" spans="1:14" x14ac:dyDescent="0.25">
      <c r="A334" s="259">
        <v>44099</v>
      </c>
      <c r="B334" s="260" t="s">
        <v>72</v>
      </c>
      <c r="C334" s="260" t="s">
        <v>70</v>
      </c>
      <c r="D334" s="371" t="s">
        <v>99</v>
      </c>
      <c r="E334" s="243">
        <v>12000</v>
      </c>
      <c r="F334" s="270">
        <v>3665</v>
      </c>
      <c r="G334" s="681">
        <f t="shared" si="5"/>
        <v>3.2742155525238745</v>
      </c>
      <c r="H334" s="808" t="s">
        <v>75</v>
      </c>
      <c r="I334" s="331" t="s">
        <v>19</v>
      </c>
      <c r="J334" s="377" t="s">
        <v>422</v>
      </c>
      <c r="K334" s="325" t="s">
        <v>78</v>
      </c>
      <c r="L334" s="325" t="s">
        <v>65</v>
      </c>
      <c r="M334" s="677"/>
      <c r="N334" s="247"/>
    </row>
    <row r="335" spans="1:14" x14ac:dyDescent="0.25">
      <c r="A335" s="259">
        <v>44099</v>
      </c>
      <c r="B335" s="260" t="s">
        <v>72</v>
      </c>
      <c r="C335" s="260" t="s">
        <v>70</v>
      </c>
      <c r="D335" s="371" t="s">
        <v>99</v>
      </c>
      <c r="E335" s="263">
        <v>10000</v>
      </c>
      <c r="F335" s="270">
        <v>3665</v>
      </c>
      <c r="G335" s="681">
        <f t="shared" si="5"/>
        <v>2.7285129604365621</v>
      </c>
      <c r="H335" s="808" t="s">
        <v>75</v>
      </c>
      <c r="I335" s="331" t="s">
        <v>19</v>
      </c>
      <c r="J335" s="377" t="s">
        <v>422</v>
      </c>
      <c r="K335" s="325" t="s">
        <v>78</v>
      </c>
      <c r="L335" s="325" t="s">
        <v>65</v>
      </c>
      <c r="M335" s="677"/>
      <c r="N335" s="247"/>
    </row>
    <row r="336" spans="1:14" x14ac:dyDescent="0.25">
      <c r="A336" s="259">
        <v>44099</v>
      </c>
      <c r="B336" s="260" t="s">
        <v>72</v>
      </c>
      <c r="C336" s="260" t="s">
        <v>70</v>
      </c>
      <c r="D336" s="371" t="s">
        <v>99</v>
      </c>
      <c r="E336" s="243">
        <v>8000</v>
      </c>
      <c r="F336" s="270">
        <v>3665</v>
      </c>
      <c r="G336" s="681">
        <f t="shared" si="5"/>
        <v>2.1828103683492497</v>
      </c>
      <c r="H336" s="808" t="s">
        <v>75</v>
      </c>
      <c r="I336" s="331" t="s">
        <v>19</v>
      </c>
      <c r="J336" s="377" t="s">
        <v>422</v>
      </c>
      <c r="K336" s="325" t="s">
        <v>78</v>
      </c>
      <c r="L336" s="325" t="s">
        <v>65</v>
      </c>
      <c r="M336" s="677"/>
      <c r="N336" s="247"/>
    </row>
    <row r="337" spans="1:14" x14ac:dyDescent="0.25">
      <c r="A337" s="259">
        <v>44099</v>
      </c>
      <c r="B337" s="260" t="s">
        <v>191</v>
      </c>
      <c r="C337" s="260" t="s">
        <v>191</v>
      </c>
      <c r="D337" s="260" t="s">
        <v>99</v>
      </c>
      <c r="E337" s="599">
        <v>5000</v>
      </c>
      <c r="F337" s="270">
        <v>3665</v>
      </c>
      <c r="G337" s="681">
        <f t="shared" si="5"/>
        <v>1.3642564802182811</v>
      </c>
      <c r="H337" s="808" t="s">
        <v>75</v>
      </c>
      <c r="I337" s="331" t="s">
        <v>19</v>
      </c>
      <c r="J337" s="377" t="s">
        <v>422</v>
      </c>
      <c r="K337" s="325" t="s">
        <v>78</v>
      </c>
      <c r="L337" s="325" t="s">
        <v>65</v>
      </c>
      <c r="M337" s="677"/>
      <c r="N337" s="247"/>
    </row>
    <row r="338" spans="1:14" x14ac:dyDescent="0.25">
      <c r="A338" s="259">
        <v>44099</v>
      </c>
      <c r="B338" s="260" t="s">
        <v>191</v>
      </c>
      <c r="C338" s="260" t="s">
        <v>191</v>
      </c>
      <c r="D338" s="260" t="s">
        <v>99</v>
      </c>
      <c r="E338" s="243">
        <v>1000</v>
      </c>
      <c r="F338" s="270">
        <v>3665</v>
      </c>
      <c r="G338" s="681">
        <f t="shared" si="5"/>
        <v>0.27285129604365621</v>
      </c>
      <c r="H338" s="808" t="s">
        <v>75</v>
      </c>
      <c r="I338" s="331" t="s">
        <v>19</v>
      </c>
      <c r="J338" s="377" t="s">
        <v>422</v>
      </c>
      <c r="K338" s="325" t="s">
        <v>78</v>
      </c>
      <c r="L338" s="325" t="s">
        <v>65</v>
      </c>
      <c r="M338" s="677"/>
      <c r="N338" s="247"/>
    </row>
    <row r="339" spans="1:14" x14ac:dyDescent="0.25">
      <c r="A339" s="259">
        <v>44099</v>
      </c>
      <c r="B339" s="260" t="s">
        <v>191</v>
      </c>
      <c r="C339" s="260" t="s">
        <v>191</v>
      </c>
      <c r="D339" s="260" t="s">
        <v>99</v>
      </c>
      <c r="E339" s="300">
        <v>2500</v>
      </c>
      <c r="F339" s="270">
        <v>3665</v>
      </c>
      <c r="G339" s="681">
        <f t="shared" si="5"/>
        <v>0.68212824010914053</v>
      </c>
      <c r="H339" s="808" t="s">
        <v>75</v>
      </c>
      <c r="I339" s="331" t="s">
        <v>19</v>
      </c>
      <c r="J339" s="377" t="s">
        <v>422</v>
      </c>
      <c r="K339" s="325" t="s">
        <v>78</v>
      </c>
      <c r="L339" s="325" t="s">
        <v>65</v>
      </c>
      <c r="M339" s="677"/>
      <c r="N339" s="247"/>
    </row>
    <row r="340" spans="1:14" x14ac:dyDescent="0.25">
      <c r="A340" s="259">
        <v>44099</v>
      </c>
      <c r="B340" s="260" t="s">
        <v>191</v>
      </c>
      <c r="C340" s="260" t="s">
        <v>191</v>
      </c>
      <c r="D340" s="260" t="s">
        <v>99</v>
      </c>
      <c r="E340" s="599">
        <v>1500</v>
      </c>
      <c r="F340" s="270">
        <v>3665</v>
      </c>
      <c r="G340" s="681">
        <f t="shared" si="5"/>
        <v>0.40927694406548432</v>
      </c>
      <c r="H340" s="808" t="s">
        <v>75</v>
      </c>
      <c r="I340" s="331" t="s">
        <v>19</v>
      </c>
      <c r="J340" s="377" t="s">
        <v>422</v>
      </c>
      <c r="K340" s="325" t="s">
        <v>78</v>
      </c>
      <c r="L340" s="325" t="s">
        <v>65</v>
      </c>
      <c r="M340" s="677"/>
      <c r="N340" s="247"/>
    </row>
    <row r="341" spans="1:14" x14ac:dyDescent="0.25">
      <c r="A341" s="259">
        <v>44099</v>
      </c>
      <c r="B341" s="258" t="s">
        <v>72</v>
      </c>
      <c r="C341" s="258" t="s">
        <v>70</v>
      </c>
      <c r="D341" s="258" t="s">
        <v>99</v>
      </c>
      <c r="E341" s="243">
        <v>9000</v>
      </c>
      <c r="F341" s="270">
        <v>3665</v>
      </c>
      <c r="G341" s="681">
        <f t="shared" si="5"/>
        <v>2.4556616643929057</v>
      </c>
      <c r="H341" s="808" t="s">
        <v>74</v>
      </c>
      <c r="I341" s="331" t="s">
        <v>19</v>
      </c>
      <c r="J341" s="546" t="s">
        <v>445</v>
      </c>
      <c r="K341" s="325" t="s">
        <v>78</v>
      </c>
      <c r="L341" s="325" t="s">
        <v>65</v>
      </c>
      <c r="M341" s="677"/>
      <c r="N341" s="247"/>
    </row>
    <row r="342" spans="1:14" x14ac:dyDescent="0.25">
      <c r="A342" s="259">
        <v>44099</v>
      </c>
      <c r="B342" s="258" t="s">
        <v>72</v>
      </c>
      <c r="C342" s="258" t="s">
        <v>70</v>
      </c>
      <c r="D342" s="258" t="s">
        <v>99</v>
      </c>
      <c r="E342" s="338">
        <v>15000</v>
      </c>
      <c r="F342" s="270">
        <v>3665</v>
      </c>
      <c r="G342" s="681">
        <f t="shared" si="5"/>
        <v>4.0927694406548429</v>
      </c>
      <c r="H342" s="808" t="s">
        <v>74</v>
      </c>
      <c r="I342" s="331" t="s">
        <v>19</v>
      </c>
      <c r="J342" s="546" t="s">
        <v>445</v>
      </c>
      <c r="K342" s="325" t="s">
        <v>78</v>
      </c>
      <c r="L342" s="325" t="s">
        <v>65</v>
      </c>
      <c r="M342" s="677"/>
      <c r="N342" s="247"/>
    </row>
    <row r="343" spans="1:14" x14ac:dyDescent="0.25">
      <c r="A343" s="259">
        <v>44099</v>
      </c>
      <c r="B343" s="258" t="s">
        <v>72</v>
      </c>
      <c r="C343" s="258" t="s">
        <v>70</v>
      </c>
      <c r="D343" s="258" t="s">
        <v>99</v>
      </c>
      <c r="E343" s="243">
        <v>8000</v>
      </c>
      <c r="F343" s="270">
        <v>3665</v>
      </c>
      <c r="G343" s="681">
        <f t="shared" si="5"/>
        <v>2.1828103683492497</v>
      </c>
      <c r="H343" s="808" t="s">
        <v>74</v>
      </c>
      <c r="I343" s="331" t="s">
        <v>19</v>
      </c>
      <c r="J343" s="546" t="s">
        <v>445</v>
      </c>
      <c r="K343" s="325" t="s">
        <v>78</v>
      </c>
      <c r="L343" s="325" t="s">
        <v>65</v>
      </c>
      <c r="M343" s="677"/>
      <c r="N343" s="247"/>
    </row>
    <row r="344" spans="1:14" x14ac:dyDescent="0.25">
      <c r="A344" s="259">
        <v>44099</v>
      </c>
      <c r="B344" s="258" t="s">
        <v>72</v>
      </c>
      <c r="C344" s="258" t="s">
        <v>70</v>
      </c>
      <c r="D344" s="258" t="s">
        <v>99</v>
      </c>
      <c r="E344" s="243">
        <v>12000</v>
      </c>
      <c r="F344" s="270">
        <v>3665</v>
      </c>
      <c r="G344" s="681">
        <f t="shared" si="5"/>
        <v>3.2742155525238745</v>
      </c>
      <c r="H344" s="808" t="s">
        <v>74</v>
      </c>
      <c r="I344" s="331" t="s">
        <v>19</v>
      </c>
      <c r="J344" s="546" t="s">
        <v>445</v>
      </c>
      <c r="K344" s="325" t="s">
        <v>78</v>
      </c>
      <c r="L344" s="325" t="s">
        <v>65</v>
      </c>
      <c r="M344" s="677"/>
      <c r="N344" s="247"/>
    </row>
    <row r="345" spans="1:14" x14ac:dyDescent="0.25">
      <c r="A345" s="259">
        <v>44099</v>
      </c>
      <c r="B345" s="258" t="s">
        <v>191</v>
      </c>
      <c r="C345" s="258" t="s">
        <v>191</v>
      </c>
      <c r="D345" s="258" t="s">
        <v>99</v>
      </c>
      <c r="E345" s="338">
        <v>4000</v>
      </c>
      <c r="F345" s="270">
        <v>3665</v>
      </c>
      <c r="G345" s="681">
        <f t="shared" si="5"/>
        <v>1.0914051841746248</v>
      </c>
      <c r="H345" s="808" t="s">
        <v>74</v>
      </c>
      <c r="I345" s="331" t="s">
        <v>19</v>
      </c>
      <c r="J345" s="546" t="s">
        <v>445</v>
      </c>
      <c r="K345" s="325" t="s">
        <v>78</v>
      </c>
      <c r="L345" s="325" t="s">
        <v>65</v>
      </c>
      <c r="M345" s="677"/>
      <c r="N345" s="247"/>
    </row>
    <row r="346" spans="1:14" x14ac:dyDescent="0.25">
      <c r="A346" s="259">
        <v>44099</v>
      </c>
      <c r="B346" s="258" t="s">
        <v>191</v>
      </c>
      <c r="C346" s="258" t="s">
        <v>191</v>
      </c>
      <c r="D346" s="258" t="s">
        <v>99</v>
      </c>
      <c r="E346" s="243">
        <v>6000</v>
      </c>
      <c r="F346" s="270">
        <v>3665</v>
      </c>
      <c r="G346" s="681">
        <f t="shared" si="5"/>
        <v>1.6371077762619373</v>
      </c>
      <c r="H346" s="808" t="s">
        <v>74</v>
      </c>
      <c r="I346" s="331" t="s">
        <v>19</v>
      </c>
      <c r="J346" s="546" t="s">
        <v>445</v>
      </c>
      <c r="K346" s="325" t="s">
        <v>78</v>
      </c>
      <c r="L346" s="325" t="s">
        <v>65</v>
      </c>
      <c r="M346" s="677"/>
      <c r="N346" s="247"/>
    </row>
    <row r="347" spans="1:14" x14ac:dyDescent="0.25">
      <c r="A347" s="368">
        <v>44099</v>
      </c>
      <c r="B347" s="260" t="s">
        <v>431</v>
      </c>
      <c r="C347" s="361" t="s">
        <v>276</v>
      </c>
      <c r="D347" s="366" t="s">
        <v>101</v>
      </c>
      <c r="E347" s="281">
        <v>15000</v>
      </c>
      <c r="F347" s="270">
        <v>3665</v>
      </c>
      <c r="G347" s="681">
        <f t="shared" si="5"/>
        <v>4.0927694406548429</v>
      </c>
      <c r="H347" s="808" t="s">
        <v>43</v>
      </c>
      <c r="I347" s="331" t="s">
        <v>19</v>
      </c>
      <c r="J347" s="378" t="s">
        <v>540</v>
      </c>
      <c r="K347" s="325" t="s">
        <v>78</v>
      </c>
      <c r="L347" s="325" t="s">
        <v>65</v>
      </c>
      <c r="M347" s="677"/>
      <c r="N347" s="247"/>
    </row>
    <row r="348" spans="1:14" x14ac:dyDescent="0.25">
      <c r="A348" s="368">
        <v>44099</v>
      </c>
      <c r="B348" s="260" t="s">
        <v>432</v>
      </c>
      <c r="C348" s="361" t="s">
        <v>276</v>
      </c>
      <c r="D348" s="366" t="s">
        <v>101</v>
      </c>
      <c r="E348" s="281">
        <v>20000</v>
      </c>
      <c r="F348" s="270">
        <v>3665</v>
      </c>
      <c r="G348" s="681">
        <f t="shared" si="5"/>
        <v>5.4570259208731242</v>
      </c>
      <c r="H348" s="808" t="s">
        <v>43</v>
      </c>
      <c r="I348" s="331" t="s">
        <v>19</v>
      </c>
      <c r="J348" s="378" t="s">
        <v>540</v>
      </c>
      <c r="K348" s="325" t="s">
        <v>78</v>
      </c>
      <c r="L348" s="325" t="s">
        <v>65</v>
      </c>
      <c r="M348" s="677"/>
      <c r="N348" s="247"/>
    </row>
    <row r="349" spans="1:14" x14ac:dyDescent="0.25">
      <c r="A349" s="368">
        <v>44099</v>
      </c>
      <c r="B349" s="260" t="s">
        <v>433</v>
      </c>
      <c r="C349" s="361" t="s">
        <v>276</v>
      </c>
      <c r="D349" s="366" t="s">
        <v>101</v>
      </c>
      <c r="E349" s="281">
        <v>45000</v>
      </c>
      <c r="F349" s="270">
        <v>3665</v>
      </c>
      <c r="G349" s="681">
        <f t="shared" si="5"/>
        <v>12.278308321964529</v>
      </c>
      <c r="H349" s="808" t="s">
        <v>43</v>
      </c>
      <c r="I349" s="331" t="s">
        <v>19</v>
      </c>
      <c r="J349" s="378" t="s">
        <v>540</v>
      </c>
      <c r="K349" s="325" t="s">
        <v>78</v>
      </c>
      <c r="L349" s="325" t="s">
        <v>65</v>
      </c>
      <c r="M349" s="677"/>
      <c r="N349" s="247"/>
    </row>
    <row r="350" spans="1:14" x14ac:dyDescent="0.25">
      <c r="A350" s="368">
        <v>44099</v>
      </c>
      <c r="B350" s="260" t="s">
        <v>434</v>
      </c>
      <c r="C350" s="361" t="s">
        <v>276</v>
      </c>
      <c r="D350" s="366" t="s">
        <v>101</v>
      </c>
      <c r="E350" s="281">
        <v>224000</v>
      </c>
      <c r="F350" s="270">
        <v>3665</v>
      </c>
      <c r="G350" s="681">
        <f t="shared" si="5"/>
        <v>61.118690313778991</v>
      </c>
      <c r="H350" s="808" t="s">
        <v>43</v>
      </c>
      <c r="I350" s="331" t="s">
        <v>19</v>
      </c>
      <c r="J350" s="378" t="s">
        <v>540</v>
      </c>
      <c r="K350" s="325" t="s">
        <v>78</v>
      </c>
      <c r="L350" s="325" t="s">
        <v>65</v>
      </c>
      <c r="M350" s="677"/>
      <c r="N350" s="247"/>
    </row>
    <row r="351" spans="1:14" x14ac:dyDescent="0.25">
      <c r="A351" s="368">
        <v>44099</v>
      </c>
      <c r="B351" s="260" t="s">
        <v>435</v>
      </c>
      <c r="C351" s="361" t="s">
        <v>276</v>
      </c>
      <c r="D351" s="366" t="s">
        <v>101</v>
      </c>
      <c r="E351" s="281">
        <v>12000</v>
      </c>
      <c r="F351" s="270">
        <v>3665</v>
      </c>
      <c r="G351" s="681">
        <f t="shared" si="5"/>
        <v>3.2742155525238745</v>
      </c>
      <c r="H351" s="808" t="s">
        <v>43</v>
      </c>
      <c r="I351" s="331" t="s">
        <v>19</v>
      </c>
      <c r="J351" s="378" t="s">
        <v>540</v>
      </c>
      <c r="K351" s="325" t="s">
        <v>78</v>
      </c>
      <c r="L351" s="325" t="s">
        <v>65</v>
      </c>
      <c r="M351" s="677"/>
      <c r="N351" s="289"/>
    </row>
    <row r="352" spans="1:14" x14ac:dyDescent="0.25">
      <c r="A352" s="368">
        <v>44099</v>
      </c>
      <c r="B352" s="260" t="s">
        <v>440</v>
      </c>
      <c r="C352" s="361" t="s">
        <v>182</v>
      </c>
      <c r="D352" s="366" t="s">
        <v>101</v>
      </c>
      <c r="E352" s="338">
        <v>150000</v>
      </c>
      <c r="F352" s="270">
        <v>3665</v>
      </c>
      <c r="G352" s="681">
        <f t="shared" si="5"/>
        <v>40.927694406548433</v>
      </c>
      <c r="H352" s="808" t="s">
        <v>43</v>
      </c>
      <c r="I352" s="331" t="s">
        <v>19</v>
      </c>
      <c r="J352" s="378" t="s">
        <v>540</v>
      </c>
      <c r="K352" s="325" t="s">
        <v>78</v>
      </c>
      <c r="L352" s="325" t="s">
        <v>65</v>
      </c>
      <c r="M352" s="677"/>
      <c r="N352" s="289"/>
    </row>
    <row r="353" spans="1:14" x14ac:dyDescent="0.25">
      <c r="A353" s="368">
        <v>44099</v>
      </c>
      <c r="B353" s="260" t="s">
        <v>557</v>
      </c>
      <c r="C353" s="361" t="s">
        <v>265</v>
      </c>
      <c r="D353" s="366" t="s">
        <v>101</v>
      </c>
      <c r="E353" s="351">
        <f>F353*G353</f>
        <v>54975</v>
      </c>
      <c r="F353" s="270">
        <v>3665</v>
      </c>
      <c r="G353" s="681">
        <v>15</v>
      </c>
      <c r="H353" s="809"/>
      <c r="I353" s="331" t="s">
        <v>19</v>
      </c>
      <c r="J353" s="378" t="s">
        <v>558</v>
      </c>
      <c r="K353" s="325" t="s">
        <v>78</v>
      </c>
      <c r="L353" s="325" t="s">
        <v>65</v>
      </c>
      <c r="M353" s="677"/>
      <c r="N353" s="289"/>
    </row>
    <row r="354" spans="1:14" x14ac:dyDescent="0.25">
      <c r="A354" s="259">
        <v>44100</v>
      </c>
      <c r="B354" s="258" t="s">
        <v>72</v>
      </c>
      <c r="C354" s="258" t="s">
        <v>70</v>
      </c>
      <c r="D354" s="280" t="s">
        <v>99</v>
      </c>
      <c r="E354" s="243">
        <v>5000</v>
      </c>
      <c r="F354" s="270">
        <v>3665</v>
      </c>
      <c r="G354" s="681">
        <f t="shared" si="5"/>
        <v>1.3642564802182811</v>
      </c>
      <c r="H354" s="809" t="s">
        <v>75</v>
      </c>
      <c r="I354" s="331" t="s">
        <v>19</v>
      </c>
      <c r="J354" s="377" t="s">
        <v>444</v>
      </c>
      <c r="K354" s="325" t="s">
        <v>78</v>
      </c>
      <c r="L354" s="325" t="s">
        <v>65</v>
      </c>
      <c r="M354" s="677"/>
      <c r="N354" s="289"/>
    </row>
    <row r="355" spans="1:14" x14ac:dyDescent="0.25">
      <c r="A355" s="259">
        <v>44100</v>
      </c>
      <c r="B355" s="258" t="s">
        <v>72</v>
      </c>
      <c r="C355" s="258" t="s">
        <v>70</v>
      </c>
      <c r="D355" s="280" t="s">
        <v>99</v>
      </c>
      <c r="E355" s="600">
        <v>2000</v>
      </c>
      <c r="F355" s="270">
        <v>3665</v>
      </c>
      <c r="G355" s="681">
        <f t="shared" si="5"/>
        <v>0.54570259208731242</v>
      </c>
      <c r="H355" s="808" t="s">
        <v>75</v>
      </c>
      <c r="I355" s="331" t="s">
        <v>19</v>
      </c>
      <c r="J355" s="377" t="s">
        <v>444</v>
      </c>
      <c r="K355" s="325" t="s">
        <v>78</v>
      </c>
      <c r="L355" s="325" t="s">
        <v>65</v>
      </c>
      <c r="M355" s="677"/>
      <c r="N355" s="289"/>
    </row>
    <row r="356" spans="1:14" x14ac:dyDescent="0.25">
      <c r="A356" s="259">
        <v>44100</v>
      </c>
      <c r="B356" s="258" t="s">
        <v>191</v>
      </c>
      <c r="C356" s="258" t="s">
        <v>191</v>
      </c>
      <c r="D356" s="258" t="s">
        <v>99</v>
      </c>
      <c r="E356" s="243">
        <v>3000</v>
      </c>
      <c r="F356" s="270">
        <v>3665</v>
      </c>
      <c r="G356" s="681">
        <f t="shared" si="5"/>
        <v>0.81855388813096863</v>
      </c>
      <c r="H356" s="808" t="s">
        <v>75</v>
      </c>
      <c r="I356" s="331" t="s">
        <v>19</v>
      </c>
      <c r="J356" s="377" t="s">
        <v>444</v>
      </c>
      <c r="K356" s="325" t="s">
        <v>78</v>
      </c>
      <c r="L356" s="325" t="s">
        <v>65</v>
      </c>
      <c r="M356" s="677"/>
      <c r="N356" s="289"/>
    </row>
    <row r="357" spans="1:14" x14ac:dyDescent="0.25">
      <c r="A357" s="259">
        <v>44100</v>
      </c>
      <c r="B357" s="260" t="s">
        <v>72</v>
      </c>
      <c r="C357" s="260" t="s">
        <v>70</v>
      </c>
      <c r="D357" s="371" t="s">
        <v>99</v>
      </c>
      <c r="E357" s="263">
        <v>13000</v>
      </c>
      <c r="F357" s="270">
        <v>3665</v>
      </c>
      <c r="G357" s="681">
        <f t="shared" si="5"/>
        <v>3.5470668485675305</v>
      </c>
      <c r="H357" s="808" t="s">
        <v>74</v>
      </c>
      <c r="I357" s="331" t="s">
        <v>19</v>
      </c>
      <c r="J357" s="546" t="s">
        <v>465</v>
      </c>
      <c r="K357" s="325" t="s">
        <v>78</v>
      </c>
      <c r="L357" s="325" t="s">
        <v>65</v>
      </c>
      <c r="M357" s="677"/>
      <c r="N357" s="289"/>
    </row>
    <row r="358" spans="1:14" x14ac:dyDescent="0.25">
      <c r="A358" s="259">
        <v>44100</v>
      </c>
      <c r="B358" s="258" t="s">
        <v>191</v>
      </c>
      <c r="C358" s="258" t="s">
        <v>191</v>
      </c>
      <c r="D358" s="280" t="s">
        <v>99</v>
      </c>
      <c r="E358" s="281">
        <v>5000</v>
      </c>
      <c r="F358" s="270">
        <v>3665</v>
      </c>
      <c r="G358" s="681">
        <f t="shared" si="5"/>
        <v>1.3642564802182811</v>
      </c>
      <c r="H358" s="808" t="s">
        <v>74</v>
      </c>
      <c r="I358" s="331" t="s">
        <v>19</v>
      </c>
      <c r="J358" s="546" t="s">
        <v>465</v>
      </c>
      <c r="K358" s="325" t="s">
        <v>78</v>
      </c>
      <c r="L358" s="325" t="s">
        <v>65</v>
      </c>
      <c r="M358" s="677"/>
      <c r="N358" s="289"/>
    </row>
    <row r="359" spans="1:14" x14ac:dyDescent="0.25">
      <c r="A359" s="368">
        <v>44102</v>
      </c>
      <c r="B359" s="38" t="s">
        <v>72</v>
      </c>
      <c r="C359" s="38" t="s">
        <v>70</v>
      </c>
      <c r="D359" s="38" t="s">
        <v>14</v>
      </c>
      <c r="E359" s="614">
        <v>2000</v>
      </c>
      <c r="F359" s="270">
        <v>3665</v>
      </c>
      <c r="G359" s="681">
        <f t="shared" si="5"/>
        <v>0.54570259208731242</v>
      </c>
      <c r="H359" s="808" t="s">
        <v>43</v>
      </c>
      <c r="I359" s="331" t="s">
        <v>19</v>
      </c>
      <c r="J359" s="315" t="s">
        <v>446</v>
      </c>
      <c r="K359" s="325" t="s">
        <v>78</v>
      </c>
      <c r="L359" s="325" t="s">
        <v>65</v>
      </c>
      <c r="M359" s="677"/>
      <c r="N359" s="289"/>
    </row>
    <row r="360" spans="1:14" x14ac:dyDescent="0.25">
      <c r="A360" s="368">
        <v>44102</v>
      </c>
      <c r="B360" s="38" t="s">
        <v>72</v>
      </c>
      <c r="C360" s="38" t="s">
        <v>70</v>
      </c>
      <c r="D360" s="38" t="s">
        <v>14</v>
      </c>
      <c r="E360" s="565">
        <v>14000</v>
      </c>
      <c r="F360" s="270">
        <v>3665</v>
      </c>
      <c r="G360" s="681">
        <f t="shared" si="5"/>
        <v>3.8199181446111869</v>
      </c>
      <c r="H360" s="808" t="s">
        <v>43</v>
      </c>
      <c r="I360" s="331" t="s">
        <v>19</v>
      </c>
      <c r="J360" s="315" t="s">
        <v>446</v>
      </c>
      <c r="K360" s="325" t="s">
        <v>78</v>
      </c>
      <c r="L360" s="325" t="s">
        <v>65</v>
      </c>
      <c r="M360" s="677"/>
      <c r="N360" s="289"/>
    </row>
    <row r="361" spans="1:14" x14ac:dyDescent="0.25">
      <c r="A361" s="368">
        <v>44102</v>
      </c>
      <c r="B361" s="38" t="s">
        <v>72</v>
      </c>
      <c r="C361" s="38" t="s">
        <v>70</v>
      </c>
      <c r="D361" s="38" t="s">
        <v>14</v>
      </c>
      <c r="E361" s="565">
        <v>5000</v>
      </c>
      <c r="F361" s="270">
        <v>3665</v>
      </c>
      <c r="G361" s="681">
        <f t="shared" si="5"/>
        <v>1.3642564802182811</v>
      </c>
      <c r="H361" s="808" t="s">
        <v>43</v>
      </c>
      <c r="I361" s="331" t="s">
        <v>19</v>
      </c>
      <c r="J361" s="315" t="s">
        <v>446</v>
      </c>
      <c r="K361" s="325" t="s">
        <v>78</v>
      </c>
      <c r="L361" s="325" t="s">
        <v>65</v>
      </c>
      <c r="M361" s="677"/>
      <c r="N361" s="289"/>
    </row>
    <row r="362" spans="1:14" x14ac:dyDescent="0.25">
      <c r="A362" s="368">
        <v>44102</v>
      </c>
      <c r="B362" s="38" t="s">
        <v>72</v>
      </c>
      <c r="C362" s="38" t="s">
        <v>70</v>
      </c>
      <c r="D362" s="38" t="s">
        <v>14</v>
      </c>
      <c r="E362" s="565">
        <v>4000</v>
      </c>
      <c r="F362" s="270">
        <v>3665</v>
      </c>
      <c r="G362" s="681">
        <f t="shared" si="5"/>
        <v>1.0914051841746248</v>
      </c>
      <c r="H362" s="808" t="s">
        <v>43</v>
      </c>
      <c r="I362" s="331" t="s">
        <v>19</v>
      </c>
      <c r="J362" s="315" t="s">
        <v>446</v>
      </c>
      <c r="K362" s="325" t="s">
        <v>78</v>
      </c>
      <c r="L362" s="325" t="s">
        <v>65</v>
      </c>
      <c r="M362" s="677"/>
      <c r="N362" s="289"/>
    </row>
    <row r="363" spans="1:14" x14ac:dyDescent="0.25">
      <c r="A363" s="368">
        <v>44102</v>
      </c>
      <c r="B363" s="554" t="s">
        <v>264</v>
      </c>
      <c r="C363" s="361" t="s">
        <v>265</v>
      </c>
      <c r="D363" s="258" t="s">
        <v>101</v>
      </c>
      <c r="E363" s="263">
        <v>2100</v>
      </c>
      <c r="F363" s="270">
        <v>3665</v>
      </c>
      <c r="G363" s="681">
        <f t="shared" si="5"/>
        <v>0.572987721691678</v>
      </c>
      <c r="H363" s="808" t="s">
        <v>263</v>
      </c>
      <c r="I363" s="331" t="s">
        <v>19</v>
      </c>
      <c r="J363" s="441" t="s">
        <v>542</v>
      </c>
      <c r="K363" s="325" t="s">
        <v>78</v>
      </c>
      <c r="L363" s="325" t="s">
        <v>65</v>
      </c>
      <c r="M363" s="677"/>
      <c r="N363" s="289"/>
    </row>
    <row r="364" spans="1:14" x14ac:dyDescent="0.25">
      <c r="A364" s="368">
        <v>44102</v>
      </c>
      <c r="B364" s="370" t="s">
        <v>454</v>
      </c>
      <c r="C364" s="361" t="s">
        <v>121</v>
      </c>
      <c r="D364" s="370" t="s">
        <v>14</v>
      </c>
      <c r="E364" s="364">
        <v>2250000</v>
      </c>
      <c r="F364" s="270">
        <v>3665</v>
      </c>
      <c r="G364" s="681">
        <f t="shared" si="5"/>
        <v>613.9154160982265</v>
      </c>
      <c r="H364" s="808" t="s">
        <v>263</v>
      </c>
      <c r="I364" s="331" t="s">
        <v>19</v>
      </c>
      <c r="J364" s="441" t="s">
        <v>458</v>
      </c>
      <c r="K364" s="325" t="s">
        <v>78</v>
      </c>
      <c r="L364" s="325" t="s">
        <v>65</v>
      </c>
      <c r="M364" s="677"/>
      <c r="N364" s="289"/>
    </row>
    <row r="365" spans="1:14" x14ac:dyDescent="0.25">
      <c r="A365" s="368">
        <v>44102</v>
      </c>
      <c r="B365" s="554" t="s">
        <v>264</v>
      </c>
      <c r="C365" s="361" t="s">
        <v>265</v>
      </c>
      <c r="D365" s="258" t="s">
        <v>101</v>
      </c>
      <c r="E365" s="263">
        <v>2100</v>
      </c>
      <c r="F365" s="270">
        <v>3665</v>
      </c>
      <c r="G365" s="681">
        <f t="shared" si="5"/>
        <v>0.572987721691678</v>
      </c>
      <c r="H365" s="808" t="s">
        <v>263</v>
      </c>
      <c r="I365" s="331" t="s">
        <v>19</v>
      </c>
      <c r="J365" s="441" t="s">
        <v>543</v>
      </c>
      <c r="K365" s="325" t="s">
        <v>78</v>
      </c>
      <c r="L365" s="325" t="s">
        <v>65</v>
      </c>
      <c r="M365" s="677"/>
      <c r="N365" s="289"/>
    </row>
    <row r="366" spans="1:14" x14ac:dyDescent="0.25">
      <c r="A366" s="368">
        <v>44102</v>
      </c>
      <c r="B366" s="554" t="s">
        <v>457</v>
      </c>
      <c r="C366" s="361" t="s">
        <v>121</v>
      </c>
      <c r="D366" s="38" t="s">
        <v>55</v>
      </c>
      <c r="E366" s="274">
        <v>1870000</v>
      </c>
      <c r="F366" s="270">
        <v>3665</v>
      </c>
      <c r="G366" s="681">
        <f t="shared" si="5"/>
        <v>510.23192360163711</v>
      </c>
      <c r="H366" s="808" t="s">
        <v>263</v>
      </c>
      <c r="I366" s="331" t="s">
        <v>19</v>
      </c>
      <c r="J366" s="441" t="s">
        <v>471</v>
      </c>
      <c r="K366" s="325" t="s">
        <v>78</v>
      </c>
      <c r="L366" s="325" t="s">
        <v>65</v>
      </c>
      <c r="M366" s="677"/>
      <c r="N366" s="289"/>
    </row>
    <row r="367" spans="1:14" x14ac:dyDescent="0.25">
      <c r="A367" s="314">
        <v>44102</v>
      </c>
      <c r="B367" s="260" t="s">
        <v>264</v>
      </c>
      <c r="C367" s="260" t="s">
        <v>265</v>
      </c>
      <c r="D367" s="260" t="s">
        <v>101</v>
      </c>
      <c r="E367" s="243">
        <v>2600</v>
      </c>
      <c r="F367" s="270">
        <v>3665</v>
      </c>
      <c r="G367" s="681">
        <f t="shared" si="5"/>
        <v>0.7094133697135061</v>
      </c>
      <c r="H367" s="808" t="s">
        <v>263</v>
      </c>
      <c r="I367" s="331" t="s">
        <v>19</v>
      </c>
      <c r="J367" s="378" t="s">
        <v>544</v>
      </c>
      <c r="K367" s="325" t="s">
        <v>78</v>
      </c>
      <c r="L367" s="325" t="s">
        <v>65</v>
      </c>
      <c r="M367" s="677"/>
      <c r="N367" s="289"/>
    </row>
    <row r="368" spans="1:14" x14ac:dyDescent="0.25">
      <c r="A368" s="413">
        <v>44102</v>
      </c>
      <c r="B368" s="548" t="s">
        <v>174</v>
      </c>
      <c r="C368" s="258" t="s">
        <v>180</v>
      </c>
      <c r="D368" s="258" t="s">
        <v>14</v>
      </c>
      <c r="E368" s="600">
        <v>30000</v>
      </c>
      <c r="F368" s="270">
        <v>3665</v>
      </c>
      <c r="G368" s="681">
        <f t="shared" si="5"/>
        <v>8.1855388813096859</v>
      </c>
      <c r="H368" s="426" t="s">
        <v>43</v>
      </c>
      <c r="I368" s="331" t="s">
        <v>19</v>
      </c>
      <c r="J368" s="378" t="s">
        <v>545</v>
      </c>
      <c r="K368" s="325" t="s">
        <v>78</v>
      </c>
      <c r="L368" s="325" t="s">
        <v>65</v>
      </c>
      <c r="M368" s="677"/>
      <c r="N368" s="289"/>
    </row>
    <row r="369" spans="1:14" ht="18" customHeight="1" x14ac:dyDescent="0.25">
      <c r="A369" s="413">
        <v>44102</v>
      </c>
      <c r="B369" s="548" t="s">
        <v>175</v>
      </c>
      <c r="C369" s="258" t="s">
        <v>180</v>
      </c>
      <c r="D369" s="258" t="s">
        <v>55</v>
      </c>
      <c r="E369" s="263">
        <v>20000</v>
      </c>
      <c r="F369" s="270">
        <v>3665</v>
      </c>
      <c r="G369" s="681">
        <f t="shared" si="5"/>
        <v>5.4570259208731242</v>
      </c>
      <c r="H369" s="426" t="s">
        <v>56</v>
      </c>
      <c r="I369" s="331" t="s">
        <v>19</v>
      </c>
      <c r="J369" s="378" t="s">
        <v>545</v>
      </c>
      <c r="K369" s="325" t="s">
        <v>78</v>
      </c>
      <c r="L369" s="325" t="s">
        <v>65</v>
      </c>
      <c r="M369" s="677"/>
      <c r="N369" s="289"/>
    </row>
    <row r="370" spans="1:14" ht="17.25" customHeight="1" x14ac:dyDescent="0.25">
      <c r="A370" s="413">
        <v>44102</v>
      </c>
      <c r="B370" s="260" t="s">
        <v>181</v>
      </c>
      <c r="C370" s="258" t="s">
        <v>180</v>
      </c>
      <c r="D370" s="260" t="s">
        <v>55</v>
      </c>
      <c r="E370" s="263">
        <v>20000</v>
      </c>
      <c r="F370" s="270">
        <v>3665</v>
      </c>
      <c r="G370" s="681">
        <f t="shared" si="5"/>
        <v>5.4570259208731242</v>
      </c>
      <c r="H370" s="426" t="s">
        <v>110</v>
      </c>
      <c r="I370" s="331" t="s">
        <v>19</v>
      </c>
      <c r="J370" s="378" t="s">
        <v>545</v>
      </c>
      <c r="K370" s="325" t="s">
        <v>78</v>
      </c>
      <c r="L370" s="325" t="s">
        <v>65</v>
      </c>
      <c r="M370" s="677"/>
      <c r="N370" s="289"/>
    </row>
    <row r="371" spans="1:14" ht="17.25" customHeight="1" x14ac:dyDescent="0.25">
      <c r="A371" s="413">
        <v>44102</v>
      </c>
      <c r="B371" s="548" t="s">
        <v>177</v>
      </c>
      <c r="C371" s="258" t="s">
        <v>180</v>
      </c>
      <c r="D371" s="258" t="s">
        <v>99</v>
      </c>
      <c r="E371" s="243">
        <v>25000</v>
      </c>
      <c r="F371" s="270">
        <v>3665</v>
      </c>
      <c r="G371" s="681">
        <f t="shared" si="5"/>
        <v>6.8212824010914055</v>
      </c>
      <c r="H371" s="426" t="s">
        <v>74</v>
      </c>
      <c r="I371" s="331" t="s">
        <v>19</v>
      </c>
      <c r="J371" s="378" t="s">
        <v>545</v>
      </c>
      <c r="K371" s="325" t="s">
        <v>78</v>
      </c>
      <c r="L371" s="325" t="s">
        <v>65</v>
      </c>
      <c r="M371" s="677"/>
      <c r="N371" s="289"/>
    </row>
    <row r="372" spans="1:14" ht="20.25" customHeight="1" x14ac:dyDescent="0.25">
      <c r="A372" s="413">
        <v>44102</v>
      </c>
      <c r="B372" s="548" t="s">
        <v>178</v>
      </c>
      <c r="C372" s="258" t="s">
        <v>180</v>
      </c>
      <c r="D372" s="258" t="s">
        <v>99</v>
      </c>
      <c r="E372" s="243">
        <v>25000</v>
      </c>
      <c r="F372" s="270">
        <v>3665</v>
      </c>
      <c r="G372" s="681">
        <f t="shared" si="5"/>
        <v>6.8212824010914055</v>
      </c>
      <c r="H372" s="426" t="s">
        <v>75</v>
      </c>
      <c r="I372" s="331" t="s">
        <v>19</v>
      </c>
      <c r="J372" s="378" t="s">
        <v>545</v>
      </c>
      <c r="K372" s="325" t="s">
        <v>78</v>
      </c>
      <c r="L372" s="325" t="s">
        <v>65</v>
      </c>
      <c r="M372" s="677"/>
      <c r="N372" s="289"/>
    </row>
    <row r="373" spans="1:14" ht="18.75" customHeight="1" x14ac:dyDescent="0.25">
      <c r="A373" s="413">
        <v>44102</v>
      </c>
      <c r="B373" s="260" t="s">
        <v>179</v>
      </c>
      <c r="C373" s="258" t="s">
        <v>180</v>
      </c>
      <c r="D373" s="260" t="s">
        <v>101</v>
      </c>
      <c r="E373" s="595">
        <v>10000</v>
      </c>
      <c r="F373" s="270">
        <v>3665</v>
      </c>
      <c r="G373" s="681">
        <f t="shared" si="5"/>
        <v>2.7285129604365621</v>
      </c>
      <c r="H373" s="426" t="s">
        <v>146</v>
      </c>
      <c r="I373" s="331" t="s">
        <v>19</v>
      </c>
      <c r="J373" s="378" t="s">
        <v>545</v>
      </c>
      <c r="K373" s="325" t="s">
        <v>78</v>
      </c>
      <c r="L373" s="325" t="s">
        <v>65</v>
      </c>
      <c r="M373" s="677"/>
      <c r="N373" s="289"/>
    </row>
    <row r="374" spans="1:14" ht="15.75" customHeight="1" x14ac:dyDescent="0.25">
      <c r="A374" s="368">
        <v>44102</v>
      </c>
      <c r="B374" s="238" t="s">
        <v>459</v>
      </c>
      <c r="C374" s="238" t="s">
        <v>182</v>
      </c>
      <c r="D374" s="238" t="s">
        <v>101</v>
      </c>
      <c r="E374" s="541">
        <v>300000</v>
      </c>
      <c r="F374" s="270">
        <v>3665</v>
      </c>
      <c r="G374" s="681">
        <f t="shared" si="5"/>
        <v>81.855388813096866</v>
      </c>
      <c r="H374" s="808" t="s">
        <v>43</v>
      </c>
      <c r="I374" s="331" t="s">
        <v>19</v>
      </c>
      <c r="J374" s="315" t="s">
        <v>460</v>
      </c>
      <c r="K374" s="325" t="s">
        <v>78</v>
      </c>
      <c r="L374" s="325" t="s">
        <v>65</v>
      </c>
      <c r="M374" s="677"/>
      <c r="N374" s="289"/>
    </row>
    <row r="375" spans="1:14" x14ac:dyDescent="0.25">
      <c r="A375" s="266">
        <v>44102</v>
      </c>
      <c r="B375" s="258" t="s">
        <v>72</v>
      </c>
      <c r="C375" s="258" t="s">
        <v>70</v>
      </c>
      <c r="D375" s="280" t="s">
        <v>99</v>
      </c>
      <c r="E375" s="243">
        <v>13000</v>
      </c>
      <c r="F375" s="270">
        <v>3665</v>
      </c>
      <c r="G375" s="681">
        <f t="shared" si="5"/>
        <v>3.5470668485675305</v>
      </c>
      <c r="H375" s="808" t="s">
        <v>74</v>
      </c>
      <c r="I375" s="331" t="s">
        <v>19</v>
      </c>
      <c r="J375" s="546" t="s">
        <v>476</v>
      </c>
      <c r="K375" s="325" t="s">
        <v>78</v>
      </c>
      <c r="L375" s="325" t="s">
        <v>65</v>
      </c>
      <c r="M375" s="677"/>
      <c r="N375" s="289"/>
    </row>
    <row r="376" spans="1:14" ht="17.25" customHeight="1" x14ac:dyDescent="0.25">
      <c r="A376" s="266">
        <v>44102</v>
      </c>
      <c r="B376" s="258" t="s">
        <v>72</v>
      </c>
      <c r="C376" s="258" t="s">
        <v>70</v>
      </c>
      <c r="D376" s="280" t="s">
        <v>99</v>
      </c>
      <c r="E376" s="243">
        <v>8000</v>
      </c>
      <c r="F376" s="270">
        <v>3665</v>
      </c>
      <c r="G376" s="681">
        <f t="shared" si="5"/>
        <v>2.1828103683492497</v>
      </c>
      <c r="H376" s="808" t="s">
        <v>74</v>
      </c>
      <c r="I376" s="331" t="s">
        <v>19</v>
      </c>
      <c r="J376" s="546" t="s">
        <v>476</v>
      </c>
      <c r="K376" s="325" t="s">
        <v>78</v>
      </c>
      <c r="L376" s="325" t="s">
        <v>65</v>
      </c>
      <c r="M376" s="677"/>
      <c r="N376" s="289"/>
    </row>
    <row r="377" spans="1:14" ht="18" customHeight="1" x14ac:dyDescent="0.25">
      <c r="A377" s="266">
        <v>44102</v>
      </c>
      <c r="B377" s="258" t="s">
        <v>72</v>
      </c>
      <c r="C377" s="258" t="s">
        <v>70</v>
      </c>
      <c r="D377" s="280" t="s">
        <v>99</v>
      </c>
      <c r="E377" s="263">
        <v>10000</v>
      </c>
      <c r="F377" s="270">
        <v>3665</v>
      </c>
      <c r="G377" s="681">
        <f t="shared" si="5"/>
        <v>2.7285129604365621</v>
      </c>
      <c r="H377" s="808" t="s">
        <v>74</v>
      </c>
      <c r="I377" s="331" t="s">
        <v>19</v>
      </c>
      <c r="J377" s="546" t="s">
        <v>476</v>
      </c>
      <c r="K377" s="325" t="s">
        <v>78</v>
      </c>
      <c r="L377" s="325" t="s">
        <v>65</v>
      </c>
      <c r="M377" s="677"/>
      <c r="N377" s="289"/>
    </row>
    <row r="378" spans="1:14" ht="18.75" customHeight="1" x14ac:dyDescent="0.25">
      <c r="A378" s="266">
        <v>44102</v>
      </c>
      <c r="B378" s="258" t="s">
        <v>72</v>
      </c>
      <c r="C378" s="258" t="s">
        <v>70</v>
      </c>
      <c r="D378" s="280" t="s">
        <v>99</v>
      </c>
      <c r="E378" s="243">
        <v>7000</v>
      </c>
      <c r="F378" s="270">
        <v>3665</v>
      </c>
      <c r="G378" s="681">
        <f t="shared" si="5"/>
        <v>1.9099590723055935</v>
      </c>
      <c r="H378" s="808" t="s">
        <v>74</v>
      </c>
      <c r="I378" s="331" t="s">
        <v>19</v>
      </c>
      <c r="J378" s="546" t="s">
        <v>476</v>
      </c>
      <c r="K378" s="325" t="s">
        <v>78</v>
      </c>
      <c r="L378" s="325" t="s">
        <v>65</v>
      </c>
      <c r="M378" s="677"/>
      <c r="N378" s="289"/>
    </row>
    <row r="379" spans="1:14" ht="19.5" customHeight="1" x14ac:dyDescent="0.25">
      <c r="A379" s="266">
        <v>44102</v>
      </c>
      <c r="B379" s="258" t="s">
        <v>191</v>
      </c>
      <c r="C379" s="258" t="s">
        <v>191</v>
      </c>
      <c r="D379" s="258" t="s">
        <v>99</v>
      </c>
      <c r="E379" s="243">
        <v>5000</v>
      </c>
      <c r="F379" s="270">
        <v>3665</v>
      </c>
      <c r="G379" s="681">
        <f t="shared" ref="G379:G409" si="6">E379/F379</f>
        <v>1.3642564802182811</v>
      </c>
      <c r="H379" s="808" t="s">
        <v>74</v>
      </c>
      <c r="I379" s="331" t="s">
        <v>19</v>
      </c>
      <c r="J379" s="546" t="s">
        <v>476</v>
      </c>
      <c r="K379" s="325" t="s">
        <v>78</v>
      </c>
      <c r="L379" s="325" t="s">
        <v>65</v>
      </c>
      <c r="M379" s="677"/>
      <c r="N379" s="289"/>
    </row>
    <row r="380" spans="1:14" x14ac:dyDescent="0.25">
      <c r="A380" s="266">
        <v>44102</v>
      </c>
      <c r="B380" s="258" t="s">
        <v>191</v>
      </c>
      <c r="C380" s="258" t="s">
        <v>191</v>
      </c>
      <c r="D380" s="258" t="s">
        <v>99</v>
      </c>
      <c r="E380" s="243">
        <v>2000</v>
      </c>
      <c r="F380" s="270">
        <v>3665</v>
      </c>
      <c r="G380" s="681">
        <f t="shared" si="6"/>
        <v>0.54570259208731242</v>
      </c>
      <c r="H380" s="808" t="s">
        <v>74</v>
      </c>
      <c r="I380" s="331" t="s">
        <v>19</v>
      </c>
      <c r="J380" s="546" t="s">
        <v>476</v>
      </c>
      <c r="K380" s="325" t="s">
        <v>78</v>
      </c>
      <c r="L380" s="325" t="s">
        <v>65</v>
      </c>
      <c r="M380" s="677"/>
      <c r="N380" s="289"/>
    </row>
    <row r="381" spans="1:14" ht="18.75" customHeight="1" x14ac:dyDescent="0.25">
      <c r="A381" s="266">
        <v>44102</v>
      </c>
      <c r="B381" s="258" t="s">
        <v>191</v>
      </c>
      <c r="C381" s="258" t="s">
        <v>191</v>
      </c>
      <c r="D381" s="258" t="s">
        <v>99</v>
      </c>
      <c r="E381" s="273">
        <v>3000</v>
      </c>
      <c r="F381" s="270">
        <v>3665</v>
      </c>
      <c r="G381" s="681">
        <f t="shared" si="6"/>
        <v>0.81855388813096863</v>
      </c>
      <c r="H381" s="808" t="s">
        <v>74</v>
      </c>
      <c r="I381" s="331" t="s">
        <v>19</v>
      </c>
      <c r="J381" s="546" t="s">
        <v>476</v>
      </c>
      <c r="K381" s="325" t="s">
        <v>78</v>
      </c>
      <c r="L381" s="325" t="s">
        <v>65</v>
      </c>
      <c r="M381" s="677"/>
      <c r="N381" s="289"/>
    </row>
    <row r="382" spans="1:14" ht="17.25" customHeight="1" x14ac:dyDescent="0.25">
      <c r="A382" s="259">
        <v>44102</v>
      </c>
      <c r="B382" s="258" t="s">
        <v>72</v>
      </c>
      <c r="C382" s="258" t="s">
        <v>70</v>
      </c>
      <c r="D382" s="258" t="s">
        <v>99</v>
      </c>
      <c r="E382" s="243">
        <v>12000</v>
      </c>
      <c r="F382" s="270">
        <v>3665</v>
      </c>
      <c r="G382" s="681">
        <f t="shared" si="6"/>
        <v>3.2742155525238745</v>
      </c>
      <c r="H382" s="808" t="s">
        <v>75</v>
      </c>
      <c r="I382" s="331" t="s">
        <v>19</v>
      </c>
      <c r="J382" s="377" t="s">
        <v>469</v>
      </c>
      <c r="K382" s="325" t="s">
        <v>78</v>
      </c>
      <c r="L382" s="325" t="s">
        <v>65</v>
      </c>
      <c r="M382" s="677"/>
      <c r="N382" s="289"/>
    </row>
    <row r="383" spans="1:14" x14ac:dyDescent="0.25">
      <c r="A383" s="259">
        <v>44102</v>
      </c>
      <c r="B383" s="258" t="s">
        <v>72</v>
      </c>
      <c r="C383" s="258" t="s">
        <v>70</v>
      </c>
      <c r="D383" s="258" t="s">
        <v>99</v>
      </c>
      <c r="E383" s="243">
        <v>7000</v>
      </c>
      <c r="F383" s="270">
        <v>3665</v>
      </c>
      <c r="G383" s="681">
        <f t="shared" si="6"/>
        <v>1.9099590723055935</v>
      </c>
      <c r="H383" s="808" t="s">
        <v>75</v>
      </c>
      <c r="I383" s="331" t="s">
        <v>19</v>
      </c>
      <c r="J383" s="377" t="s">
        <v>469</v>
      </c>
      <c r="K383" s="325" t="s">
        <v>78</v>
      </c>
      <c r="L383" s="325" t="s">
        <v>65</v>
      </c>
      <c r="M383" s="677"/>
      <c r="N383" s="289"/>
    </row>
    <row r="384" spans="1:14" x14ac:dyDescent="0.25">
      <c r="A384" s="259">
        <v>44102</v>
      </c>
      <c r="B384" s="258" t="s">
        <v>72</v>
      </c>
      <c r="C384" s="258" t="s">
        <v>70</v>
      </c>
      <c r="D384" s="258" t="s">
        <v>99</v>
      </c>
      <c r="E384" s="243">
        <v>17000</v>
      </c>
      <c r="F384" s="270">
        <v>3665</v>
      </c>
      <c r="G384" s="681">
        <f t="shared" si="6"/>
        <v>4.6384720327421558</v>
      </c>
      <c r="H384" s="808" t="s">
        <v>75</v>
      </c>
      <c r="I384" s="331" t="s">
        <v>19</v>
      </c>
      <c r="J384" s="377" t="s">
        <v>469</v>
      </c>
      <c r="K384" s="325" t="s">
        <v>78</v>
      </c>
      <c r="L384" s="325" t="s">
        <v>65</v>
      </c>
      <c r="M384" s="677"/>
      <c r="N384" s="289"/>
    </row>
    <row r="385" spans="1:14" x14ac:dyDescent="0.25">
      <c r="A385" s="259">
        <v>44102</v>
      </c>
      <c r="B385" s="258" t="s">
        <v>72</v>
      </c>
      <c r="C385" s="258" t="s">
        <v>70</v>
      </c>
      <c r="D385" s="258" t="s">
        <v>99</v>
      </c>
      <c r="E385" s="263">
        <v>13000</v>
      </c>
      <c r="F385" s="270">
        <v>3665</v>
      </c>
      <c r="G385" s="681">
        <f t="shared" si="6"/>
        <v>3.5470668485675305</v>
      </c>
      <c r="H385" s="808" t="s">
        <v>75</v>
      </c>
      <c r="I385" s="331" t="s">
        <v>19</v>
      </c>
      <c r="J385" s="377" t="s">
        <v>469</v>
      </c>
      <c r="K385" s="325" t="s">
        <v>78</v>
      </c>
      <c r="L385" s="325" t="s">
        <v>65</v>
      </c>
      <c r="M385" s="677"/>
      <c r="N385" s="289"/>
    </row>
    <row r="386" spans="1:14" x14ac:dyDescent="0.25">
      <c r="A386" s="259">
        <v>44102</v>
      </c>
      <c r="B386" s="258" t="s">
        <v>191</v>
      </c>
      <c r="C386" s="258" t="s">
        <v>191</v>
      </c>
      <c r="D386" s="258" t="s">
        <v>99</v>
      </c>
      <c r="E386" s="243">
        <v>4000</v>
      </c>
      <c r="F386" s="270">
        <v>3665</v>
      </c>
      <c r="G386" s="681">
        <f t="shared" si="6"/>
        <v>1.0914051841746248</v>
      </c>
      <c r="H386" s="808" t="s">
        <v>75</v>
      </c>
      <c r="I386" s="331" t="s">
        <v>19</v>
      </c>
      <c r="J386" s="377" t="s">
        <v>469</v>
      </c>
      <c r="K386" s="325" t="s">
        <v>78</v>
      </c>
      <c r="L386" s="325" t="s">
        <v>65</v>
      </c>
      <c r="M386" s="677"/>
      <c r="N386" s="289"/>
    </row>
    <row r="387" spans="1:14" x14ac:dyDescent="0.25">
      <c r="A387" s="259">
        <v>44102</v>
      </c>
      <c r="B387" s="258" t="s">
        <v>191</v>
      </c>
      <c r="C387" s="258" t="s">
        <v>191</v>
      </c>
      <c r="D387" s="258" t="s">
        <v>99</v>
      </c>
      <c r="E387" s="243">
        <v>6000</v>
      </c>
      <c r="F387" s="270">
        <v>3665</v>
      </c>
      <c r="G387" s="681">
        <f t="shared" si="6"/>
        <v>1.6371077762619373</v>
      </c>
      <c r="H387" s="808" t="s">
        <v>75</v>
      </c>
      <c r="I387" s="331" t="s">
        <v>19</v>
      </c>
      <c r="J387" s="377" t="s">
        <v>469</v>
      </c>
      <c r="K387" s="325" t="s">
        <v>78</v>
      </c>
      <c r="L387" s="325" t="s">
        <v>65</v>
      </c>
      <c r="M387" s="677"/>
      <c r="N387" s="289"/>
    </row>
    <row r="388" spans="1:14" x14ac:dyDescent="0.25">
      <c r="A388" s="259">
        <v>44102</v>
      </c>
      <c r="B388" s="258" t="s">
        <v>264</v>
      </c>
      <c r="C388" s="258" t="s">
        <v>265</v>
      </c>
      <c r="D388" s="258" t="s">
        <v>101</v>
      </c>
      <c r="E388" s="243">
        <f>F388*G388</f>
        <v>2748.75</v>
      </c>
      <c r="F388" s="270">
        <v>3665</v>
      </c>
      <c r="G388" s="681">
        <v>0.75</v>
      </c>
      <c r="H388" s="808" t="s">
        <v>516</v>
      </c>
      <c r="I388" s="331" t="s">
        <v>19</v>
      </c>
      <c r="J388" s="377" t="s">
        <v>546</v>
      </c>
      <c r="K388" s="325" t="s">
        <v>78</v>
      </c>
      <c r="L388" s="325" t="s">
        <v>65</v>
      </c>
      <c r="M388" s="677"/>
      <c r="N388" s="289"/>
    </row>
    <row r="389" spans="1:14" x14ac:dyDescent="0.25">
      <c r="A389" s="266">
        <v>44103</v>
      </c>
      <c r="B389" s="258" t="s">
        <v>470</v>
      </c>
      <c r="C389" s="258" t="s">
        <v>182</v>
      </c>
      <c r="D389" s="258" t="s">
        <v>101</v>
      </c>
      <c r="E389" s="300">
        <v>1558750</v>
      </c>
      <c r="F389" s="270">
        <v>3665</v>
      </c>
      <c r="G389" s="681">
        <f t="shared" si="6"/>
        <v>425.30695770804914</v>
      </c>
      <c r="H389" s="808" t="s">
        <v>263</v>
      </c>
      <c r="I389" s="331" t="s">
        <v>19</v>
      </c>
      <c r="J389" s="441" t="s">
        <v>489</v>
      </c>
      <c r="K389" s="325" t="s">
        <v>78</v>
      </c>
      <c r="L389" s="325" t="s">
        <v>65</v>
      </c>
      <c r="M389" s="677"/>
      <c r="N389" s="289"/>
    </row>
    <row r="390" spans="1:14" x14ac:dyDescent="0.25">
      <c r="A390" s="368">
        <v>44103</v>
      </c>
      <c r="B390" s="554" t="s">
        <v>264</v>
      </c>
      <c r="C390" s="361" t="s">
        <v>265</v>
      </c>
      <c r="D390" s="258" t="s">
        <v>101</v>
      </c>
      <c r="E390" s="274">
        <v>2600</v>
      </c>
      <c r="F390" s="270">
        <v>3665</v>
      </c>
      <c r="G390" s="681">
        <f t="shared" si="6"/>
        <v>0.7094133697135061</v>
      </c>
      <c r="H390" s="808" t="s">
        <v>263</v>
      </c>
      <c r="I390" s="331" t="s">
        <v>19</v>
      </c>
      <c r="J390" s="441" t="s">
        <v>547</v>
      </c>
      <c r="K390" s="325" t="s">
        <v>78</v>
      </c>
      <c r="L390" s="325" t="s">
        <v>65</v>
      </c>
      <c r="M390" s="677"/>
      <c r="N390" s="289"/>
    </row>
    <row r="391" spans="1:14" x14ac:dyDescent="0.25">
      <c r="A391" s="266">
        <v>44103</v>
      </c>
      <c r="B391" s="258" t="s">
        <v>72</v>
      </c>
      <c r="C391" s="258" t="s">
        <v>70</v>
      </c>
      <c r="D391" s="280" t="s">
        <v>99</v>
      </c>
      <c r="E391" s="243">
        <v>9000</v>
      </c>
      <c r="F391" s="270">
        <v>3665</v>
      </c>
      <c r="G391" s="681">
        <f t="shared" si="6"/>
        <v>2.4556616643929057</v>
      </c>
      <c r="H391" s="808" t="s">
        <v>74</v>
      </c>
      <c r="I391" s="331" t="s">
        <v>19</v>
      </c>
      <c r="J391" s="546" t="s">
        <v>498</v>
      </c>
      <c r="K391" s="325" t="s">
        <v>78</v>
      </c>
      <c r="L391" s="325" t="s">
        <v>65</v>
      </c>
      <c r="M391" s="677"/>
      <c r="N391" s="289"/>
    </row>
    <row r="392" spans="1:14" x14ac:dyDescent="0.25">
      <c r="A392" s="266">
        <v>44103</v>
      </c>
      <c r="B392" s="258" t="s">
        <v>72</v>
      </c>
      <c r="C392" s="258" t="s">
        <v>70</v>
      </c>
      <c r="D392" s="280" t="s">
        <v>99</v>
      </c>
      <c r="E392" s="263">
        <v>9000</v>
      </c>
      <c r="F392" s="270">
        <v>3665</v>
      </c>
      <c r="G392" s="681">
        <f t="shared" si="6"/>
        <v>2.4556616643929057</v>
      </c>
      <c r="H392" s="808" t="s">
        <v>74</v>
      </c>
      <c r="I392" s="331" t="s">
        <v>19</v>
      </c>
      <c r="J392" s="546" t="s">
        <v>498</v>
      </c>
      <c r="K392" s="325" t="s">
        <v>78</v>
      </c>
      <c r="L392" s="325" t="s">
        <v>65</v>
      </c>
      <c r="M392" s="677"/>
      <c r="N392" s="289"/>
    </row>
    <row r="393" spans="1:14" x14ac:dyDescent="0.25">
      <c r="A393" s="266">
        <v>44103</v>
      </c>
      <c r="B393" s="258" t="s">
        <v>72</v>
      </c>
      <c r="C393" s="258" t="s">
        <v>70</v>
      </c>
      <c r="D393" s="280" t="s">
        <v>99</v>
      </c>
      <c r="E393" s="243">
        <v>10000</v>
      </c>
      <c r="F393" s="270">
        <v>3665</v>
      </c>
      <c r="G393" s="681">
        <f t="shared" si="6"/>
        <v>2.7285129604365621</v>
      </c>
      <c r="H393" s="808" t="s">
        <v>74</v>
      </c>
      <c r="I393" s="331" t="s">
        <v>19</v>
      </c>
      <c r="J393" s="546" t="s">
        <v>498</v>
      </c>
      <c r="K393" s="325" t="s">
        <v>78</v>
      </c>
      <c r="L393" s="325" t="s">
        <v>65</v>
      </c>
      <c r="M393" s="677"/>
      <c r="N393" s="289"/>
    </row>
    <row r="394" spans="1:14" x14ac:dyDescent="0.25">
      <c r="A394" s="266">
        <v>44103</v>
      </c>
      <c r="B394" s="258" t="s">
        <v>72</v>
      </c>
      <c r="C394" s="258" t="s">
        <v>70</v>
      </c>
      <c r="D394" s="280" t="s">
        <v>99</v>
      </c>
      <c r="E394" s="243">
        <v>13000</v>
      </c>
      <c r="F394" s="270">
        <v>3665</v>
      </c>
      <c r="G394" s="681">
        <f t="shared" si="6"/>
        <v>3.5470668485675305</v>
      </c>
      <c r="H394" s="808" t="s">
        <v>74</v>
      </c>
      <c r="I394" s="331" t="s">
        <v>19</v>
      </c>
      <c r="J394" s="546" t="s">
        <v>498</v>
      </c>
      <c r="K394" s="325" t="s">
        <v>78</v>
      </c>
      <c r="L394" s="325" t="s">
        <v>65</v>
      </c>
      <c r="M394" s="677"/>
      <c r="N394" s="289"/>
    </row>
    <row r="395" spans="1:14" x14ac:dyDescent="0.25">
      <c r="A395" s="266">
        <v>44103</v>
      </c>
      <c r="B395" s="258" t="s">
        <v>191</v>
      </c>
      <c r="C395" s="258" t="s">
        <v>191</v>
      </c>
      <c r="D395" s="258" t="s">
        <v>99</v>
      </c>
      <c r="E395" s="281">
        <v>4000</v>
      </c>
      <c r="F395" s="270">
        <v>3665</v>
      </c>
      <c r="G395" s="681">
        <f t="shared" si="6"/>
        <v>1.0914051841746248</v>
      </c>
      <c r="H395" s="808" t="s">
        <v>74</v>
      </c>
      <c r="I395" s="331" t="s">
        <v>19</v>
      </c>
      <c r="J395" s="546" t="s">
        <v>498</v>
      </c>
      <c r="K395" s="325" t="s">
        <v>78</v>
      </c>
      <c r="L395" s="325" t="s">
        <v>65</v>
      </c>
      <c r="M395" s="677"/>
      <c r="N395" s="289"/>
    </row>
    <row r="396" spans="1:14" x14ac:dyDescent="0.25">
      <c r="A396" s="266">
        <v>44103</v>
      </c>
      <c r="B396" s="258" t="s">
        <v>191</v>
      </c>
      <c r="C396" s="258" t="s">
        <v>191</v>
      </c>
      <c r="D396" s="258" t="s">
        <v>99</v>
      </c>
      <c r="E396" s="243">
        <v>3000</v>
      </c>
      <c r="F396" s="270">
        <v>3665</v>
      </c>
      <c r="G396" s="681">
        <f t="shared" si="6"/>
        <v>0.81855388813096863</v>
      </c>
      <c r="H396" s="808" t="s">
        <v>74</v>
      </c>
      <c r="I396" s="331" t="s">
        <v>19</v>
      </c>
      <c r="J396" s="546" t="s">
        <v>498</v>
      </c>
      <c r="K396" s="325" t="s">
        <v>78</v>
      </c>
      <c r="L396" s="325" t="s">
        <v>65</v>
      </c>
      <c r="M396" s="677"/>
      <c r="N396" s="289"/>
    </row>
    <row r="397" spans="1:14" x14ac:dyDescent="0.25">
      <c r="A397" s="266">
        <v>44103</v>
      </c>
      <c r="B397" s="258" t="s">
        <v>191</v>
      </c>
      <c r="C397" s="258" t="s">
        <v>191</v>
      </c>
      <c r="D397" s="258" t="s">
        <v>99</v>
      </c>
      <c r="E397" s="243">
        <v>2000</v>
      </c>
      <c r="F397" s="270">
        <v>3665</v>
      </c>
      <c r="G397" s="681">
        <f t="shared" si="6"/>
        <v>0.54570259208731242</v>
      </c>
      <c r="H397" s="808" t="s">
        <v>74</v>
      </c>
      <c r="I397" s="331" t="s">
        <v>19</v>
      </c>
      <c r="J397" s="546" t="s">
        <v>498</v>
      </c>
      <c r="K397" s="325" t="s">
        <v>78</v>
      </c>
      <c r="L397" s="325" t="s">
        <v>65</v>
      </c>
      <c r="M397" s="677"/>
      <c r="N397" s="289"/>
    </row>
    <row r="398" spans="1:14" x14ac:dyDescent="0.25">
      <c r="A398" s="266">
        <v>44103</v>
      </c>
      <c r="B398" s="258" t="s">
        <v>72</v>
      </c>
      <c r="C398" s="258" t="s">
        <v>70</v>
      </c>
      <c r="D398" s="258" t="s">
        <v>99</v>
      </c>
      <c r="E398" s="243">
        <v>10000</v>
      </c>
      <c r="F398" s="270">
        <v>3665</v>
      </c>
      <c r="G398" s="681">
        <f t="shared" si="6"/>
        <v>2.7285129604365621</v>
      </c>
      <c r="H398" s="808" t="s">
        <v>75</v>
      </c>
      <c r="I398" s="331" t="s">
        <v>19</v>
      </c>
      <c r="J398" s="377" t="s">
        <v>477</v>
      </c>
      <c r="K398" s="325" t="s">
        <v>78</v>
      </c>
      <c r="L398" s="325" t="s">
        <v>65</v>
      </c>
      <c r="M398" s="677"/>
      <c r="N398" s="289"/>
    </row>
    <row r="399" spans="1:14" x14ac:dyDescent="0.25">
      <c r="A399" s="266">
        <v>44103</v>
      </c>
      <c r="B399" s="258" t="s">
        <v>72</v>
      </c>
      <c r="C399" s="258" t="s">
        <v>70</v>
      </c>
      <c r="D399" s="258" t="s">
        <v>99</v>
      </c>
      <c r="E399" s="243">
        <v>11000</v>
      </c>
      <c r="F399" s="270">
        <v>3665</v>
      </c>
      <c r="G399" s="681">
        <f t="shared" si="6"/>
        <v>3.0013642564802181</v>
      </c>
      <c r="H399" s="808" t="s">
        <v>75</v>
      </c>
      <c r="I399" s="331" t="s">
        <v>19</v>
      </c>
      <c r="J399" s="377" t="s">
        <v>477</v>
      </c>
      <c r="K399" s="325" t="s">
        <v>78</v>
      </c>
      <c r="L399" s="325" t="s">
        <v>65</v>
      </c>
      <c r="M399" s="677"/>
      <c r="N399" s="289"/>
    </row>
    <row r="400" spans="1:14" x14ac:dyDescent="0.25">
      <c r="A400" s="266">
        <v>44103</v>
      </c>
      <c r="B400" s="258" t="s">
        <v>72</v>
      </c>
      <c r="C400" s="258" t="s">
        <v>70</v>
      </c>
      <c r="D400" s="258" t="s">
        <v>99</v>
      </c>
      <c r="E400" s="243">
        <v>9000</v>
      </c>
      <c r="F400" s="270">
        <v>3665</v>
      </c>
      <c r="G400" s="681">
        <f t="shared" si="6"/>
        <v>2.4556616643929057</v>
      </c>
      <c r="H400" s="808" t="s">
        <v>75</v>
      </c>
      <c r="I400" s="331" t="s">
        <v>19</v>
      </c>
      <c r="J400" s="377" t="s">
        <v>477</v>
      </c>
      <c r="K400" s="325" t="s">
        <v>78</v>
      </c>
      <c r="L400" s="325" t="s">
        <v>65</v>
      </c>
      <c r="M400" s="677"/>
      <c r="N400" s="289"/>
    </row>
    <row r="401" spans="1:14" x14ac:dyDescent="0.25">
      <c r="A401" s="266">
        <v>44103</v>
      </c>
      <c r="B401" s="258" t="s">
        <v>72</v>
      </c>
      <c r="C401" s="258" t="s">
        <v>70</v>
      </c>
      <c r="D401" s="258" t="s">
        <v>99</v>
      </c>
      <c r="E401" s="273">
        <v>9000</v>
      </c>
      <c r="F401" s="270">
        <v>3665</v>
      </c>
      <c r="G401" s="681">
        <f t="shared" si="6"/>
        <v>2.4556616643929057</v>
      </c>
      <c r="H401" s="808" t="s">
        <v>75</v>
      </c>
      <c r="I401" s="331" t="s">
        <v>19</v>
      </c>
      <c r="J401" s="377" t="s">
        <v>477</v>
      </c>
      <c r="K401" s="325" t="s">
        <v>78</v>
      </c>
      <c r="L401" s="325" t="s">
        <v>65</v>
      </c>
      <c r="M401" s="677"/>
      <c r="N401" s="289"/>
    </row>
    <row r="402" spans="1:14" x14ac:dyDescent="0.25">
      <c r="A402" s="266">
        <v>44103</v>
      </c>
      <c r="B402" s="258" t="s">
        <v>191</v>
      </c>
      <c r="C402" s="258" t="s">
        <v>191</v>
      </c>
      <c r="D402" s="258" t="s">
        <v>99</v>
      </c>
      <c r="E402" s="243">
        <v>4000</v>
      </c>
      <c r="F402" s="270">
        <v>3665</v>
      </c>
      <c r="G402" s="681">
        <f t="shared" si="6"/>
        <v>1.0914051841746248</v>
      </c>
      <c r="H402" s="808" t="s">
        <v>75</v>
      </c>
      <c r="I402" s="331" t="s">
        <v>19</v>
      </c>
      <c r="J402" s="377" t="s">
        <v>477</v>
      </c>
      <c r="K402" s="325" t="s">
        <v>78</v>
      </c>
      <c r="L402" s="325" t="s">
        <v>65</v>
      </c>
      <c r="M402" s="677"/>
      <c r="N402" s="289"/>
    </row>
    <row r="403" spans="1:14" x14ac:dyDescent="0.25">
      <c r="A403" s="266">
        <v>44103</v>
      </c>
      <c r="B403" s="258" t="s">
        <v>191</v>
      </c>
      <c r="C403" s="258" t="s">
        <v>191</v>
      </c>
      <c r="D403" s="258" t="s">
        <v>99</v>
      </c>
      <c r="E403" s="281">
        <v>2000</v>
      </c>
      <c r="F403" s="270">
        <v>3665</v>
      </c>
      <c r="G403" s="681">
        <f t="shared" si="6"/>
        <v>0.54570259208731242</v>
      </c>
      <c r="H403" s="808" t="s">
        <v>75</v>
      </c>
      <c r="I403" s="331" t="s">
        <v>19</v>
      </c>
      <c r="J403" s="377" t="s">
        <v>477</v>
      </c>
      <c r="K403" s="325" t="s">
        <v>78</v>
      </c>
      <c r="L403" s="325" t="s">
        <v>65</v>
      </c>
      <c r="M403" s="677"/>
      <c r="N403" s="289"/>
    </row>
    <row r="404" spans="1:14" x14ac:dyDescent="0.25">
      <c r="A404" s="266">
        <v>44103</v>
      </c>
      <c r="B404" s="258" t="s">
        <v>191</v>
      </c>
      <c r="C404" s="258" t="s">
        <v>191</v>
      </c>
      <c r="D404" s="258" t="s">
        <v>99</v>
      </c>
      <c r="E404" s="243">
        <v>4000</v>
      </c>
      <c r="F404" s="270">
        <v>3665</v>
      </c>
      <c r="G404" s="681">
        <f t="shared" si="6"/>
        <v>1.0914051841746248</v>
      </c>
      <c r="H404" s="808" t="s">
        <v>75</v>
      </c>
      <c r="I404" s="331" t="s">
        <v>19</v>
      </c>
      <c r="J404" s="377" t="s">
        <v>477</v>
      </c>
      <c r="K404" s="325" t="s">
        <v>78</v>
      </c>
      <c r="L404" s="325" t="s">
        <v>65</v>
      </c>
      <c r="M404" s="677"/>
      <c r="N404" s="289"/>
    </row>
    <row r="405" spans="1:14" x14ac:dyDescent="0.25">
      <c r="A405" s="413">
        <v>44103</v>
      </c>
      <c r="B405" s="378" t="s">
        <v>72</v>
      </c>
      <c r="C405" s="378" t="s">
        <v>70</v>
      </c>
      <c r="D405" s="586" t="s">
        <v>55</v>
      </c>
      <c r="E405" s="243">
        <v>4500</v>
      </c>
      <c r="F405" s="270">
        <v>3665</v>
      </c>
      <c r="G405" s="681">
        <f t="shared" si="6"/>
        <v>1.2278308321964528</v>
      </c>
      <c r="H405" s="808" t="s">
        <v>110</v>
      </c>
      <c r="I405" s="331" t="s">
        <v>19</v>
      </c>
      <c r="J405" s="378" t="s">
        <v>484</v>
      </c>
      <c r="K405" s="325" t="s">
        <v>78</v>
      </c>
      <c r="L405" s="325" t="s">
        <v>65</v>
      </c>
      <c r="M405" s="677"/>
      <c r="N405" s="289"/>
    </row>
    <row r="406" spans="1:14" ht="18" customHeight="1" x14ac:dyDescent="0.25">
      <c r="A406" s="413">
        <v>44103</v>
      </c>
      <c r="B406" s="378" t="s">
        <v>72</v>
      </c>
      <c r="C406" s="378" t="s">
        <v>70</v>
      </c>
      <c r="D406" s="586" t="s">
        <v>55</v>
      </c>
      <c r="E406" s="263">
        <v>4500</v>
      </c>
      <c r="F406" s="270">
        <v>3665</v>
      </c>
      <c r="G406" s="681">
        <f t="shared" si="6"/>
        <v>1.2278308321964528</v>
      </c>
      <c r="H406" s="808" t="s">
        <v>110</v>
      </c>
      <c r="I406" s="331" t="s">
        <v>19</v>
      </c>
      <c r="J406" s="378" t="s">
        <v>484</v>
      </c>
      <c r="K406" s="325" t="s">
        <v>78</v>
      </c>
      <c r="L406" s="325" t="s">
        <v>65</v>
      </c>
      <c r="M406" s="677"/>
      <c r="N406" s="289"/>
    </row>
    <row r="407" spans="1:14" ht="18" customHeight="1" x14ac:dyDescent="0.25">
      <c r="A407" s="413">
        <v>44103</v>
      </c>
      <c r="B407" s="378" t="s">
        <v>72</v>
      </c>
      <c r="C407" s="378" t="s">
        <v>70</v>
      </c>
      <c r="D407" s="586" t="s">
        <v>55</v>
      </c>
      <c r="E407" s="600">
        <v>4500</v>
      </c>
      <c r="F407" s="270">
        <v>3665</v>
      </c>
      <c r="G407" s="681">
        <f t="shared" si="6"/>
        <v>1.2278308321964528</v>
      </c>
      <c r="H407" s="808" t="s">
        <v>110</v>
      </c>
      <c r="I407" s="331" t="s">
        <v>19</v>
      </c>
      <c r="J407" s="378" t="s">
        <v>484</v>
      </c>
      <c r="K407" s="325" t="s">
        <v>78</v>
      </c>
      <c r="L407" s="325" t="s">
        <v>65</v>
      </c>
      <c r="M407" s="677"/>
      <c r="N407" s="289"/>
    </row>
    <row r="408" spans="1:14" ht="18" customHeight="1" x14ac:dyDescent="0.25">
      <c r="A408" s="413">
        <v>44103</v>
      </c>
      <c r="B408" s="378" t="s">
        <v>72</v>
      </c>
      <c r="C408" s="378" t="s">
        <v>70</v>
      </c>
      <c r="D408" s="586" t="s">
        <v>55</v>
      </c>
      <c r="E408" s="600">
        <v>4500</v>
      </c>
      <c r="F408" s="270">
        <v>3665</v>
      </c>
      <c r="G408" s="681">
        <f t="shared" si="6"/>
        <v>1.2278308321964528</v>
      </c>
      <c r="H408" s="808" t="s">
        <v>110</v>
      </c>
      <c r="I408" s="331" t="s">
        <v>19</v>
      </c>
      <c r="J408" s="378" t="s">
        <v>484</v>
      </c>
      <c r="K408" s="325" t="s">
        <v>78</v>
      </c>
      <c r="L408" s="325" t="s">
        <v>65</v>
      </c>
      <c r="M408" s="677"/>
      <c r="N408" s="289"/>
    </row>
    <row r="409" spans="1:14" ht="16.5" customHeight="1" x14ac:dyDescent="0.25">
      <c r="A409" s="314">
        <v>44103</v>
      </c>
      <c r="B409" s="378" t="s">
        <v>72</v>
      </c>
      <c r="C409" s="378" t="s">
        <v>70</v>
      </c>
      <c r="D409" s="586" t="s">
        <v>55</v>
      </c>
      <c r="E409" s="281">
        <v>28000</v>
      </c>
      <c r="F409" s="270">
        <v>3665</v>
      </c>
      <c r="G409" s="681">
        <f t="shared" si="6"/>
        <v>7.6398362892223739</v>
      </c>
      <c r="H409" s="808" t="s">
        <v>110</v>
      </c>
      <c r="I409" s="331" t="s">
        <v>19</v>
      </c>
      <c r="J409" s="378" t="s">
        <v>485</v>
      </c>
      <c r="K409" s="325" t="s">
        <v>78</v>
      </c>
      <c r="L409" s="325" t="s">
        <v>65</v>
      </c>
      <c r="M409" s="677"/>
      <c r="N409" s="289"/>
    </row>
    <row r="410" spans="1:14" x14ac:dyDescent="0.25">
      <c r="A410" s="314">
        <v>44103</v>
      </c>
      <c r="B410" s="378" t="s">
        <v>72</v>
      </c>
      <c r="C410" s="378" t="s">
        <v>70</v>
      </c>
      <c r="D410" s="586" t="s">
        <v>55</v>
      </c>
      <c r="E410" s="273">
        <v>30000</v>
      </c>
      <c r="F410" s="270">
        <v>3665</v>
      </c>
      <c r="G410" s="681">
        <f>E410/F410</f>
        <v>8.1855388813096859</v>
      </c>
      <c r="H410" s="808" t="s">
        <v>110</v>
      </c>
      <c r="I410" s="331" t="s">
        <v>19</v>
      </c>
      <c r="J410" s="378" t="s">
        <v>485</v>
      </c>
      <c r="K410" s="325" t="s">
        <v>78</v>
      </c>
      <c r="L410" s="325" t="s">
        <v>65</v>
      </c>
      <c r="M410" s="677"/>
      <c r="N410" s="247"/>
    </row>
    <row r="411" spans="1:14" x14ac:dyDescent="0.25">
      <c r="A411" s="314">
        <v>44104</v>
      </c>
      <c r="B411" s="378" t="s">
        <v>72</v>
      </c>
      <c r="C411" s="378" t="s">
        <v>70</v>
      </c>
      <c r="D411" s="586" t="s">
        <v>55</v>
      </c>
      <c r="E411" s="273">
        <v>3000</v>
      </c>
      <c r="F411" s="270">
        <v>3665</v>
      </c>
      <c r="G411" s="681">
        <f>E411/F411</f>
        <v>0.81855388813096863</v>
      </c>
      <c r="H411" s="808" t="s">
        <v>56</v>
      </c>
      <c r="I411" s="331" t="s">
        <v>19</v>
      </c>
      <c r="J411" s="378" t="s">
        <v>380</v>
      </c>
      <c r="K411" s="325" t="s">
        <v>78</v>
      </c>
      <c r="L411" s="325" t="s">
        <v>65</v>
      </c>
      <c r="M411" s="677"/>
      <c r="N411" s="247"/>
    </row>
    <row r="412" spans="1:14" x14ac:dyDescent="0.25">
      <c r="A412" s="314">
        <v>44104</v>
      </c>
      <c r="B412" s="378" t="s">
        <v>72</v>
      </c>
      <c r="C412" s="378" t="s">
        <v>70</v>
      </c>
      <c r="D412" s="586" t="s">
        <v>55</v>
      </c>
      <c r="E412" s="273">
        <v>4000</v>
      </c>
      <c r="F412" s="270">
        <v>3665</v>
      </c>
      <c r="G412" s="681">
        <f>E412/F412</f>
        <v>1.0914051841746248</v>
      </c>
      <c r="H412" s="808" t="s">
        <v>56</v>
      </c>
      <c r="I412" s="331" t="s">
        <v>19</v>
      </c>
      <c r="J412" s="378" t="s">
        <v>380</v>
      </c>
      <c r="K412" s="325" t="s">
        <v>78</v>
      </c>
      <c r="L412" s="325" t="s">
        <v>65</v>
      </c>
      <c r="M412" s="677"/>
      <c r="N412" s="247"/>
    </row>
    <row r="413" spans="1:14" x14ac:dyDescent="0.25">
      <c r="A413" s="314">
        <v>44104</v>
      </c>
      <c r="B413" s="378" t="s">
        <v>72</v>
      </c>
      <c r="C413" s="378" t="s">
        <v>70</v>
      </c>
      <c r="D413" s="586" t="s">
        <v>55</v>
      </c>
      <c r="E413" s="243">
        <v>28000</v>
      </c>
      <c r="F413" s="270">
        <v>3665</v>
      </c>
      <c r="G413" s="681">
        <f t="shared" ref="G413:G438" si="7">E413/F413</f>
        <v>7.6398362892223739</v>
      </c>
      <c r="H413" s="808" t="s">
        <v>110</v>
      </c>
      <c r="I413" s="331" t="s">
        <v>19</v>
      </c>
      <c r="J413" s="378" t="s">
        <v>485</v>
      </c>
      <c r="K413" s="279" t="s">
        <v>78</v>
      </c>
      <c r="L413" s="325" t="s">
        <v>65</v>
      </c>
      <c r="M413" s="677"/>
      <c r="N413" s="247"/>
    </row>
    <row r="414" spans="1:14" x14ac:dyDescent="0.25">
      <c r="A414" s="259">
        <v>44104</v>
      </c>
      <c r="B414" s="378" t="s">
        <v>72</v>
      </c>
      <c r="C414" s="378" t="s">
        <v>70</v>
      </c>
      <c r="D414" s="586" t="s">
        <v>55</v>
      </c>
      <c r="E414" s="263">
        <v>30000</v>
      </c>
      <c r="F414" s="270">
        <v>3665</v>
      </c>
      <c r="G414" s="681">
        <f t="shared" si="7"/>
        <v>8.1855388813096859</v>
      </c>
      <c r="H414" s="808" t="s">
        <v>110</v>
      </c>
      <c r="I414" s="331" t="s">
        <v>19</v>
      </c>
      <c r="J414" s="378" t="s">
        <v>485</v>
      </c>
      <c r="K414" s="279" t="s">
        <v>78</v>
      </c>
      <c r="L414" s="325" t="s">
        <v>65</v>
      </c>
      <c r="M414" s="677"/>
      <c r="N414" s="247"/>
    </row>
    <row r="415" spans="1:14" x14ac:dyDescent="0.25">
      <c r="A415" s="67">
        <v>44104</v>
      </c>
      <c r="B415" s="238" t="s">
        <v>486</v>
      </c>
      <c r="C415" s="238" t="s">
        <v>235</v>
      </c>
      <c r="D415" s="238" t="s">
        <v>101</v>
      </c>
      <c r="E415" s="541">
        <v>184846</v>
      </c>
      <c r="F415" s="270">
        <v>3665</v>
      </c>
      <c r="G415" s="681">
        <f t="shared" si="7"/>
        <v>50.435470668485678</v>
      </c>
      <c r="H415" s="808" t="s">
        <v>43</v>
      </c>
      <c r="I415" s="331" t="s">
        <v>19</v>
      </c>
      <c r="J415" s="441" t="s">
        <v>497</v>
      </c>
      <c r="K415" s="279" t="s">
        <v>78</v>
      </c>
      <c r="L415" s="325" t="s">
        <v>65</v>
      </c>
      <c r="M415" s="677"/>
      <c r="N415" s="247"/>
    </row>
    <row r="416" spans="1:14" x14ac:dyDescent="0.25">
      <c r="A416" s="67">
        <v>44104</v>
      </c>
      <c r="B416" s="238" t="s">
        <v>487</v>
      </c>
      <c r="C416" s="238" t="s">
        <v>121</v>
      </c>
      <c r="D416" s="238" t="s">
        <v>99</v>
      </c>
      <c r="E416" s="541">
        <v>310700</v>
      </c>
      <c r="F416" s="270">
        <v>3665</v>
      </c>
      <c r="G416" s="681">
        <f t="shared" si="7"/>
        <v>84.774897680763985</v>
      </c>
      <c r="H416" s="808" t="s">
        <v>74</v>
      </c>
      <c r="I416" s="331" t="s">
        <v>19</v>
      </c>
      <c r="J416" s="441" t="s">
        <v>553</v>
      </c>
      <c r="K416" s="279" t="s">
        <v>78</v>
      </c>
      <c r="L416" s="325" t="s">
        <v>65</v>
      </c>
      <c r="M416" s="677"/>
      <c r="N416" s="247"/>
    </row>
    <row r="417" spans="1:14" x14ac:dyDescent="0.25">
      <c r="A417" s="67">
        <v>44104</v>
      </c>
      <c r="B417" s="238" t="s">
        <v>488</v>
      </c>
      <c r="C417" s="238" t="s">
        <v>121</v>
      </c>
      <c r="D417" s="238" t="s">
        <v>99</v>
      </c>
      <c r="E417" s="541">
        <v>310700</v>
      </c>
      <c r="F417" s="270">
        <v>3665</v>
      </c>
      <c r="G417" s="681">
        <f t="shared" si="7"/>
        <v>84.774897680763985</v>
      </c>
      <c r="H417" s="808" t="s">
        <v>75</v>
      </c>
      <c r="I417" s="331" t="s">
        <v>19</v>
      </c>
      <c r="J417" s="441" t="s">
        <v>554</v>
      </c>
      <c r="K417" s="279" t="s">
        <v>78</v>
      </c>
      <c r="L417" s="325" t="s">
        <v>65</v>
      </c>
      <c r="M417" s="677"/>
      <c r="N417" s="247"/>
    </row>
    <row r="418" spans="1:14" x14ac:dyDescent="0.25">
      <c r="A418" s="67">
        <v>44104</v>
      </c>
      <c r="B418" s="38" t="s">
        <v>72</v>
      </c>
      <c r="C418" s="38" t="s">
        <v>70</v>
      </c>
      <c r="D418" s="38" t="s">
        <v>14</v>
      </c>
      <c r="E418" s="565">
        <v>6000</v>
      </c>
      <c r="F418" s="270">
        <v>3665</v>
      </c>
      <c r="G418" s="681">
        <f t="shared" si="7"/>
        <v>1.6371077762619373</v>
      </c>
      <c r="H418" s="808" t="s">
        <v>43</v>
      </c>
      <c r="I418" s="331" t="s">
        <v>19</v>
      </c>
      <c r="J418" s="315" t="s">
        <v>490</v>
      </c>
      <c r="K418" s="279" t="s">
        <v>78</v>
      </c>
      <c r="L418" s="325" t="s">
        <v>65</v>
      </c>
      <c r="M418" s="677"/>
      <c r="N418" s="247"/>
    </row>
    <row r="419" spans="1:14" x14ac:dyDescent="0.25">
      <c r="A419" s="67">
        <v>44104</v>
      </c>
      <c r="B419" s="38" t="s">
        <v>72</v>
      </c>
      <c r="C419" s="38" t="s">
        <v>70</v>
      </c>
      <c r="D419" s="38" t="s">
        <v>14</v>
      </c>
      <c r="E419" s="565">
        <v>4000</v>
      </c>
      <c r="F419" s="270">
        <v>3665</v>
      </c>
      <c r="G419" s="681">
        <f t="shared" si="7"/>
        <v>1.0914051841746248</v>
      </c>
      <c r="H419" s="808" t="s">
        <v>43</v>
      </c>
      <c r="I419" s="331" t="s">
        <v>19</v>
      </c>
      <c r="J419" s="315" t="s">
        <v>490</v>
      </c>
      <c r="K419" s="279" t="s">
        <v>78</v>
      </c>
      <c r="L419" s="325" t="s">
        <v>65</v>
      </c>
      <c r="M419" s="677"/>
      <c r="N419" s="247"/>
    </row>
    <row r="420" spans="1:14" x14ac:dyDescent="0.25">
      <c r="A420" s="67">
        <v>44104</v>
      </c>
      <c r="B420" s="38" t="s">
        <v>72</v>
      </c>
      <c r="C420" s="38" t="s">
        <v>70</v>
      </c>
      <c r="D420" s="38" t="s">
        <v>14</v>
      </c>
      <c r="E420" s="565">
        <v>4000</v>
      </c>
      <c r="F420" s="270">
        <v>3665</v>
      </c>
      <c r="G420" s="681">
        <f t="shared" si="7"/>
        <v>1.0914051841746248</v>
      </c>
      <c r="H420" s="808" t="s">
        <v>43</v>
      </c>
      <c r="I420" s="331" t="s">
        <v>19</v>
      </c>
      <c r="J420" s="315" t="s">
        <v>490</v>
      </c>
      <c r="K420" s="279" t="s">
        <v>78</v>
      </c>
      <c r="L420" s="325" t="s">
        <v>65</v>
      </c>
      <c r="M420" s="677"/>
      <c r="N420" s="247"/>
    </row>
    <row r="421" spans="1:14" x14ac:dyDescent="0.25">
      <c r="A421" s="67">
        <v>44104</v>
      </c>
      <c r="B421" s="38" t="s">
        <v>72</v>
      </c>
      <c r="C421" s="38" t="s">
        <v>70</v>
      </c>
      <c r="D421" s="38" t="s">
        <v>14</v>
      </c>
      <c r="E421" s="565">
        <v>1000</v>
      </c>
      <c r="F421" s="270">
        <v>3665</v>
      </c>
      <c r="G421" s="681">
        <f t="shared" si="7"/>
        <v>0.27285129604365621</v>
      </c>
      <c r="H421" s="808" t="s">
        <v>43</v>
      </c>
      <c r="I421" s="331" t="s">
        <v>19</v>
      </c>
      <c r="J421" s="315" t="s">
        <v>490</v>
      </c>
      <c r="K421" s="279" t="s">
        <v>78</v>
      </c>
      <c r="L421" s="325" t="s">
        <v>65</v>
      </c>
      <c r="M421" s="677"/>
      <c r="N421" s="247"/>
    </row>
    <row r="422" spans="1:14" x14ac:dyDescent="0.25">
      <c r="A422" s="67">
        <v>44104</v>
      </c>
      <c r="B422" s="38" t="s">
        <v>72</v>
      </c>
      <c r="C422" s="38" t="s">
        <v>70</v>
      </c>
      <c r="D422" s="38" t="s">
        <v>14</v>
      </c>
      <c r="E422" s="565">
        <v>1000</v>
      </c>
      <c r="F422" s="270">
        <v>3665</v>
      </c>
      <c r="G422" s="681">
        <f t="shared" si="7"/>
        <v>0.27285129604365621</v>
      </c>
      <c r="H422" s="808" t="s">
        <v>43</v>
      </c>
      <c r="I422" s="331" t="s">
        <v>19</v>
      </c>
      <c r="J422" s="315" t="s">
        <v>490</v>
      </c>
      <c r="K422" s="279" t="s">
        <v>78</v>
      </c>
      <c r="L422" s="325" t="s">
        <v>65</v>
      </c>
      <c r="M422" s="677"/>
      <c r="N422" s="247"/>
    </row>
    <row r="423" spans="1:14" x14ac:dyDescent="0.25">
      <c r="A423" s="266">
        <v>44104</v>
      </c>
      <c r="B423" s="260" t="s">
        <v>72</v>
      </c>
      <c r="C423" s="260" t="s">
        <v>70</v>
      </c>
      <c r="D423" s="260" t="s">
        <v>99</v>
      </c>
      <c r="E423" s="600">
        <v>10000</v>
      </c>
      <c r="F423" s="270">
        <v>3665</v>
      </c>
      <c r="G423" s="681">
        <f t="shared" si="7"/>
        <v>2.7285129604365621</v>
      </c>
      <c r="H423" s="808" t="s">
        <v>75</v>
      </c>
      <c r="I423" s="331" t="s">
        <v>19</v>
      </c>
      <c r="J423" s="687" t="s">
        <v>548</v>
      </c>
      <c r="K423" s="279" t="s">
        <v>78</v>
      </c>
      <c r="L423" s="325" t="s">
        <v>65</v>
      </c>
      <c r="M423" s="677"/>
      <c r="N423" s="247"/>
    </row>
    <row r="424" spans="1:14" x14ac:dyDescent="0.25">
      <c r="A424" s="266">
        <v>44104</v>
      </c>
      <c r="B424" s="260" t="s">
        <v>72</v>
      </c>
      <c r="C424" s="260" t="s">
        <v>70</v>
      </c>
      <c r="D424" s="260" t="s">
        <v>99</v>
      </c>
      <c r="E424" s="599">
        <v>12000</v>
      </c>
      <c r="F424" s="270">
        <v>3665</v>
      </c>
      <c r="G424" s="681">
        <f t="shared" si="7"/>
        <v>3.2742155525238745</v>
      </c>
      <c r="H424" s="808" t="s">
        <v>75</v>
      </c>
      <c r="I424" s="331" t="s">
        <v>19</v>
      </c>
      <c r="J424" s="687" t="s">
        <v>548</v>
      </c>
      <c r="K424" s="279" t="s">
        <v>78</v>
      </c>
      <c r="L424" s="325" t="s">
        <v>65</v>
      </c>
      <c r="M424" s="677"/>
      <c r="N424" s="247"/>
    </row>
    <row r="425" spans="1:14" x14ac:dyDescent="0.25">
      <c r="A425" s="266">
        <v>44104</v>
      </c>
      <c r="B425" s="260" t="s">
        <v>72</v>
      </c>
      <c r="C425" s="260" t="s">
        <v>70</v>
      </c>
      <c r="D425" s="260" t="s">
        <v>99</v>
      </c>
      <c r="E425" s="243">
        <v>10000</v>
      </c>
      <c r="F425" s="270">
        <v>3665</v>
      </c>
      <c r="G425" s="681">
        <f t="shared" si="7"/>
        <v>2.7285129604365621</v>
      </c>
      <c r="H425" s="808" t="s">
        <v>75</v>
      </c>
      <c r="I425" s="331" t="s">
        <v>19</v>
      </c>
      <c r="J425" s="687" t="s">
        <v>548</v>
      </c>
      <c r="K425" s="279" t="s">
        <v>78</v>
      </c>
      <c r="L425" s="325" t="s">
        <v>65</v>
      </c>
      <c r="M425" s="677"/>
      <c r="N425" s="247"/>
    </row>
    <row r="426" spans="1:14" x14ac:dyDescent="0.25">
      <c r="A426" s="266">
        <v>44104</v>
      </c>
      <c r="B426" s="260" t="s">
        <v>72</v>
      </c>
      <c r="C426" s="260" t="s">
        <v>70</v>
      </c>
      <c r="D426" s="260" t="s">
        <v>99</v>
      </c>
      <c r="E426" s="281">
        <v>12000</v>
      </c>
      <c r="F426" s="270">
        <v>3665</v>
      </c>
      <c r="G426" s="681">
        <f t="shared" si="7"/>
        <v>3.2742155525238745</v>
      </c>
      <c r="H426" s="808" t="s">
        <v>75</v>
      </c>
      <c r="I426" s="331" t="s">
        <v>19</v>
      </c>
      <c r="J426" s="687" t="s">
        <v>548</v>
      </c>
      <c r="K426" s="279" t="s">
        <v>78</v>
      </c>
      <c r="L426" s="325" t="s">
        <v>65</v>
      </c>
      <c r="M426" s="677"/>
      <c r="N426" s="247"/>
    </row>
    <row r="427" spans="1:14" x14ac:dyDescent="0.25">
      <c r="A427" s="266">
        <v>44104</v>
      </c>
      <c r="B427" s="268" t="s">
        <v>191</v>
      </c>
      <c r="C427" s="268" t="s">
        <v>191</v>
      </c>
      <c r="D427" s="796" t="s">
        <v>99</v>
      </c>
      <c r="E427" s="243">
        <v>6000</v>
      </c>
      <c r="F427" s="270">
        <v>3665</v>
      </c>
      <c r="G427" s="681">
        <f t="shared" si="7"/>
        <v>1.6371077762619373</v>
      </c>
      <c r="H427" s="808" t="s">
        <v>75</v>
      </c>
      <c r="I427" s="331" t="s">
        <v>19</v>
      </c>
      <c r="J427" s="687" t="s">
        <v>548</v>
      </c>
      <c r="K427" s="279" t="s">
        <v>78</v>
      </c>
      <c r="L427" s="325" t="s">
        <v>65</v>
      </c>
      <c r="M427" s="677"/>
      <c r="N427" s="247"/>
    </row>
    <row r="428" spans="1:14" x14ac:dyDescent="0.25">
      <c r="A428" s="266">
        <v>44104</v>
      </c>
      <c r="B428" s="268" t="s">
        <v>191</v>
      </c>
      <c r="C428" s="268" t="s">
        <v>191</v>
      </c>
      <c r="D428" s="796" t="s">
        <v>99</v>
      </c>
      <c r="E428" s="243">
        <v>1000</v>
      </c>
      <c r="F428" s="270">
        <v>3665</v>
      </c>
      <c r="G428" s="681">
        <f t="shared" si="7"/>
        <v>0.27285129604365621</v>
      </c>
      <c r="H428" s="808" t="s">
        <v>75</v>
      </c>
      <c r="I428" s="331" t="s">
        <v>19</v>
      </c>
      <c r="J428" s="687" t="s">
        <v>548</v>
      </c>
      <c r="K428" s="279" t="s">
        <v>78</v>
      </c>
      <c r="L428" s="325" t="s">
        <v>65</v>
      </c>
      <c r="M428" s="677"/>
      <c r="N428" s="247"/>
    </row>
    <row r="429" spans="1:14" x14ac:dyDescent="0.25">
      <c r="A429" s="266">
        <v>44104</v>
      </c>
      <c r="B429" s="268" t="s">
        <v>191</v>
      </c>
      <c r="C429" s="268" t="s">
        <v>191</v>
      </c>
      <c r="D429" s="796" t="s">
        <v>99</v>
      </c>
      <c r="E429" s="243">
        <v>3000</v>
      </c>
      <c r="F429" s="270">
        <v>3665</v>
      </c>
      <c r="G429" s="681">
        <f t="shared" si="7"/>
        <v>0.81855388813096863</v>
      </c>
      <c r="H429" s="808" t="s">
        <v>75</v>
      </c>
      <c r="I429" s="331" t="s">
        <v>19</v>
      </c>
      <c r="J429" s="687" t="s">
        <v>548</v>
      </c>
      <c r="K429" s="279" t="s">
        <v>78</v>
      </c>
      <c r="L429" s="325" t="s">
        <v>65</v>
      </c>
      <c r="M429" s="677"/>
      <c r="N429" s="247"/>
    </row>
    <row r="430" spans="1:14" x14ac:dyDescent="0.25">
      <c r="A430" s="67">
        <v>44104</v>
      </c>
      <c r="B430" s="238" t="s">
        <v>496</v>
      </c>
      <c r="C430" s="238" t="s">
        <v>276</v>
      </c>
      <c r="D430" s="238" t="s">
        <v>101</v>
      </c>
      <c r="E430" s="541">
        <v>92500</v>
      </c>
      <c r="F430" s="270">
        <v>3665</v>
      </c>
      <c r="G430" s="681">
        <f t="shared" si="7"/>
        <v>25.238744884038198</v>
      </c>
      <c r="H430" s="808" t="s">
        <v>43</v>
      </c>
      <c r="I430" s="331" t="s">
        <v>19</v>
      </c>
      <c r="J430" s="546" t="s">
        <v>555</v>
      </c>
      <c r="K430" s="279" t="s">
        <v>78</v>
      </c>
      <c r="L430" s="325" t="s">
        <v>65</v>
      </c>
      <c r="M430" s="677"/>
      <c r="N430" s="247"/>
    </row>
    <row r="431" spans="1:14" x14ac:dyDescent="0.25">
      <c r="A431" s="259">
        <v>44104</v>
      </c>
      <c r="B431" s="260" t="s">
        <v>72</v>
      </c>
      <c r="C431" s="260" t="s">
        <v>70</v>
      </c>
      <c r="D431" s="260" t="s">
        <v>99</v>
      </c>
      <c r="E431" s="599">
        <v>9000</v>
      </c>
      <c r="F431" s="270">
        <v>3665</v>
      </c>
      <c r="G431" s="681">
        <f t="shared" si="7"/>
        <v>2.4556616643929057</v>
      </c>
      <c r="H431" s="808" t="s">
        <v>74</v>
      </c>
      <c r="I431" s="331" t="s">
        <v>19</v>
      </c>
      <c r="J431" s="546" t="s">
        <v>538</v>
      </c>
      <c r="K431" s="279" t="s">
        <v>78</v>
      </c>
      <c r="L431" s="325" t="s">
        <v>65</v>
      </c>
      <c r="M431" s="677"/>
      <c r="N431" s="247"/>
    </row>
    <row r="432" spans="1:14" x14ac:dyDescent="0.25">
      <c r="A432" s="259">
        <v>44104</v>
      </c>
      <c r="B432" s="260" t="s">
        <v>72</v>
      </c>
      <c r="C432" s="260" t="s">
        <v>70</v>
      </c>
      <c r="D432" s="260" t="s">
        <v>99</v>
      </c>
      <c r="E432" s="243">
        <v>9000</v>
      </c>
      <c r="F432" s="270">
        <v>3665</v>
      </c>
      <c r="G432" s="681">
        <f t="shared" si="7"/>
        <v>2.4556616643929057</v>
      </c>
      <c r="H432" s="808" t="s">
        <v>74</v>
      </c>
      <c r="I432" s="331" t="s">
        <v>19</v>
      </c>
      <c r="J432" s="546" t="s">
        <v>538</v>
      </c>
      <c r="K432" s="279" t="s">
        <v>78</v>
      </c>
      <c r="L432" s="325" t="s">
        <v>65</v>
      </c>
      <c r="M432" s="677"/>
      <c r="N432" s="247"/>
    </row>
    <row r="433" spans="1:14" x14ac:dyDescent="0.25">
      <c r="A433" s="259">
        <v>44104</v>
      </c>
      <c r="B433" s="260" t="s">
        <v>72</v>
      </c>
      <c r="C433" s="260" t="s">
        <v>70</v>
      </c>
      <c r="D433" s="260" t="s">
        <v>99</v>
      </c>
      <c r="E433" s="281">
        <v>13000</v>
      </c>
      <c r="F433" s="270">
        <v>3665</v>
      </c>
      <c r="G433" s="681">
        <f t="shared" si="7"/>
        <v>3.5470668485675305</v>
      </c>
      <c r="H433" s="808" t="s">
        <v>74</v>
      </c>
      <c r="I433" s="331" t="s">
        <v>19</v>
      </c>
      <c r="J433" s="546" t="s">
        <v>538</v>
      </c>
      <c r="K433" s="279" t="s">
        <v>78</v>
      </c>
      <c r="L433" s="325" t="s">
        <v>65</v>
      </c>
      <c r="M433" s="677"/>
      <c r="N433" s="247"/>
    </row>
    <row r="434" spans="1:14" x14ac:dyDescent="0.25">
      <c r="A434" s="259">
        <v>44104</v>
      </c>
      <c r="B434" s="260" t="s">
        <v>72</v>
      </c>
      <c r="C434" s="260" t="s">
        <v>70</v>
      </c>
      <c r="D434" s="260" t="s">
        <v>99</v>
      </c>
      <c r="E434" s="600">
        <v>10000</v>
      </c>
      <c r="F434" s="270">
        <v>3665</v>
      </c>
      <c r="G434" s="681">
        <f t="shared" si="7"/>
        <v>2.7285129604365621</v>
      </c>
      <c r="H434" s="808" t="s">
        <v>74</v>
      </c>
      <c r="I434" s="331" t="s">
        <v>19</v>
      </c>
      <c r="J434" s="546" t="s">
        <v>538</v>
      </c>
      <c r="K434" s="279" t="s">
        <v>78</v>
      </c>
      <c r="L434" s="325" t="s">
        <v>65</v>
      </c>
      <c r="M434" s="677"/>
      <c r="N434" s="247"/>
    </row>
    <row r="435" spans="1:14" x14ac:dyDescent="0.25">
      <c r="A435" s="259">
        <v>44104</v>
      </c>
      <c r="B435" s="258" t="s">
        <v>191</v>
      </c>
      <c r="C435" s="258" t="s">
        <v>191</v>
      </c>
      <c r="D435" s="258" t="s">
        <v>99</v>
      </c>
      <c r="E435" s="243">
        <v>6000</v>
      </c>
      <c r="F435" s="270">
        <v>3665</v>
      </c>
      <c r="G435" s="681">
        <f t="shared" si="7"/>
        <v>1.6371077762619373</v>
      </c>
      <c r="H435" s="808" t="s">
        <v>74</v>
      </c>
      <c r="I435" s="331" t="s">
        <v>19</v>
      </c>
      <c r="J435" s="546" t="s">
        <v>538</v>
      </c>
      <c r="K435" s="279" t="s">
        <v>78</v>
      </c>
      <c r="L435" s="325" t="s">
        <v>65</v>
      </c>
      <c r="M435" s="677"/>
      <c r="N435" s="247"/>
    </row>
    <row r="436" spans="1:14" x14ac:dyDescent="0.25">
      <c r="A436" s="259">
        <v>44104</v>
      </c>
      <c r="B436" s="258" t="s">
        <v>191</v>
      </c>
      <c r="C436" s="258" t="s">
        <v>191</v>
      </c>
      <c r="D436" s="258" t="s">
        <v>99</v>
      </c>
      <c r="E436" s="338">
        <v>4000</v>
      </c>
      <c r="F436" s="270">
        <v>3665</v>
      </c>
      <c r="G436" s="681">
        <f t="shared" si="7"/>
        <v>1.0914051841746248</v>
      </c>
      <c r="H436" s="808" t="s">
        <v>74</v>
      </c>
      <c r="I436" s="331" t="s">
        <v>19</v>
      </c>
      <c r="J436" s="546" t="s">
        <v>538</v>
      </c>
      <c r="K436" s="279" t="s">
        <v>78</v>
      </c>
      <c r="L436" s="325" t="s">
        <v>65</v>
      </c>
      <c r="M436" s="677"/>
      <c r="N436" s="247"/>
    </row>
    <row r="437" spans="1:14" x14ac:dyDescent="0.25">
      <c r="A437" s="67">
        <v>44104</v>
      </c>
      <c r="B437" s="260" t="s">
        <v>72</v>
      </c>
      <c r="C437" s="260" t="s">
        <v>70</v>
      </c>
      <c r="D437" s="260" t="s">
        <v>55</v>
      </c>
      <c r="E437" s="243">
        <v>4500</v>
      </c>
      <c r="F437" s="243">
        <v>3665</v>
      </c>
      <c r="G437" s="669">
        <f t="shared" si="7"/>
        <v>1.2278308321964528</v>
      </c>
      <c r="H437" s="808" t="s">
        <v>110</v>
      </c>
      <c r="I437" s="331" t="s">
        <v>19</v>
      </c>
      <c r="J437" s="378" t="s">
        <v>503</v>
      </c>
      <c r="K437" s="279" t="s">
        <v>78</v>
      </c>
      <c r="L437" s="325" t="s">
        <v>65</v>
      </c>
      <c r="M437" s="677"/>
      <c r="N437" s="247"/>
    </row>
    <row r="438" spans="1:14" ht="17.25" customHeight="1" thickBot="1" x14ac:dyDescent="0.3">
      <c r="A438" s="67">
        <v>44104</v>
      </c>
      <c r="B438" s="260" t="s">
        <v>72</v>
      </c>
      <c r="C438" s="260" t="s">
        <v>70</v>
      </c>
      <c r="D438" s="260" t="s">
        <v>55</v>
      </c>
      <c r="E438" s="273">
        <v>5000</v>
      </c>
      <c r="F438" s="273">
        <v>3665</v>
      </c>
      <c r="G438" s="669">
        <f t="shared" si="7"/>
        <v>1.3642564802182811</v>
      </c>
      <c r="H438" s="808" t="s">
        <v>110</v>
      </c>
      <c r="I438" s="331" t="s">
        <v>19</v>
      </c>
      <c r="J438" s="378" t="s">
        <v>503</v>
      </c>
      <c r="K438" s="279" t="s">
        <v>78</v>
      </c>
      <c r="L438" s="325" t="s">
        <v>65</v>
      </c>
      <c r="M438" s="677"/>
      <c r="N438" s="247"/>
    </row>
    <row r="439" spans="1:14" ht="14.25" customHeight="1" thickBot="1" x14ac:dyDescent="0.3">
      <c r="A439" s="259"/>
      <c r="B439" s="258"/>
      <c r="C439" s="258"/>
      <c r="D439" s="280"/>
      <c r="E439" s="885">
        <f>SUM(E3:E438)</f>
        <v>25697869.25</v>
      </c>
      <c r="F439" s="886"/>
      <c r="G439" s="887">
        <f t="shared" ref="G439" si="8">SUM(G3:G438)</f>
        <v>7011.6969304229624</v>
      </c>
      <c r="H439" s="809"/>
      <c r="I439" s="331"/>
      <c r="J439" s="315"/>
      <c r="K439" s="279"/>
      <c r="L439" s="325"/>
      <c r="M439" s="677"/>
      <c r="N439" s="247"/>
    </row>
    <row r="440" spans="1:14" x14ac:dyDescent="0.25">
      <c r="A440" s="67"/>
      <c r="B440" s="238"/>
      <c r="C440" s="238"/>
      <c r="D440" s="250"/>
      <c r="E440" s="592"/>
      <c r="F440" s="271"/>
      <c r="G440" s="663"/>
      <c r="H440" s="564"/>
      <c r="I440" s="331"/>
      <c r="J440" s="378"/>
      <c r="K440" s="249"/>
      <c r="L440" s="325"/>
      <c r="M440" s="245"/>
      <c r="N440" s="247"/>
    </row>
    <row r="441" spans="1:14" x14ac:dyDescent="0.25">
      <c r="A441" s="67"/>
      <c r="B441" s="238"/>
      <c r="C441" s="238"/>
      <c r="D441" s="250"/>
      <c r="E441" s="565"/>
      <c r="F441" s="271"/>
      <c r="G441" s="663"/>
      <c r="H441" s="564"/>
      <c r="I441" s="331"/>
      <c r="J441" s="378"/>
      <c r="K441" s="249"/>
      <c r="L441" s="325"/>
      <c r="M441" s="245"/>
      <c r="N441" s="247"/>
    </row>
    <row r="442" spans="1:14" x14ac:dyDescent="0.25">
      <c r="A442" s="259"/>
      <c r="B442" s="38"/>
      <c r="C442" s="38"/>
      <c r="D442" s="38"/>
      <c r="E442" s="680"/>
      <c r="F442" s="271"/>
      <c r="G442" s="663"/>
      <c r="H442" s="564"/>
      <c r="I442" s="331"/>
      <c r="J442" s="315"/>
      <c r="K442" s="249"/>
      <c r="L442" s="325"/>
      <c r="M442" s="245"/>
      <c r="N442" s="247"/>
    </row>
    <row r="443" spans="1:14" x14ac:dyDescent="0.25">
      <c r="A443" s="266"/>
      <c r="B443" s="258"/>
      <c r="C443" s="258"/>
      <c r="D443" s="258"/>
      <c r="E443" s="281"/>
      <c r="F443" s="271"/>
      <c r="G443" s="663"/>
      <c r="H443" s="564"/>
      <c r="I443" s="331"/>
      <c r="J443" s="546"/>
      <c r="K443" s="249"/>
      <c r="L443" s="325"/>
      <c r="M443" s="245"/>
      <c r="N443" s="247"/>
    </row>
    <row r="444" spans="1:14" x14ac:dyDescent="0.25">
      <c r="A444" s="266"/>
      <c r="B444" s="258"/>
      <c r="C444" s="258"/>
      <c r="D444" s="258"/>
      <c r="E444" s="243"/>
      <c r="F444" s="271"/>
      <c r="G444" s="663"/>
      <c r="H444" s="564"/>
      <c r="I444" s="331"/>
      <c r="J444" s="546"/>
      <c r="K444" s="249"/>
      <c r="L444" s="325"/>
      <c r="M444" s="245"/>
      <c r="N444" s="247"/>
    </row>
    <row r="445" spans="1:14" x14ac:dyDescent="0.25">
      <c r="A445" s="266"/>
      <c r="B445" s="258"/>
      <c r="C445" s="258"/>
      <c r="D445" s="258"/>
      <c r="E445" s="338"/>
      <c r="F445" s="271"/>
      <c r="G445" s="663"/>
      <c r="H445" s="564"/>
      <c r="I445" s="331"/>
      <c r="J445" s="546"/>
      <c r="K445" s="249"/>
      <c r="L445" s="325"/>
      <c r="M445" s="245"/>
      <c r="N445" s="247"/>
    </row>
    <row r="446" spans="1:14" x14ac:dyDescent="0.25">
      <c r="A446" s="266"/>
      <c r="B446" s="258"/>
      <c r="C446" s="258"/>
      <c r="D446" s="258"/>
      <c r="E446" s="243"/>
      <c r="F446" s="271"/>
      <c r="G446" s="663"/>
      <c r="H446" s="564"/>
      <c r="I446" s="331"/>
      <c r="J446" s="546"/>
      <c r="K446" s="249"/>
      <c r="L446" s="325"/>
      <c r="M446" s="245"/>
      <c r="N446" s="247"/>
    </row>
    <row r="447" spans="1:14" x14ac:dyDescent="0.25">
      <c r="A447" s="266"/>
      <c r="B447" s="258"/>
      <c r="C447" s="258"/>
      <c r="D447" s="258"/>
      <c r="E447" s="243"/>
      <c r="F447" s="271"/>
      <c r="G447" s="663"/>
      <c r="H447" s="564"/>
      <c r="I447" s="331"/>
      <c r="J447" s="546"/>
      <c r="K447" s="249"/>
      <c r="L447" s="325"/>
      <c r="M447" s="245"/>
      <c r="N447" s="247"/>
    </row>
    <row r="448" spans="1:14" x14ac:dyDescent="0.25">
      <c r="A448" s="266"/>
      <c r="B448" s="260"/>
      <c r="C448" s="260"/>
      <c r="D448" s="260"/>
      <c r="E448" s="287"/>
      <c r="F448" s="271"/>
      <c r="G448" s="663"/>
      <c r="H448" s="564"/>
      <c r="I448" s="331"/>
      <c r="J448" s="546"/>
      <c r="K448" s="249"/>
      <c r="L448" s="325"/>
      <c r="M448" s="245"/>
      <c r="N448" s="247"/>
    </row>
    <row r="449" spans="1:14" x14ac:dyDescent="0.25">
      <c r="A449" s="259"/>
      <c r="B449" s="260"/>
      <c r="C449" s="260"/>
      <c r="D449" s="260"/>
      <c r="E449" s="585"/>
      <c r="F449" s="271"/>
      <c r="G449" s="663"/>
      <c r="H449" s="564"/>
      <c r="I449" s="331"/>
      <c r="J449" s="315"/>
      <c r="K449" s="249"/>
      <c r="L449" s="325"/>
      <c r="M449" s="245"/>
      <c r="N449" s="247"/>
    </row>
    <row r="450" spans="1:14" x14ac:dyDescent="0.25">
      <c r="A450" s="259"/>
      <c r="B450" s="258"/>
      <c r="C450" s="260"/>
      <c r="D450" s="260"/>
      <c r="E450" s="273"/>
      <c r="F450" s="271"/>
      <c r="G450" s="663"/>
      <c r="H450" s="564"/>
      <c r="I450" s="331"/>
      <c r="J450" s="315"/>
      <c r="K450" s="249"/>
      <c r="L450" s="325"/>
      <c r="M450" s="245"/>
      <c r="N450" s="247"/>
    </row>
    <row r="451" spans="1:14" x14ac:dyDescent="0.25">
      <c r="A451" s="259"/>
      <c r="B451" s="258"/>
      <c r="C451" s="260"/>
      <c r="D451" s="260"/>
      <c r="E451" s="381"/>
      <c r="F451" s="271"/>
      <c r="G451" s="663"/>
      <c r="H451" s="564"/>
      <c r="I451" s="331"/>
      <c r="J451" s="315"/>
      <c r="K451" s="249"/>
      <c r="L451" s="325"/>
      <c r="M451" s="245"/>
      <c r="N451" s="247"/>
    </row>
    <row r="452" spans="1:14" x14ac:dyDescent="0.25">
      <c r="A452" s="259"/>
      <c r="B452" s="258"/>
      <c r="C452" s="258"/>
      <c r="D452" s="260"/>
      <c r="E452" s="380"/>
      <c r="F452" s="271"/>
      <c r="G452" s="663"/>
      <c r="H452" s="564"/>
      <c r="I452" s="331"/>
      <c r="J452" s="315"/>
      <c r="K452" s="249"/>
      <c r="L452" s="325"/>
      <c r="M452" s="245"/>
      <c r="N452" s="247"/>
    </row>
    <row r="453" spans="1:14" x14ac:dyDescent="0.25">
      <c r="A453" s="259"/>
      <c r="B453" s="258"/>
      <c r="C453" s="258"/>
      <c r="D453" s="260"/>
      <c r="E453" s="449"/>
      <c r="F453" s="271"/>
      <c r="G453" s="663"/>
      <c r="H453" s="564"/>
      <c r="I453" s="331"/>
      <c r="J453" s="315"/>
      <c r="K453" s="249"/>
      <c r="L453" s="325"/>
      <c r="M453" s="245"/>
      <c r="N453" s="247"/>
    </row>
    <row r="454" spans="1:14" x14ac:dyDescent="0.25">
      <c r="A454" s="259"/>
      <c r="B454" s="258"/>
      <c r="C454" s="258"/>
      <c r="D454" s="260"/>
      <c r="E454" s="243"/>
      <c r="F454" s="271"/>
      <c r="G454" s="663"/>
      <c r="H454" s="564"/>
      <c r="I454" s="331"/>
      <c r="J454" s="315"/>
      <c r="K454" s="249"/>
      <c r="L454" s="325"/>
      <c r="M454" s="245"/>
      <c r="N454" s="247"/>
    </row>
    <row r="455" spans="1:14" x14ac:dyDescent="0.25">
      <c r="A455" s="67"/>
      <c r="B455" s="38"/>
      <c r="C455" s="38"/>
      <c r="D455" s="38"/>
      <c r="E455" s="614"/>
      <c r="F455" s="271"/>
      <c r="G455" s="663"/>
      <c r="H455" s="564"/>
      <c r="I455" s="331"/>
      <c r="J455" s="378"/>
      <c r="K455" s="249"/>
      <c r="L455" s="325"/>
      <c r="M455" s="245"/>
      <c r="N455" s="247"/>
    </row>
    <row r="456" spans="1:14" x14ac:dyDescent="0.25">
      <c r="A456" s="67"/>
      <c r="B456" s="38"/>
      <c r="C456" s="38"/>
      <c r="D456" s="38"/>
      <c r="E456" s="565"/>
      <c r="F456" s="271"/>
      <c r="G456" s="663"/>
      <c r="H456" s="564"/>
      <c r="I456" s="331"/>
      <c r="J456" s="378"/>
      <c r="K456" s="249"/>
      <c r="L456" s="325"/>
      <c r="M456" s="245"/>
      <c r="N456" s="247"/>
    </row>
    <row r="457" spans="1:14" x14ac:dyDescent="0.25">
      <c r="A457" s="67"/>
      <c r="B457" s="38"/>
      <c r="C457" s="38"/>
      <c r="D457" s="38"/>
      <c r="E457" s="565"/>
      <c r="F457" s="271"/>
      <c r="G457" s="663"/>
      <c r="H457" s="564"/>
      <c r="I457" s="331"/>
      <c r="J457" s="378"/>
      <c r="K457" s="249"/>
      <c r="L457" s="325"/>
      <c r="M457" s="245"/>
      <c r="N457" s="247"/>
    </row>
    <row r="458" spans="1:14" x14ac:dyDescent="0.25">
      <c r="A458" s="67"/>
      <c r="B458" s="238"/>
      <c r="C458" s="38"/>
      <c r="D458" s="38"/>
      <c r="E458" s="591"/>
      <c r="F458" s="271"/>
      <c r="G458" s="663"/>
      <c r="H458" s="564"/>
      <c r="I458" s="331"/>
      <c r="J458" s="378"/>
      <c r="K458" s="249"/>
      <c r="L458" s="325"/>
      <c r="M458" s="245"/>
      <c r="N458" s="247"/>
    </row>
    <row r="459" spans="1:14" x14ac:dyDescent="0.25">
      <c r="A459" s="67"/>
      <c r="B459" s="38"/>
      <c r="C459" s="38"/>
      <c r="D459" s="38"/>
      <c r="E459" s="565"/>
      <c r="F459" s="271"/>
      <c r="G459" s="663"/>
      <c r="H459" s="564"/>
      <c r="I459" s="331"/>
      <c r="J459" s="378"/>
      <c r="K459" s="249"/>
      <c r="L459" s="325"/>
      <c r="M459" s="245"/>
      <c r="N459" s="247"/>
    </row>
    <row r="460" spans="1:14" x14ac:dyDescent="0.25">
      <c r="A460" s="67"/>
      <c r="B460" s="258"/>
      <c r="C460" s="258"/>
      <c r="D460" s="258"/>
      <c r="E460" s="243"/>
      <c r="F460" s="271"/>
      <c r="G460" s="663"/>
      <c r="H460" s="564"/>
      <c r="I460" s="331"/>
      <c r="J460" s="308"/>
      <c r="K460" s="249"/>
      <c r="L460" s="325"/>
      <c r="M460" s="245"/>
      <c r="N460" s="247"/>
    </row>
    <row r="461" spans="1:14" x14ac:dyDescent="0.25">
      <c r="A461" s="67"/>
      <c r="B461" s="258"/>
      <c r="C461" s="258"/>
      <c r="D461" s="258"/>
      <c r="E461" s="243"/>
      <c r="F461" s="271"/>
      <c r="G461" s="663"/>
      <c r="H461" s="564"/>
      <c r="I461" s="331"/>
      <c r="J461" s="308"/>
      <c r="K461" s="249"/>
      <c r="L461" s="325"/>
      <c r="M461" s="245"/>
      <c r="N461" s="247"/>
    </row>
    <row r="462" spans="1:14" x14ac:dyDescent="0.25">
      <c r="A462" s="67"/>
      <c r="B462" s="258"/>
      <c r="C462" s="258"/>
      <c r="D462" s="258"/>
      <c r="E462" s="263"/>
      <c r="F462" s="271"/>
      <c r="G462" s="663"/>
      <c r="H462" s="564"/>
      <c r="I462" s="331"/>
      <c r="J462" s="261"/>
      <c r="K462" s="249"/>
      <c r="L462" s="325"/>
      <c r="M462" s="245"/>
      <c r="N462" s="247"/>
    </row>
    <row r="463" spans="1:14" x14ac:dyDescent="0.25">
      <c r="A463" s="67"/>
      <c r="B463" s="258"/>
      <c r="C463" s="258"/>
      <c r="D463" s="258"/>
      <c r="E463" s="263"/>
      <c r="F463" s="271"/>
      <c r="G463" s="663"/>
      <c r="H463" s="564"/>
      <c r="I463" s="331"/>
      <c r="J463" s="261"/>
      <c r="K463" s="249"/>
      <c r="L463" s="325"/>
      <c r="M463" s="245"/>
      <c r="N463" s="247"/>
    </row>
    <row r="464" spans="1:14" x14ac:dyDescent="0.25">
      <c r="A464" s="413"/>
      <c r="B464" s="548"/>
      <c r="C464" s="258"/>
      <c r="D464" s="258"/>
      <c r="E464" s="286"/>
      <c r="F464" s="271"/>
      <c r="G464" s="663"/>
      <c r="H464" s="564"/>
      <c r="I464" s="331"/>
      <c r="J464" s="238"/>
      <c r="K464" s="249"/>
      <c r="L464" s="325"/>
      <c r="M464" s="245"/>
      <c r="N464" s="247"/>
    </row>
    <row r="465" spans="1:14" x14ac:dyDescent="0.25">
      <c r="A465" s="413"/>
      <c r="B465" s="548"/>
      <c r="C465" s="258"/>
      <c r="D465" s="258"/>
      <c r="E465" s="286"/>
      <c r="F465" s="271"/>
      <c r="G465" s="663"/>
      <c r="H465" s="564"/>
      <c r="I465" s="331"/>
      <c r="J465" s="238"/>
      <c r="K465" s="249"/>
      <c r="L465" s="325"/>
      <c r="M465" s="245"/>
      <c r="N465" s="247"/>
    </row>
    <row r="466" spans="1:14" x14ac:dyDescent="0.25">
      <c r="A466" s="413"/>
      <c r="B466" s="548"/>
      <c r="C466" s="258"/>
      <c r="D466" s="258"/>
      <c r="E466" s="593"/>
      <c r="F466" s="271"/>
      <c r="G466" s="663"/>
      <c r="H466" s="564"/>
      <c r="I466" s="331"/>
      <c r="J466" s="238"/>
      <c r="K466" s="249"/>
      <c r="L466" s="325"/>
      <c r="M466" s="245"/>
      <c r="N466" s="247"/>
    </row>
    <row r="467" spans="1:14" x14ac:dyDescent="0.25">
      <c r="A467" s="413"/>
      <c r="B467" s="260"/>
      <c r="C467" s="258"/>
      <c r="D467" s="260"/>
      <c r="E467" s="287"/>
      <c r="F467" s="271"/>
      <c r="G467" s="663"/>
      <c r="H467" s="564"/>
      <c r="I467" s="331"/>
      <c r="J467" s="238"/>
      <c r="K467" s="249"/>
      <c r="L467" s="325"/>
      <c r="M467" s="245"/>
      <c r="N467" s="247"/>
    </row>
    <row r="468" spans="1:14" x14ac:dyDescent="0.25">
      <c r="A468" s="413"/>
      <c r="B468" s="324"/>
      <c r="C468" s="258"/>
      <c r="D468" s="38"/>
      <c r="E468" s="294"/>
      <c r="F468" s="271"/>
      <c r="G468" s="663"/>
      <c r="H468" s="688"/>
      <c r="I468" s="331"/>
      <c r="J468" s="238"/>
      <c r="K468" s="249"/>
      <c r="L468" s="325"/>
      <c r="M468" s="245"/>
      <c r="N468" s="247"/>
    </row>
    <row r="469" spans="1:14" x14ac:dyDescent="0.25">
      <c r="A469" s="413"/>
      <c r="B469" s="38"/>
      <c r="C469" s="258"/>
      <c r="D469" s="38"/>
      <c r="E469" s="294"/>
      <c r="F469" s="271"/>
      <c r="G469" s="663"/>
      <c r="H469" s="564"/>
      <c r="I469" s="331"/>
      <c r="J469" s="238"/>
      <c r="K469" s="249"/>
      <c r="L469" s="325"/>
      <c r="M469" s="245"/>
      <c r="N469" s="247"/>
    </row>
    <row r="470" spans="1:14" x14ac:dyDescent="0.25">
      <c r="A470" s="413"/>
      <c r="B470" s="38"/>
      <c r="C470" s="258"/>
      <c r="D470" s="38"/>
      <c r="E470" s="551"/>
      <c r="F470" s="271"/>
      <c r="G470" s="663"/>
      <c r="H470" s="564"/>
      <c r="I470" s="331"/>
      <c r="J470" s="238"/>
      <c r="K470" s="249"/>
      <c r="L470" s="325"/>
      <c r="M470" s="245"/>
      <c r="N470" s="247"/>
    </row>
    <row r="471" spans="1:14" x14ac:dyDescent="0.25">
      <c r="A471" s="67"/>
      <c r="B471" s="238"/>
      <c r="C471" s="238"/>
      <c r="D471" s="238"/>
      <c r="E471" s="287"/>
      <c r="F471" s="271"/>
      <c r="G471" s="663"/>
      <c r="H471" s="378"/>
      <c r="I471" s="331"/>
      <c r="J471" s="378"/>
      <c r="K471" s="249"/>
      <c r="L471" s="325"/>
      <c r="M471" s="245"/>
      <c r="N471" s="247"/>
    </row>
    <row r="472" spans="1:14" x14ac:dyDescent="0.25">
      <c r="A472" s="67"/>
      <c r="B472" s="238"/>
      <c r="C472" s="238"/>
      <c r="D472" s="238"/>
      <c r="E472" s="287"/>
      <c r="F472" s="271"/>
      <c r="G472" s="663"/>
      <c r="H472" s="378"/>
      <c r="I472" s="331"/>
      <c r="J472" s="378"/>
      <c r="K472" s="249"/>
      <c r="L472" s="325"/>
      <c r="M472" s="245"/>
      <c r="N472" s="247"/>
    </row>
    <row r="473" spans="1:14" x14ac:dyDescent="0.25">
      <c r="A473" s="67"/>
      <c r="B473" s="238"/>
      <c r="C473" s="238"/>
      <c r="D473" s="238"/>
      <c r="E473" s="287"/>
      <c r="F473" s="271"/>
      <c r="G473" s="663"/>
      <c r="H473" s="378"/>
      <c r="I473" s="331"/>
      <c r="J473" s="378"/>
      <c r="K473" s="249"/>
      <c r="L473" s="325"/>
      <c r="M473" s="245"/>
      <c r="N473" s="247"/>
    </row>
    <row r="474" spans="1:14" x14ac:dyDescent="0.25">
      <c r="A474" s="67"/>
      <c r="B474" s="238"/>
      <c r="C474" s="238"/>
      <c r="D474" s="238"/>
      <c r="E474" s="287"/>
      <c r="F474" s="271"/>
      <c r="G474" s="663"/>
      <c r="H474" s="378"/>
      <c r="I474" s="331"/>
      <c r="J474" s="378"/>
      <c r="K474" s="249"/>
      <c r="L474" s="325"/>
      <c r="M474" s="245"/>
      <c r="N474" s="247"/>
    </row>
    <row r="475" spans="1:14" x14ac:dyDescent="0.25">
      <c r="A475" s="67"/>
      <c r="B475" s="38"/>
      <c r="C475" s="38"/>
      <c r="D475" s="38"/>
      <c r="E475" s="565"/>
      <c r="F475" s="271"/>
      <c r="G475" s="663"/>
      <c r="H475" s="378"/>
      <c r="I475" s="331"/>
      <c r="J475" s="378"/>
      <c r="K475" s="249"/>
      <c r="L475" s="325"/>
      <c r="M475" s="245"/>
      <c r="N475" s="247"/>
    </row>
    <row r="476" spans="1:14" x14ac:dyDescent="0.25">
      <c r="A476" s="67"/>
      <c r="B476" s="38"/>
      <c r="C476" s="38"/>
      <c r="D476" s="38"/>
      <c r="E476" s="565"/>
      <c r="F476" s="271"/>
      <c r="G476" s="663"/>
      <c r="H476" s="378"/>
      <c r="I476" s="331"/>
      <c r="J476" s="378"/>
      <c r="K476" s="249"/>
      <c r="L476" s="325"/>
      <c r="M476" s="245"/>
      <c r="N476" s="247"/>
    </row>
    <row r="477" spans="1:14" x14ac:dyDescent="0.25">
      <c r="A477" s="67"/>
      <c r="B477" s="38"/>
      <c r="C477" s="38"/>
      <c r="D477" s="38"/>
      <c r="E477" s="565"/>
      <c r="F477" s="271"/>
      <c r="G477" s="663"/>
      <c r="H477" s="378"/>
      <c r="I477" s="331"/>
      <c r="J477" s="378"/>
      <c r="K477" s="249"/>
      <c r="L477" s="325"/>
      <c r="M477" s="245"/>
      <c r="N477" s="247"/>
    </row>
    <row r="478" spans="1:14" x14ac:dyDescent="0.25">
      <c r="A478" s="67"/>
      <c r="B478" s="238"/>
      <c r="C478" s="38"/>
      <c r="D478" s="38"/>
      <c r="E478" s="591"/>
      <c r="F478" s="271"/>
      <c r="G478" s="663"/>
      <c r="H478" s="378"/>
      <c r="I478" s="331"/>
      <c r="J478" s="378"/>
      <c r="K478" s="249"/>
      <c r="L478" s="325"/>
      <c r="M478" s="245"/>
      <c r="N478" s="247"/>
    </row>
    <row r="479" spans="1:14" x14ac:dyDescent="0.25">
      <c r="A479" s="67"/>
      <c r="B479" s="238"/>
      <c r="C479" s="38"/>
      <c r="D479" s="38"/>
      <c r="E479" s="591"/>
      <c r="F479" s="271"/>
      <c r="G479" s="663"/>
      <c r="H479" s="378"/>
      <c r="I479" s="331"/>
      <c r="J479" s="378"/>
      <c r="K479" s="249"/>
      <c r="L479" s="325"/>
      <c r="M479" s="245"/>
      <c r="N479" s="247"/>
    </row>
    <row r="480" spans="1:14" x14ac:dyDescent="0.25">
      <c r="A480" s="67"/>
      <c r="B480" s="238"/>
      <c r="C480" s="38"/>
      <c r="D480" s="38"/>
      <c r="E480" s="591"/>
      <c r="F480" s="271"/>
      <c r="G480" s="663"/>
      <c r="H480" s="378"/>
      <c r="I480" s="331"/>
      <c r="J480" s="378"/>
      <c r="K480" s="249"/>
      <c r="L480" s="325"/>
      <c r="M480" s="245"/>
      <c r="N480" s="247"/>
    </row>
    <row r="481" spans="1:14" x14ac:dyDescent="0.25">
      <c r="A481" s="266"/>
      <c r="B481" s="38"/>
      <c r="C481" s="38"/>
      <c r="D481" s="298"/>
      <c r="E481" s="274"/>
      <c r="F481" s="271"/>
      <c r="G481" s="663"/>
      <c r="H481" s="564"/>
      <c r="I481" s="331"/>
      <c r="J481" s="315"/>
      <c r="K481" s="249"/>
      <c r="L481" s="325"/>
      <c r="M481" s="245"/>
      <c r="N481" s="247"/>
    </row>
    <row r="482" spans="1:14" x14ac:dyDescent="0.25">
      <c r="A482" s="266"/>
      <c r="B482" s="38"/>
      <c r="C482" s="38"/>
      <c r="D482" s="298"/>
      <c r="E482" s="295"/>
      <c r="F482" s="271"/>
      <c r="G482" s="663"/>
      <c r="H482" s="564"/>
      <c r="I482" s="331"/>
      <c r="J482" s="315"/>
      <c r="K482" s="249"/>
      <c r="L482" s="325"/>
      <c r="M482" s="245"/>
      <c r="N482" s="247"/>
    </row>
    <row r="483" spans="1:14" x14ac:dyDescent="0.25">
      <c r="A483" s="259"/>
      <c r="B483" s="260"/>
      <c r="C483" s="260"/>
      <c r="D483" s="371"/>
      <c r="E483" s="281"/>
      <c r="F483" s="271"/>
      <c r="G483" s="663"/>
      <c r="H483" s="564"/>
      <c r="I483" s="331"/>
      <c r="J483" s="315"/>
      <c r="K483" s="249"/>
      <c r="L483" s="325"/>
      <c r="M483" s="245"/>
      <c r="N483" s="247"/>
    </row>
    <row r="484" spans="1:14" x14ac:dyDescent="0.25">
      <c r="A484" s="259"/>
      <c r="B484" s="260"/>
      <c r="C484" s="260"/>
      <c r="D484" s="371"/>
      <c r="E484" s="243"/>
      <c r="F484" s="271"/>
      <c r="G484" s="663"/>
      <c r="H484" s="564"/>
      <c r="I484" s="331"/>
      <c r="J484" s="546"/>
      <c r="K484" s="249"/>
      <c r="L484" s="325"/>
      <c r="M484" s="245"/>
      <c r="N484" s="247"/>
    </row>
    <row r="485" spans="1:14" x14ac:dyDescent="0.25">
      <c r="A485" s="299"/>
      <c r="B485" s="235"/>
      <c r="C485" s="235"/>
      <c r="D485" s="235"/>
      <c r="E485" s="600"/>
      <c r="F485" s="271"/>
      <c r="G485" s="663"/>
      <c r="H485" s="564"/>
      <c r="I485" s="331"/>
      <c r="J485" s="378"/>
      <c r="K485" s="249"/>
      <c r="L485" s="325"/>
      <c r="M485" s="245"/>
      <c r="N485" s="247"/>
    </row>
    <row r="486" spans="1:14" x14ac:dyDescent="0.25">
      <c r="A486" s="299"/>
      <c r="B486" s="235"/>
      <c r="C486" s="235"/>
      <c r="D486" s="235"/>
      <c r="E486" s="263"/>
      <c r="F486" s="271"/>
      <c r="G486" s="663"/>
      <c r="H486" s="564"/>
      <c r="I486" s="331"/>
      <c r="J486" s="378"/>
      <c r="K486" s="249"/>
      <c r="L486" s="325"/>
      <c r="M486" s="245"/>
      <c r="N486" s="247"/>
    </row>
    <row r="487" spans="1:14" x14ac:dyDescent="0.25">
      <c r="A487" s="67"/>
      <c r="B487" s="238"/>
      <c r="C487" s="38"/>
      <c r="D487" s="38"/>
      <c r="E487" s="591"/>
      <c r="F487" s="271"/>
      <c r="G487" s="663"/>
      <c r="H487" s="564"/>
      <c r="I487" s="331"/>
      <c r="J487" s="546"/>
      <c r="K487" s="249"/>
      <c r="L487" s="325"/>
      <c r="M487" s="245"/>
      <c r="N487" s="247"/>
    </row>
    <row r="488" spans="1:14" x14ac:dyDescent="0.25">
      <c r="A488" s="67"/>
      <c r="B488" s="238"/>
      <c r="C488" s="38"/>
      <c r="D488" s="38"/>
      <c r="E488" s="591"/>
      <c r="F488" s="271"/>
      <c r="G488" s="663"/>
      <c r="H488" s="564"/>
      <c r="I488" s="331"/>
      <c r="J488" s="378"/>
      <c r="K488" s="249"/>
      <c r="L488" s="325"/>
      <c r="M488" s="245"/>
      <c r="N488" s="247"/>
    </row>
    <row r="489" spans="1:14" x14ac:dyDescent="0.25">
      <c r="A489" s="67"/>
      <c r="B489" s="238"/>
      <c r="C489" s="38"/>
      <c r="D489" s="38"/>
      <c r="E489" s="591"/>
      <c r="F489" s="271"/>
      <c r="G489" s="663"/>
      <c r="H489" s="564"/>
      <c r="I489" s="331"/>
      <c r="J489" s="378"/>
      <c r="K489" s="249"/>
      <c r="L489" s="325"/>
      <c r="M489" s="245"/>
      <c r="N489" s="247"/>
    </row>
    <row r="490" spans="1:14" x14ac:dyDescent="0.25">
      <c r="A490" s="299"/>
      <c r="B490" s="235"/>
      <c r="C490" s="235"/>
      <c r="D490" s="235"/>
      <c r="E490" s="693"/>
      <c r="F490" s="271"/>
      <c r="G490" s="663"/>
      <c r="H490" s="564"/>
      <c r="I490" s="331"/>
      <c r="J490" s="378"/>
      <c r="K490" s="249"/>
      <c r="L490" s="325"/>
      <c r="M490" s="245"/>
      <c r="N490" s="247"/>
    </row>
    <row r="491" spans="1:14" x14ac:dyDescent="0.25">
      <c r="A491" s="299"/>
      <c r="B491" s="235"/>
      <c r="C491" s="235"/>
      <c r="D491" s="235"/>
      <c r="E491" s="693"/>
      <c r="F491" s="271"/>
      <c r="G491" s="663"/>
      <c r="H491" s="564"/>
      <c r="I491" s="331"/>
      <c r="J491" s="378"/>
      <c r="K491" s="249"/>
      <c r="L491" s="325"/>
      <c r="M491" s="245"/>
      <c r="N491" s="247"/>
    </row>
    <row r="492" spans="1:14" x14ac:dyDescent="0.25">
      <c r="A492" s="259"/>
      <c r="B492" s="260"/>
      <c r="C492" s="38"/>
      <c r="D492" s="298"/>
      <c r="E492" s="585"/>
      <c r="F492" s="271"/>
      <c r="G492" s="663"/>
      <c r="H492" s="564"/>
      <c r="I492" s="331"/>
      <c r="J492" s="546"/>
      <c r="K492" s="249"/>
      <c r="L492" s="325"/>
      <c r="M492" s="245"/>
      <c r="N492" s="247"/>
    </row>
    <row r="493" spans="1:14" x14ac:dyDescent="0.25">
      <c r="A493" s="259"/>
      <c r="B493" s="260"/>
      <c r="C493" s="260"/>
      <c r="D493" s="371"/>
      <c r="E493" s="243"/>
      <c r="F493" s="271"/>
      <c r="G493" s="663"/>
      <c r="H493" s="564"/>
      <c r="I493" s="331"/>
      <c r="J493" s="546"/>
      <c r="K493" s="249"/>
      <c r="L493" s="325"/>
      <c r="M493" s="245"/>
      <c r="N493" s="247"/>
    </row>
    <row r="494" spans="1:14" x14ac:dyDescent="0.25">
      <c r="A494" s="266"/>
      <c r="B494" s="258"/>
      <c r="C494" s="258"/>
      <c r="D494" s="258"/>
      <c r="E494" s="270"/>
      <c r="F494" s="271"/>
      <c r="G494" s="663"/>
      <c r="H494" s="564"/>
      <c r="I494" s="331"/>
      <c r="J494" s="315"/>
      <c r="K494" s="249"/>
      <c r="L494" s="325"/>
      <c r="M494" s="245"/>
      <c r="N494" s="247"/>
    </row>
    <row r="495" spans="1:14" x14ac:dyDescent="0.25">
      <c r="A495" s="266"/>
      <c r="B495" s="258"/>
      <c r="C495" s="258"/>
      <c r="D495" s="258"/>
      <c r="E495" s="269"/>
      <c r="F495" s="271"/>
      <c r="G495" s="663"/>
      <c r="H495" s="564"/>
      <c r="I495" s="331"/>
      <c r="J495" s="315"/>
      <c r="K495" s="249"/>
      <c r="L495" s="325"/>
      <c r="M495" s="245"/>
      <c r="N495" s="247"/>
    </row>
    <row r="496" spans="1:14" x14ac:dyDescent="0.25">
      <c r="A496" s="266"/>
      <c r="B496" s="258"/>
      <c r="C496" s="258"/>
      <c r="D496" s="258"/>
      <c r="E496" s="269"/>
      <c r="F496" s="271"/>
      <c r="G496" s="663"/>
      <c r="H496" s="564"/>
      <c r="I496" s="331"/>
      <c r="J496" s="315"/>
      <c r="K496" s="249"/>
      <c r="L496" s="325"/>
      <c r="M496" s="245"/>
      <c r="N496" s="247"/>
    </row>
    <row r="497" spans="1:14" x14ac:dyDescent="0.25">
      <c r="A497" s="266"/>
      <c r="B497" s="258"/>
      <c r="C497" s="258"/>
      <c r="D497" s="258"/>
      <c r="E497" s="273"/>
      <c r="F497" s="271"/>
      <c r="G497" s="663"/>
      <c r="H497" s="564"/>
      <c r="I497" s="331"/>
      <c r="J497" s="315"/>
      <c r="K497" s="249"/>
      <c r="L497" s="325"/>
      <c r="M497" s="245"/>
      <c r="N497" s="247"/>
    </row>
    <row r="498" spans="1:14" x14ac:dyDescent="0.25">
      <c r="A498" s="266"/>
      <c r="B498" s="284"/>
      <c r="C498" s="284"/>
      <c r="D498" s="284"/>
      <c r="E498" s="269"/>
      <c r="F498" s="271"/>
      <c r="G498" s="663"/>
      <c r="H498" s="564"/>
      <c r="I498" s="331"/>
      <c r="J498" s="315"/>
      <c r="K498" s="249"/>
      <c r="L498" s="325"/>
      <c r="M498" s="245"/>
      <c r="N498" s="247"/>
    </row>
    <row r="499" spans="1:14" x14ac:dyDescent="0.25">
      <c r="A499" s="266"/>
      <c r="B499" s="258"/>
      <c r="C499" s="258"/>
      <c r="D499" s="258"/>
      <c r="E499" s="269"/>
      <c r="F499" s="271"/>
      <c r="G499" s="663"/>
      <c r="H499" s="564"/>
      <c r="I499" s="331"/>
      <c r="J499" s="315"/>
      <c r="K499" s="249"/>
      <c r="L499" s="325"/>
      <c r="M499" s="245"/>
      <c r="N499" s="247"/>
    </row>
    <row r="500" spans="1:14" x14ac:dyDescent="0.25">
      <c r="A500" s="259"/>
      <c r="B500" s="260"/>
      <c r="C500" s="260"/>
      <c r="D500" s="371"/>
      <c r="E500" s="243"/>
      <c r="F500" s="271"/>
      <c r="G500" s="663"/>
      <c r="H500" s="564"/>
      <c r="I500" s="331"/>
      <c r="J500" s="546"/>
      <c r="K500" s="249"/>
      <c r="L500" s="325"/>
      <c r="M500" s="245"/>
      <c r="N500" s="247"/>
    </row>
    <row r="501" spans="1:14" x14ac:dyDescent="0.25">
      <c r="A501" s="259"/>
      <c r="B501" s="260"/>
      <c r="C501" s="260"/>
      <c r="D501" s="371"/>
      <c r="E501" s="273"/>
      <c r="F501" s="271"/>
      <c r="G501" s="663"/>
      <c r="H501" s="564"/>
      <c r="I501" s="331"/>
      <c r="J501" s="546"/>
      <c r="K501" s="249"/>
      <c r="L501" s="325"/>
      <c r="M501" s="245"/>
      <c r="N501" s="247"/>
    </row>
    <row r="502" spans="1:14" x14ac:dyDescent="0.25">
      <c r="A502" s="259"/>
      <c r="B502" s="260"/>
      <c r="C502" s="260"/>
      <c r="D502" s="371"/>
      <c r="E502" s="243"/>
      <c r="F502" s="271"/>
      <c r="G502" s="663"/>
      <c r="H502" s="564"/>
      <c r="I502" s="331"/>
      <c r="J502" s="546"/>
      <c r="K502" s="249"/>
      <c r="L502" s="325"/>
      <c r="M502" s="245"/>
      <c r="N502" s="247"/>
    </row>
    <row r="503" spans="1:14" x14ac:dyDescent="0.25">
      <c r="A503" s="259"/>
      <c r="B503" s="260"/>
      <c r="C503" s="260"/>
      <c r="D503" s="371"/>
      <c r="E503" s="281"/>
      <c r="F503" s="271"/>
      <c r="G503" s="663"/>
      <c r="H503" s="564"/>
      <c r="I503" s="331"/>
      <c r="J503" s="546"/>
      <c r="K503" s="249"/>
      <c r="L503" s="325"/>
      <c r="M503" s="245"/>
      <c r="N503" s="247"/>
    </row>
    <row r="504" spans="1:14" x14ac:dyDescent="0.25">
      <c r="A504" s="259"/>
      <c r="B504" s="260"/>
      <c r="C504" s="260"/>
      <c r="D504" s="371"/>
      <c r="E504" s="270"/>
      <c r="F504" s="271"/>
      <c r="G504" s="663"/>
      <c r="H504" s="564"/>
      <c r="I504" s="331"/>
      <c r="J504" s="546"/>
      <c r="K504" s="249"/>
      <c r="L504" s="325"/>
      <c r="M504" s="245"/>
      <c r="N504" s="247"/>
    </row>
    <row r="505" spans="1:14" x14ac:dyDescent="0.25">
      <c r="A505" s="259"/>
      <c r="B505" s="260"/>
      <c r="C505" s="260"/>
      <c r="D505" s="371"/>
      <c r="E505" s="273"/>
      <c r="F505" s="271"/>
      <c r="G505" s="663"/>
      <c r="H505" s="564"/>
      <c r="I505" s="331"/>
      <c r="J505" s="546"/>
      <c r="K505" s="249"/>
      <c r="L505" s="325"/>
      <c r="M505" s="245"/>
      <c r="N505" s="247"/>
    </row>
    <row r="506" spans="1:14" x14ac:dyDescent="0.25">
      <c r="A506" s="314"/>
      <c r="B506" s="315"/>
      <c r="C506" s="315"/>
      <c r="D506" s="440"/>
      <c r="E506" s="270"/>
      <c r="F506" s="271"/>
      <c r="G506" s="683"/>
      <c r="H506" s="694"/>
      <c r="I506" s="331"/>
      <c r="J506" s="546"/>
      <c r="K506" s="695"/>
      <c r="L506" s="325"/>
      <c r="M506" s="245"/>
      <c r="N506" s="247"/>
    </row>
    <row r="507" spans="1:14" x14ac:dyDescent="0.25">
      <c r="A507" s="67"/>
      <c r="B507" s="235"/>
      <c r="C507" s="235"/>
      <c r="D507" s="235"/>
      <c r="E507" s="263"/>
      <c r="F507" s="271"/>
      <c r="G507" s="683"/>
      <c r="H507" s="694"/>
      <c r="I507" s="331"/>
      <c r="J507" s="378"/>
      <c r="K507" s="695"/>
      <c r="L507" s="325"/>
      <c r="M507" s="245"/>
      <c r="N507" s="247"/>
    </row>
    <row r="508" spans="1:14" x14ac:dyDescent="0.25">
      <c r="A508" s="67"/>
      <c r="B508" s="235"/>
      <c r="C508" s="235"/>
      <c r="D508" s="235"/>
      <c r="E508" s="263"/>
      <c r="F508" s="271"/>
      <c r="G508" s="683"/>
      <c r="H508" s="694"/>
      <c r="I508" s="331"/>
      <c r="J508" s="378"/>
      <c r="K508" s="695"/>
      <c r="L508" s="325"/>
      <c r="M508" s="245"/>
      <c r="N508" s="247"/>
    </row>
    <row r="509" spans="1:14" x14ac:dyDescent="0.25">
      <c r="A509" s="67"/>
      <c r="B509" s="235"/>
      <c r="C509" s="235"/>
      <c r="D509" s="235"/>
      <c r="E509" s="599"/>
      <c r="F509" s="271"/>
      <c r="G509" s="683"/>
      <c r="H509" s="694"/>
      <c r="I509" s="331"/>
      <c r="J509" s="378"/>
      <c r="K509" s="695"/>
      <c r="L509" s="325"/>
      <c r="M509" s="245"/>
      <c r="N509" s="247"/>
    </row>
    <row r="510" spans="1:14" x14ac:dyDescent="0.25">
      <c r="A510" s="259"/>
      <c r="B510" s="260"/>
      <c r="C510" s="260"/>
      <c r="D510" s="260"/>
      <c r="E510" s="243"/>
      <c r="F510" s="271"/>
      <c r="G510" s="683"/>
      <c r="H510" s="564"/>
      <c r="I510" s="331"/>
      <c r="J510" s="546"/>
      <c r="K510" s="695"/>
      <c r="L510" s="325"/>
      <c r="M510" s="245"/>
      <c r="N510" s="247"/>
    </row>
    <row r="511" spans="1:14" x14ac:dyDescent="0.25">
      <c r="A511" s="259"/>
      <c r="B511" s="260"/>
      <c r="C511" s="260"/>
      <c r="D511" s="371"/>
      <c r="E511" s="585"/>
      <c r="F511" s="271"/>
      <c r="G511" s="683"/>
      <c r="H511" s="706"/>
      <c r="I511" s="331"/>
      <c r="J511" s="315"/>
      <c r="K511" s="695"/>
      <c r="L511" s="325"/>
      <c r="M511" s="245"/>
      <c r="N511" s="247"/>
    </row>
    <row r="512" spans="1:14" x14ac:dyDescent="0.25">
      <c r="A512" s="67"/>
      <c r="B512" s="238"/>
      <c r="C512" s="238"/>
      <c r="D512" s="250"/>
      <c r="E512" s="705"/>
      <c r="F512" s="271"/>
      <c r="G512" s="683"/>
      <c r="H512" s="706"/>
      <c r="I512" s="331"/>
      <c r="J512" s="378"/>
      <c r="K512" s="695"/>
      <c r="L512" s="325"/>
      <c r="M512" s="245"/>
      <c r="N512" s="247"/>
    </row>
    <row r="513" spans="1:14" ht="15.75" thickBot="1" x14ac:dyDescent="0.3">
      <c r="A513" s="67"/>
      <c r="B513" s="238"/>
      <c r="C513" s="238"/>
      <c r="D513" s="250"/>
      <c r="E513" s="707"/>
      <c r="F513" s="270"/>
      <c r="G513" s="681"/>
      <c r="H513" s="706"/>
      <c r="I513" s="331"/>
      <c r="J513" s="378"/>
      <c r="K513" s="695"/>
      <c r="L513" s="325"/>
      <c r="M513" s="245"/>
      <c r="N513" s="247"/>
    </row>
    <row r="514" spans="1:14" ht="15.75" thickBot="1" x14ac:dyDescent="0.3">
      <c r="A514" s="375"/>
      <c r="B514" s="245"/>
      <c r="C514" s="245"/>
      <c r="D514" s="701"/>
      <c r="E514" s="759"/>
      <c r="F514" s="760"/>
      <c r="G514" s="761"/>
      <c r="H514" s="702"/>
      <c r="I514" s="331"/>
      <c r="J514" s="245"/>
      <c r="K514" s="695"/>
      <c r="L514" s="325"/>
      <c r="M514" s="245"/>
      <c r="N514" s="247"/>
    </row>
    <row r="515" spans="1:14" x14ac:dyDescent="0.25">
      <c r="A515" s="375"/>
      <c r="B515" s="245"/>
      <c r="C515" s="245"/>
      <c r="D515" s="246"/>
      <c r="E515" s="703"/>
      <c r="F515" s="330"/>
      <c r="G515" s="704"/>
      <c r="H515" s="246"/>
      <c r="I515" s="331"/>
      <c r="J515" s="245"/>
      <c r="K515" s="249"/>
      <c r="L515" s="325"/>
      <c r="M515" s="245"/>
      <c r="N515" s="247"/>
    </row>
    <row r="516" spans="1:14" x14ac:dyDescent="0.25">
      <c r="A516" s="375"/>
      <c r="B516" s="245"/>
      <c r="C516" s="245"/>
      <c r="D516" s="246"/>
      <c r="E516" s="246"/>
      <c r="F516" s="271"/>
      <c r="G516" s="663"/>
      <c r="H516" s="246"/>
      <c r="I516" s="331"/>
      <c r="J516" s="245"/>
      <c r="K516" s="249"/>
      <c r="L516" s="325"/>
      <c r="M516" s="245"/>
      <c r="N516" s="247"/>
    </row>
    <row r="517" spans="1:14" x14ac:dyDescent="0.25">
      <c r="A517" s="375"/>
      <c r="B517" s="245"/>
      <c r="C517" s="245"/>
      <c r="D517" s="246"/>
      <c r="E517" s="246"/>
      <c r="F517" s="271"/>
      <c r="G517" s="663"/>
      <c r="H517" s="246"/>
      <c r="I517" s="331"/>
      <c r="J517" s="245"/>
      <c r="K517" s="249"/>
      <c r="L517" s="325"/>
      <c r="M517" s="245"/>
      <c r="N517" s="247"/>
    </row>
    <row r="518" spans="1:14" x14ac:dyDescent="0.25">
      <c r="A518" s="375"/>
      <c r="B518" s="245"/>
      <c r="C518" s="245"/>
      <c r="D518" s="246"/>
      <c r="E518" s="246"/>
      <c r="F518" s="271"/>
      <c r="G518" s="663"/>
      <c r="H518" s="246"/>
      <c r="I518" s="331"/>
      <c r="J518" s="245"/>
      <c r="K518" s="249"/>
      <c r="L518" s="325"/>
      <c r="M518" s="245"/>
      <c r="N518" s="247"/>
    </row>
    <row r="519" spans="1:14" x14ac:dyDescent="0.25">
      <c r="A519" s="375"/>
      <c r="B519" s="245"/>
      <c r="C519" s="245"/>
      <c r="D519" s="246"/>
      <c r="E519" s="246"/>
      <c r="F519" s="271"/>
      <c r="G519" s="663"/>
      <c r="H519" s="246"/>
      <c r="I519" s="331"/>
      <c r="J519" s="245"/>
      <c r="K519" s="249"/>
      <c r="L519" s="325"/>
      <c r="M519" s="245"/>
      <c r="N519" s="247"/>
    </row>
    <row r="520" spans="1:14" x14ac:dyDescent="0.25">
      <c r="A520" s="375"/>
      <c r="B520" s="245"/>
      <c r="C520" s="245"/>
      <c r="D520" s="246"/>
      <c r="E520" s="246"/>
      <c r="F520" s="271"/>
      <c r="G520" s="663"/>
      <c r="H520" s="246"/>
      <c r="I520" s="331"/>
      <c r="J520" s="245"/>
      <c r="K520" s="249"/>
      <c r="L520" s="325"/>
      <c r="M520" s="245"/>
      <c r="N520" s="247"/>
    </row>
    <row r="521" spans="1:14" x14ac:dyDescent="0.25">
      <c r="A521" s="375"/>
      <c r="B521" s="245"/>
      <c r="C521" s="245"/>
      <c r="D521" s="246"/>
      <c r="E521" s="246"/>
      <c r="F521" s="271"/>
      <c r="G521" s="663"/>
      <c r="H521" s="246"/>
      <c r="I521" s="331"/>
      <c r="J521" s="245"/>
      <c r="K521" s="249"/>
      <c r="L521" s="325"/>
      <c r="M521" s="245"/>
      <c r="N521" s="247"/>
    </row>
    <row r="522" spans="1:14" x14ac:dyDescent="0.25">
      <c r="A522" s="375"/>
      <c r="B522" s="245"/>
      <c r="C522" s="245"/>
      <c r="D522" s="246"/>
      <c r="E522" s="246"/>
      <c r="F522" s="271"/>
      <c r="G522" s="663"/>
      <c r="H522" s="246"/>
      <c r="I522" s="331"/>
      <c r="J522" s="245"/>
      <c r="K522" s="249"/>
      <c r="L522" s="325"/>
      <c r="M522" s="245"/>
      <c r="N522" s="247"/>
    </row>
    <row r="523" spans="1:14" x14ac:dyDescent="0.25">
      <c r="A523" s="375"/>
      <c r="B523" s="245"/>
      <c r="C523" s="245"/>
      <c r="D523" s="246"/>
      <c r="E523" s="246"/>
      <c r="F523" s="271"/>
      <c r="G523" s="663"/>
      <c r="H523" s="246"/>
      <c r="I523" s="331"/>
      <c r="J523" s="245"/>
      <c r="K523" s="249"/>
      <c r="L523" s="325"/>
      <c r="M523" s="245"/>
      <c r="N523" s="247"/>
    </row>
    <row r="524" spans="1:14" x14ac:dyDescent="0.25">
      <c r="A524" s="375"/>
      <c r="B524" s="245"/>
      <c r="C524" s="245"/>
      <c r="D524" s="246"/>
      <c r="E524" s="246"/>
      <c r="F524" s="271"/>
      <c r="G524" s="663"/>
      <c r="H524" s="246"/>
      <c r="I524" s="331"/>
      <c r="J524" s="245"/>
      <c r="K524" s="249"/>
      <c r="L524" s="325"/>
      <c r="M524" s="245"/>
      <c r="N524" s="247"/>
    </row>
    <row r="525" spans="1:14" x14ac:dyDescent="0.25">
      <c r="A525" s="375"/>
      <c r="B525" s="245"/>
      <c r="C525" s="245"/>
      <c r="D525" s="246"/>
      <c r="E525" s="246"/>
      <c r="F525" s="271"/>
      <c r="G525" s="663"/>
      <c r="H525" s="246"/>
      <c r="I525" s="331"/>
      <c r="J525" s="245"/>
      <c r="K525" s="249"/>
      <c r="L525" s="325"/>
      <c r="M525" s="245"/>
      <c r="N525" s="247"/>
    </row>
    <row r="526" spans="1:14" x14ac:dyDescent="0.25">
      <c r="A526" s="375"/>
      <c r="B526" s="245"/>
      <c r="C526" s="245"/>
      <c r="D526" s="246"/>
      <c r="E526" s="246"/>
      <c r="F526" s="271"/>
      <c r="G526" s="663"/>
      <c r="H526" s="246"/>
      <c r="I526" s="331"/>
      <c r="J526" s="245"/>
      <c r="K526" s="249"/>
      <c r="L526" s="325"/>
      <c r="M526" s="245"/>
      <c r="N526" s="247"/>
    </row>
    <row r="527" spans="1:14" x14ac:dyDescent="0.25">
      <c r="A527" s="375"/>
      <c r="B527" s="245"/>
      <c r="C527" s="245"/>
      <c r="D527" s="246"/>
      <c r="E527" s="246"/>
      <c r="F527" s="689"/>
      <c r="G527" s="690"/>
      <c r="H527" s="246"/>
      <c r="I527" s="245"/>
      <c r="J527" s="245"/>
      <c r="K527" s="245"/>
      <c r="L527" s="245"/>
      <c r="M527" s="245"/>
      <c r="N527" s="247"/>
    </row>
    <row r="528" spans="1:14" x14ac:dyDescent="0.25">
      <c r="A528" s="375"/>
      <c r="B528" s="245"/>
      <c r="C528" s="245"/>
      <c r="D528" s="246"/>
      <c r="E528" s="246"/>
      <c r="F528" s="689"/>
      <c r="G528" s="690"/>
      <c r="H528" s="246"/>
      <c r="I528" s="245"/>
      <c r="J528" s="245"/>
      <c r="K528" s="245"/>
      <c r="L528" s="245"/>
      <c r="M528" s="245"/>
      <c r="N528" s="247"/>
    </row>
    <row r="529" spans="1:14" x14ac:dyDescent="0.25">
      <c r="A529" s="375"/>
      <c r="B529" s="245"/>
      <c r="C529" s="245"/>
      <c r="D529" s="246"/>
      <c r="E529" s="246"/>
      <c r="F529" s="689"/>
      <c r="G529" s="690"/>
      <c r="H529" s="246"/>
      <c r="I529" s="245"/>
      <c r="J529" s="245"/>
      <c r="K529" s="245"/>
      <c r="L529" s="245"/>
      <c r="M529" s="245"/>
      <c r="N529" s="247"/>
    </row>
    <row r="530" spans="1:14" x14ac:dyDescent="0.25">
      <c r="A530" s="375"/>
      <c r="B530" s="245"/>
      <c r="C530" s="245"/>
      <c r="D530" s="246"/>
      <c r="E530" s="246"/>
      <c r="F530" s="689"/>
      <c r="G530" s="690"/>
      <c r="H530" s="246"/>
      <c r="I530" s="245"/>
      <c r="J530" s="245"/>
      <c r="K530" s="245"/>
      <c r="L530" s="245"/>
      <c r="M530" s="245"/>
      <c r="N530" s="247"/>
    </row>
    <row r="531" spans="1:14" x14ac:dyDescent="0.25">
      <c r="A531" s="375"/>
      <c r="B531" s="245"/>
      <c r="C531" s="245"/>
      <c r="D531" s="246"/>
      <c r="E531" s="246"/>
      <c r="F531" s="689"/>
      <c r="G531" s="690"/>
      <c r="H531" s="246"/>
      <c r="I531" s="245"/>
      <c r="J531" s="245"/>
      <c r="K531" s="245"/>
      <c r="L531" s="245"/>
      <c r="M531" s="245"/>
      <c r="N531" s="247"/>
    </row>
    <row r="532" spans="1:14" x14ac:dyDescent="0.25">
      <c r="A532" s="375"/>
      <c r="B532" s="245"/>
      <c r="C532" s="245"/>
      <c r="D532" s="246"/>
      <c r="E532" s="246"/>
      <c r="F532" s="689"/>
      <c r="G532" s="690"/>
      <c r="H532" s="246"/>
      <c r="I532" s="245"/>
      <c r="J532" s="245"/>
      <c r="K532" s="245"/>
      <c r="L532" s="245"/>
      <c r="M532" s="245"/>
      <c r="N532" s="247"/>
    </row>
    <row r="533" spans="1:14" x14ac:dyDescent="0.25">
      <c r="A533" s="375"/>
      <c r="B533" s="245"/>
      <c r="C533" s="245"/>
      <c r="D533" s="246"/>
      <c r="E533" s="246"/>
      <c r="F533" s="689"/>
      <c r="G533" s="690"/>
      <c r="H533" s="246"/>
      <c r="I533" s="245"/>
      <c r="J533" s="245"/>
      <c r="K533" s="245"/>
      <c r="L533" s="245"/>
      <c r="M533" s="245"/>
      <c r="N533" s="247"/>
    </row>
    <row r="534" spans="1:14" x14ac:dyDescent="0.25">
      <c r="A534" s="375"/>
      <c r="B534" s="245"/>
      <c r="C534" s="245"/>
      <c r="D534" s="246"/>
      <c r="E534" s="246"/>
      <c r="F534" s="689"/>
      <c r="G534" s="690"/>
      <c r="H534" s="246"/>
      <c r="I534" s="245"/>
      <c r="J534" s="245"/>
      <c r="K534" s="245"/>
      <c r="L534" s="245"/>
      <c r="M534" s="245"/>
      <c r="N534" s="247"/>
    </row>
    <row r="535" spans="1:14" x14ac:dyDescent="0.25">
      <c r="A535" s="375"/>
      <c r="B535" s="245"/>
      <c r="C535" s="245"/>
      <c r="D535" s="246"/>
      <c r="E535" s="246"/>
      <c r="F535" s="689"/>
      <c r="G535" s="690"/>
      <c r="H535" s="246"/>
      <c r="I535" s="245"/>
      <c r="J535" s="245"/>
      <c r="K535" s="245"/>
      <c r="L535" s="245"/>
      <c r="M535" s="245"/>
      <c r="N535" s="247"/>
    </row>
    <row r="536" spans="1:14" x14ac:dyDescent="0.25">
      <c r="A536" s="375"/>
      <c r="B536" s="245"/>
      <c r="C536" s="245"/>
      <c r="D536" s="246"/>
      <c r="E536" s="246"/>
      <c r="F536" s="689"/>
      <c r="G536" s="690"/>
      <c r="H536" s="246"/>
      <c r="I536" s="245"/>
      <c r="J536" s="245"/>
      <c r="K536" s="245"/>
      <c r="L536" s="245"/>
      <c r="M536" s="245"/>
      <c r="N536" s="247"/>
    </row>
    <row r="537" spans="1:14" x14ac:dyDescent="0.25">
      <c r="A537" s="375"/>
      <c r="B537" s="245"/>
      <c r="C537" s="245"/>
      <c r="D537" s="246"/>
      <c r="E537" s="246"/>
      <c r="F537" s="689"/>
      <c r="G537" s="690"/>
      <c r="H537" s="246"/>
      <c r="I537" s="245"/>
      <c r="J537" s="245"/>
      <c r="K537" s="245"/>
      <c r="L537" s="245"/>
      <c r="M537" s="245"/>
      <c r="N537" s="247"/>
    </row>
    <row r="538" spans="1:14" x14ac:dyDescent="0.25">
      <c r="A538" s="375"/>
      <c r="B538" s="245"/>
      <c r="C538" s="245"/>
      <c r="D538" s="246"/>
      <c r="E538" s="246"/>
      <c r="F538" s="689"/>
      <c r="G538" s="690"/>
      <c r="H538" s="246"/>
      <c r="I538" s="245"/>
      <c r="J538" s="245"/>
      <c r="K538" s="245"/>
      <c r="L538" s="245"/>
      <c r="M538" s="245"/>
      <c r="N538" s="247"/>
    </row>
    <row r="539" spans="1:14" x14ac:dyDescent="0.25">
      <c r="A539" s="375"/>
      <c r="B539" s="245"/>
      <c r="C539" s="245"/>
      <c r="D539" s="246"/>
      <c r="E539" s="246"/>
      <c r="F539" s="689"/>
      <c r="G539" s="690"/>
      <c r="H539" s="246"/>
      <c r="I539" s="245"/>
      <c r="J539" s="245"/>
      <c r="K539" s="245"/>
      <c r="L539" s="245"/>
      <c r="M539" s="245"/>
      <c r="N539" s="247"/>
    </row>
    <row r="540" spans="1:14" x14ac:dyDescent="0.25">
      <c r="A540" s="375"/>
      <c r="B540" s="245"/>
      <c r="C540" s="245"/>
      <c r="D540" s="246"/>
      <c r="E540" s="246"/>
      <c r="F540" s="689"/>
      <c r="G540" s="690"/>
      <c r="H540" s="246"/>
      <c r="I540" s="245"/>
      <c r="J540" s="245"/>
      <c r="K540" s="245"/>
      <c r="L540" s="245"/>
      <c r="M540" s="245"/>
      <c r="N540" s="247"/>
    </row>
    <row r="541" spans="1:14" x14ac:dyDescent="0.25">
      <c r="A541" s="375"/>
      <c r="B541" s="245"/>
      <c r="C541" s="245"/>
      <c r="D541" s="246"/>
      <c r="E541" s="246"/>
      <c r="F541" s="689"/>
      <c r="G541" s="690"/>
      <c r="H541" s="246"/>
      <c r="I541" s="245"/>
      <c r="J541" s="245"/>
      <c r="K541" s="245"/>
      <c r="L541" s="245"/>
      <c r="M541" s="245"/>
      <c r="N541" s="247"/>
    </row>
    <row r="542" spans="1:14" x14ac:dyDescent="0.25">
      <c r="A542" s="375"/>
      <c r="B542" s="245"/>
      <c r="C542" s="245"/>
      <c r="D542" s="246"/>
      <c r="E542" s="246"/>
      <c r="F542" s="689"/>
      <c r="G542" s="690"/>
      <c r="H542" s="246"/>
      <c r="I542" s="245"/>
      <c r="J542" s="245"/>
      <c r="K542" s="245"/>
      <c r="L542" s="245"/>
      <c r="M542" s="245"/>
      <c r="N542" s="247"/>
    </row>
    <row r="543" spans="1:14" x14ac:dyDescent="0.25">
      <c r="A543" s="375"/>
      <c r="B543" s="245"/>
      <c r="C543" s="245"/>
      <c r="D543" s="246"/>
      <c r="E543" s="246"/>
      <c r="F543" s="689"/>
      <c r="G543" s="690"/>
      <c r="H543" s="246"/>
      <c r="I543" s="245"/>
      <c r="J543" s="245"/>
      <c r="K543" s="245"/>
      <c r="L543" s="245"/>
      <c r="M543" s="245"/>
      <c r="N543" s="247"/>
    </row>
    <row r="544" spans="1:14" x14ac:dyDescent="0.25">
      <c r="A544" s="375"/>
      <c r="B544" s="245"/>
      <c r="C544" s="245"/>
      <c r="D544" s="246"/>
      <c r="E544" s="246"/>
      <c r="F544" s="689"/>
      <c r="G544" s="690"/>
      <c r="H544" s="246"/>
      <c r="I544" s="245"/>
      <c r="J544" s="245"/>
      <c r="K544" s="245"/>
      <c r="L544" s="245"/>
      <c r="M544" s="245"/>
      <c r="N544" s="247"/>
    </row>
    <row r="545" spans="1:14" x14ac:dyDescent="0.25">
      <c r="A545" s="375"/>
      <c r="B545" s="245"/>
      <c r="C545" s="245"/>
      <c r="D545" s="246"/>
      <c r="E545" s="246"/>
      <c r="F545" s="689"/>
      <c r="G545" s="690"/>
      <c r="H545" s="246"/>
      <c r="I545" s="245"/>
      <c r="J545" s="245"/>
      <c r="K545" s="245"/>
      <c r="L545" s="245"/>
      <c r="M545" s="245"/>
      <c r="N545" s="247"/>
    </row>
    <row r="546" spans="1:14" x14ac:dyDescent="0.25">
      <c r="A546" s="375"/>
      <c r="B546" s="245"/>
      <c r="C546" s="245"/>
      <c r="D546" s="246"/>
      <c r="E546" s="246"/>
      <c r="F546" s="689"/>
      <c r="G546" s="690"/>
      <c r="H546" s="246"/>
      <c r="I546" s="245"/>
      <c r="J546" s="245"/>
      <c r="K546" s="245"/>
      <c r="L546" s="245"/>
      <c r="M546" s="245"/>
      <c r="N546" s="247"/>
    </row>
    <row r="547" spans="1:14" x14ac:dyDescent="0.25">
      <c r="A547" s="375"/>
      <c r="B547" s="245"/>
      <c r="C547" s="245"/>
      <c r="D547" s="246"/>
      <c r="E547" s="246"/>
      <c r="F547" s="689"/>
      <c r="G547" s="690"/>
      <c r="H547" s="246"/>
      <c r="I547" s="245"/>
      <c r="J547" s="245"/>
      <c r="K547" s="245"/>
      <c r="L547" s="245"/>
      <c r="M547" s="245"/>
      <c r="N547" s="247"/>
    </row>
    <row r="548" spans="1:14" x14ac:dyDescent="0.25">
      <c r="A548" s="375"/>
      <c r="B548" s="245"/>
      <c r="C548" s="245"/>
      <c r="D548" s="246"/>
      <c r="E548" s="246"/>
      <c r="F548" s="689"/>
      <c r="G548" s="690"/>
      <c r="H548" s="246"/>
      <c r="I548" s="245"/>
      <c r="J548" s="245"/>
      <c r="K548" s="245"/>
      <c r="L548" s="245"/>
      <c r="M548" s="245"/>
      <c r="N548" s="247"/>
    </row>
    <row r="549" spans="1:14" x14ac:dyDescent="0.25">
      <c r="A549" s="375"/>
      <c r="B549" s="245"/>
      <c r="C549" s="245"/>
      <c r="D549" s="246"/>
      <c r="E549" s="246"/>
      <c r="F549" s="689"/>
      <c r="G549" s="690"/>
      <c r="H549" s="246"/>
      <c r="I549" s="245"/>
      <c r="J549" s="245"/>
      <c r="K549" s="245"/>
      <c r="L549" s="245"/>
      <c r="M549" s="245"/>
      <c r="N549" s="247"/>
    </row>
    <row r="550" spans="1:14" x14ac:dyDescent="0.25">
      <c r="A550" s="375"/>
      <c r="B550" s="245"/>
      <c r="C550" s="245"/>
      <c r="D550" s="246"/>
      <c r="E550" s="246"/>
      <c r="F550" s="689"/>
      <c r="G550" s="690"/>
      <c r="H550" s="246"/>
      <c r="I550" s="245"/>
      <c r="J550" s="245"/>
      <c r="K550" s="245"/>
      <c r="L550" s="245"/>
      <c r="M550" s="245"/>
      <c r="N550" s="247"/>
    </row>
    <row r="551" spans="1:14" x14ac:dyDescent="0.25">
      <c r="A551" s="375"/>
      <c r="B551" s="245"/>
      <c r="C551" s="245"/>
      <c r="D551" s="246"/>
      <c r="E551" s="246"/>
      <c r="F551" s="689"/>
      <c r="G551" s="690"/>
      <c r="H551" s="246"/>
      <c r="I551" s="245"/>
      <c r="J551" s="245"/>
      <c r="K551" s="245"/>
      <c r="L551" s="245"/>
      <c r="M551" s="245"/>
      <c r="N551" s="247"/>
    </row>
    <row r="552" spans="1:14" x14ac:dyDescent="0.25">
      <c r="A552" s="375"/>
      <c r="B552" s="245"/>
      <c r="C552" s="245"/>
      <c r="D552" s="246"/>
      <c r="E552" s="246"/>
      <c r="F552" s="689"/>
      <c r="G552" s="690"/>
      <c r="H552" s="246"/>
      <c r="I552" s="245"/>
      <c r="J552" s="245"/>
      <c r="K552" s="245"/>
      <c r="L552" s="245"/>
      <c r="M552" s="245"/>
      <c r="N552" s="247"/>
    </row>
    <row r="553" spans="1:14" x14ac:dyDescent="0.25">
      <c r="A553" s="375"/>
      <c r="B553" s="245"/>
      <c r="C553" s="245"/>
      <c r="D553" s="246"/>
      <c r="E553" s="246"/>
      <c r="F553" s="689"/>
      <c r="G553" s="690"/>
      <c r="H553" s="246"/>
      <c r="I553" s="245"/>
      <c r="J553" s="245"/>
      <c r="K553" s="245"/>
      <c r="L553" s="245"/>
      <c r="M553" s="245"/>
      <c r="N553" s="247"/>
    </row>
    <row r="554" spans="1:14" x14ac:dyDescent="0.25">
      <c r="A554" s="375"/>
      <c r="B554" s="245"/>
      <c r="C554" s="245"/>
      <c r="D554" s="246"/>
      <c r="E554" s="246"/>
      <c r="F554" s="689"/>
      <c r="G554" s="690"/>
      <c r="H554" s="246"/>
      <c r="I554" s="245"/>
      <c r="J554" s="245"/>
      <c r="K554" s="245"/>
      <c r="L554" s="245"/>
      <c r="M554" s="245"/>
      <c r="N554" s="247"/>
    </row>
    <row r="555" spans="1:14" x14ac:dyDescent="0.25">
      <c r="A555" s="375"/>
      <c r="B555" s="245"/>
      <c r="C555" s="245"/>
      <c r="D555" s="246"/>
      <c r="E555" s="246"/>
      <c r="F555" s="689"/>
      <c r="G555" s="690"/>
      <c r="H555" s="246"/>
      <c r="I555" s="245"/>
      <c r="J555" s="245"/>
      <c r="K555" s="245"/>
      <c r="L555" s="245"/>
      <c r="M555" s="245"/>
      <c r="N555" s="247"/>
    </row>
    <row r="556" spans="1:14" x14ac:dyDescent="0.25">
      <c r="A556" s="375"/>
      <c r="B556" s="245"/>
      <c r="C556" s="245"/>
      <c r="D556" s="246"/>
      <c r="E556" s="246"/>
      <c r="F556" s="689"/>
      <c r="G556" s="690"/>
      <c r="H556" s="246"/>
      <c r="I556" s="245"/>
      <c r="J556" s="245"/>
      <c r="K556" s="245"/>
      <c r="L556" s="245"/>
      <c r="M556" s="245"/>
      <c r="N556" s="247"/>
    </row>
    <row r="557" spans="1:14" x14ac:dyDescent="0.25">
      <c r="A557" s="375"/>
      <c r="B557" s="245"/>
      <c r="C557" s="245"/>
      <c r="D557" s="246"/>
      <c r="E557" s="246"/>
      <c r="F557" s="689"/>
      <c r="G557" s="690"/>
      <c r="H557" s="246"/>
      <c r="I557" s="245"/>
      <c r="J557" s="245"/>
      <c r="K557" s="245"/>
      <c r="L557" s="245"/>
      <c r="M557" s="245"/>
      <c r="N557" s="247"/>
    </row>
    <row r="558" spans="1:14" x14ac:dyDescent="0.25">
      <c r="A558" s="375"/>
      <c r="B558" s="245"/>
      <c r="C558" s="245"/>
      <c r="D558" s="246"/>
      <c r="E558" s="246"/>
    </row>
    <row r="559" spans="1:14" x14ac:dyDescent="0.25">
      <c r="A559" s="375"/>
      <c r="B559" s="245"/>
      <c r="C559" s="245"/>
      <c r="D559" s="246"/>
      <c r="E559" s="246"/>
    </row>
  </sheetData>
  <autoFilter ref="A2:N439" xr:uid="{054DBF2A-E171-4D10-92B7-BAFE9BC059E0}">
    <filterColumn colId="0">
      <customFilters>
        <customFilter operator="notEqual" val=" "/>
      </customFilters>
    </filterColumn>
  </autoFilter>
  <sortState ref="A76:N78">
    <sortCondition ref="A2"/>
  </sortState>
  <mergeCells count="1">
    <mergeCell ref="A1:N1"/>
  </mergeCells>
  <pageMargins left="0.7" right="0.7" top="0.75" bottom="0.75" header="0.3" footer="0.3"/>
  <pageSetup paperSize="9" scale="85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CB56-318E-405A-BC92-541DCF24BFB5}">
  <dimension ref="A1:E21"/>
  <sheetViews>
    <sheetView workbookViewId="0">
      <selection activeCell="G16" sqref="G16"/>
    </sheetView>
  </sheetViews>
  <sheetFormatPr defaultRowHeight="15" x14ac:dyDescent="0.25"/>
  <cols>
    <col min="1" max="1" width="13.140625" bestFit="1" customWidth="1"/>
    <col min="2" max="2" width="36.5703125" bestFit="1" customWidth="1"/>
    <col min="3" max="3" width="15.85546875" bestFit="1" customWidth="1"/>
    <col min="4" max="4" width="18.7109375" customWidth="1"/>
  </cols>
  <sheetData>
    <row r="1" spans="1:5" x14ac:dyDescent="0.25">
      <c r="A1" s="902"/>
      <c r="B1" s="902"/>
      <c r="C1" s="902"/>
      <c r="D1" s="902"/>
      <c r="E1" s="902"/>
    </row>
    <row r="2" spans="1:5" x14ac:dyDescent="0.25">
      <c r="A2" s="902"/>
      <c r="B2" s="902"/>
      <c r="C2" s="902"/>
      <c r="D2" s="902"/>
      <c r="E2" s="902"/>
    </row>
    <row r="3" spans="1:5" x14ac:dyDescent="0.25">
      <c r="A3" s="905" t="s">
        <v>508</v>
      </c>
      <c r="B3" s="353" t="s">
        <v>506</v>
      </c>
      <c r="C3" s="353" t="s">
        <v>507</v>
      </c>
      <c r="D3" s="902"/>
      <c r="E3" s="902"/>
    </row>
    <row r="4" spans="1:5" x14ac:dyDescent="0.25">
      <c r="A4" s="353" t="s">
        <v>53</v>
      </c>
      <c r="B4" s="901"/>
      <c r="C4" s="901">
        <v>564000</v>
      </c>
      <c r="D4" s="589"/>
      <c r="E4" s="902"/>
    </row>
    <row r="5" spans="1:5" x14ac:dyDescent="0.25">
      <c r="A5" s="353" t="s">
        <v>82</v>
      </c>
      <c r="B5" s="901">
        <v>603000</v>
      </c>
      <c r="C5" s="901"/>
      <c r="D5" s="589">
        <f>GETPIVOTDATA("Sum of spent in national currency (Ugx)",$A$3,"Name","Airtime")-GETPIVOTDATA("Sum of Received",$A$3,"Name","Airtime")</f>
        <v>603000</v>
      </c>
      <c r="E5" s="902"/>
    </row>
    <row r="6" spans="1:5" x14ac:dyDescent="0.25">
      <c r="A6" s="353" t="s">
        <v>56</v>
      </c>
      <c r="B6" s="901">
        <v>518900</v>
      </c>
      <c r="C6" s="901">
        <v>60000</v>
      </c>
      <c r="D6" s="589">
        <f>GETPIVOTDATA("Sum of spent in national currency (Ugx)",$A$3,"Name","Augustus")-GETPIVOTDATA("Sum of Received",$A$3,"Name","Augustus")</f>
        <v>458900</v>
      </c>
      <c r="E6" s="902"/>
    </row>
    <row r="7" spans="1:5" x14ac:dyDescent="0.25">
      <c r="A7" s="353" t="s">
        <v>140</v>
      </c>
      <c r="B7" s="901">
        <v>414900</v>
      </c>
      <c r="C7" s="901"/>
      <c r="D7" s="589">
        <f>GETPIVOTDATA("Sum of spent in national currency (Ugx)",$A$3,"Name","Day guard")-GETPIVOTDATA("Sum of Received",$A$3,"Name","Day guard")</f>
        <v>414900</v>
      </c>
      <c r="E7" s="902"/>
    </row>
    <row r="8" spans="1:5" x14ac:dyDescent="0.25">
      <c r="A8" s="353" t="s">
        <v>81</v>
      </c>
      <c r="B8" s="901">
        <v>450900</v>
      </c>
      <c r="C8" s="901">
        <v>1000</v>
      </c>
      <c r="D8" s="589">
        <f>GETPIVOTDATA("Sum of spent in national currency (Ugx)",$A$3,"Name","i38")-GETPIVOTDATA("Sum of Received",$A$3,"Name","i38")</f>
        <v>449900</v>
      </c>
      <c r="E8" s="902"/>
    </row>
    <row r="9" spans="1:5" x14ac:dyDescent="0.25">
      <c r="A9" s="353" t="s">
        <v>74</v>
      </c>
      <c r="B9" s="901">
        <v>1573600</v>
      </c>
      <c r="C9" s="901">
        <v>34000</v>
      </c>
      <c r="D9" s="589">
        <f>GETPIVOTDATA("Sum of spent in national currency (Ugx)",$A$3,"Name","i45")-GETPIVOTDATA("Sum of Received",$A$3,"Name","i45")</f>
        <v>1539600</v>
      </c>
      <c r="E9" s="902"/>
    </row>
    <row r="10" spans="1:5" x14ac:dyDescent="0.25">
      <c r="A10" s="353" t="s">
        <v>75</v>
      </c>
      <c r="B10" s="901">
        <v>1410700</v>
      </c>
      <c r="C10" s="901">
        <v>32000</v>
      </c>
      <c r="D10" s="589">
        <f>GETPIVOTDATA("Sum of spent in national currency (Ugx)",$A$3,"Name","i67")-GETPIVOTDATA("Sum of Received",$A$3,"Name","i67")</f>
        <v>1378700</v>
      </c>
      <c r="E10" s="902"/>
    </row>
    <row r="11" spans="1:5" x14ac:dyDescent="0.25">
      <c r="A11" s="353" t="s">
        <v>43</v>
      </c>
      <c r="B11" s="901">
        <v>2950546</v>
      </c>
      <c r="C11" s="901">
        <v>27000</v>
      </c>
      <c r="D11" s="589">
        <f>GETPIVOTDATA("Sum of spent in national currency (Ugx)",$A$3,"Name","Lydia")-GETPIVOTDATA("Sum of Received",$A$3,"Name","Lydia")</f>
        <v>2923546</v>
      </c>
      <c r="E11" s="902"/>
    </row>
    <row r="12" spans="1:5" x14ac:dyDescent="0.25">
      <c r="A12" s="353" t="s">
        <v>110</v>
      </c>
      <c r="B12" s="901">
        <v>850000</v>
      </c>
      <c r="C12" s="901">
        <v>500</v>
      </c>
      <c r="D12" s="589">
        <f>GETPIVOTDATA("Sum of spent in national currency (Ugx)",$A$3,"Name","Mary")-GETPIVOTDATA("Sum of Received",$A$3,"Name","Mary")</f>
        <v>849500</v>
      </c>
      <c r="E12" s="902"/>
    </row>
    <row r="13" spans="1:5" x14ac:dyDescent="0.25">
      <c r="A13" s="353" t="s">
        <v>509</v>
      </c>
      <c r="B13" s="901">
        <v>142000</v>
      </c>
      <c r="C13" s="901">
        <v>5786900</v>
      </c>
      <c r="D13" s="589"/>
      <c r="E13" s="902"/>
    </row>
    <row r="14" spans="1:5" x14ac:dyDescent="0.25">
      <c r="A14" s="353" t="s">
        <v>510</v>
      </c>
      <c r="B14" s="901">
        <v>8914546</v>
      </c>
      <c r="C14" s="901">
        <v>6505400</v>
      </c>
      <c r="D14" s="589"/>
      <c r="E14" s="902"/>
    </row>
    <row r="15" spans="1:5" x14ac:dyDescent="0.25">
      <c r="A15" s="902"/>
      <c r="B15" s="589"/>
      <c r="C15" s="903">
        <f>SUM(C4:C12)</f>
        <v>718500</v>
      </c>
      <c r="D15" s="589"/>
      <c r="E15" s="902"/>
    </row>
    <row r="16" spans="1:5" x14ac:dyDescent="0.25">
      <c r="A16" s="902"/>
      <c r="B16" s="589"/>
      <c r="C16" s="589"/>
      <c r="D16" s="589"/>
      <c r="E16" s="902"/>
    </row>
    <row r="17" spans="1:5" x14ac:dyDescent="0.25">
      <c r="A17" s="902"/>
      <c r="B17" s="902"/>
      <c r="C17" s="902"/>
      <c r="D17" s="902"/>
      <c r="E17" s="902"/>
    </row>
    <row r="18" spans="1:5" x14ac:dyDescent="0.25">
      <c r="A18" s="900"/>
      <c r="B18" s="900"/>
      <c r="C18" s="900"/>
      <c r="D18" s="900"/>
      <c r="E18" s="900"/>
    </row>
    <row r="19" spans="1:5" x14ac:dyDescent="0.25">
      <c r="A19" s="900"/>
      <c r="B19" s="900"/>
      <c r="C19" s="900"/>
      <c r="D19" s="900"/>
      <c r="E19" s="900"/>
    </row>
    <row r="20" spans="1:5" x14ac:dyDescent="0.25">
      <c r="A20" s="900"/>
      <c r="B20" s="900"/>
      <c r="C20" s="900"/>
      <c r="D20" s="900"/>
      <c r="E20" s="900"/>
    </row>
    <row r="21" spans="1:5" x14ac:dyDescent="0.25">
      <c r="A21" s="900"/>
      <c r="B21" s="900"/>
      <c r="C21" s="900"/>
      <c r="D21" s="900"/>
      <c r="E21" s="90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O148"/>
  <sheetViews>
    <sheetView workbookViewId="0">
      <pane xSplit="1" ySplit="2" topLeftCell="B134" activePane="bottomRight" state="frozen"/>
      <selection pane="topRight" activeCell="B1" sqref="B1"/>
      <selection pane="bottomLeft" activeCell="A4" sqref="A4"/>
      <selection pane="bottomRight" activeCell="B145" sqref="B145"/>
    </sheetView>
  </sheetViews>
  <sheetFormatPr defaultColWidth="10.85546875" defaultRowHeight="15" x14ac:dyDescent="0.25"/>
  <cols>
    <col min="1" max="1" width="17.7109375" style="63" customWidth="1"/>
    <col min="2" max="2" width="39.140625" style="63" bestFit="1" customWidth="1"/>
    <col min="3" max="3" width="18.42578125" style="63" bestFit="1" customWidth="1"/>
    <col min="4" max="4" width="14" style="63" customWidth="1"/>
    <col min="5" max="5" width="14.42578125" style="102" customWidth="1"/>
    <col min="6" max="6" width="15.140625" style="102" customWidth="1"/>
    <col min="7" max="7" width="21.140625" style="102" customWidth="1"/>
    <col min="8" max="9" width="21.140625" style="63" customWidth="1"/>
    <col min="10" max="10" width="26.140625" style="63" customWidth="1"/>
    <col min="11" max="11" width="10.85546875" style="63"/>
    <col min="12" max="12" width="13.42578125" style="63" customWidth="1"/>
    <col min="13" max="13" width="14.85546875" style="63" customWidth="1"/>
    <col min="14" max="14" width="28" style="63" customWidth="1"/>
    <col min="15" max="16384" width="10.85546875" style="63"/>
  </cols>
  <sheetData>
    <row r="1" spans="1:15" s="6" customFormat="1" ht="21" customHeight="1" x14ac:dyDescent="0.25">
      <c r="A1" s="962" t="s">
        <v>123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</row>
    <row r="2" spans="1:15" s="6" customFormat="1" ht="45.75" customHeight="1" x14ac:dyDescent="0.25">
      <c r="A2" s="64" t="s">
        <v>0</v>
      </c>
      <c r="B2" s="56" t="s">
        <v>5</v>
      </c>
      <c r="C2" s="56" t="s">
        <v>10</v>
      </c>
      <c r="D2" s="57" t="s">
        <v>8</v>
      </c>
      <c r="E2" s="57" t="s">
        <v>63</v>
      </c>
      <c r="F2" s="57" t="s">
        <v>35</v>
      </c>
      <c r="G2" s="58" t="s">
        <v>42</v>
      </c>
      <c r="H2" s="58" t="s">
        <v>2</v>
      </c>
      <c r="I2" s="58" t="s">
        <v>3</v>
      </c>
      <c r="J2" s="56" t="s">
        <v>9</v>
      </c>
      <c r="K2" s="56" t="s">
        <v>1</v>
      </c>
      <c r="L2" s="56" t="s">
        <v>4</v>
      </c>
      <c r="M2" s="59" t="s">
        <v>12</v>
      </c>
      <c r="N2" s="60" t="s">
        <v>11</v>
      </c>
      <c r="O2" s="647"/>
    </row>
    <row r="3" spans="1:15" s="35" customFormat="1" x14ac:dyDescent="0.25">
      <c r="A3" s="167">
        <v>44075</v>
      </c>
      <c r="B3" s="166" t="s">
        <v>124</v>
      </c>
      <c r="C3" s="145"/>
      <c r="D3" s="145"/>
      <c r="E3" s="303"/>
      <c r="F3" s="302"/>
      <c r="G3" s="302">
        <v>3459600</v>
      </c>
      <c r="H3" s="55"/>
      <c r="I3" s="173" t="s">
        <v>19</v>
      </c>
      <c r="J3" s="65"/>
      <c r="K3" s="173" t="s">
        <v>78</v>
      </c>
      <c r="L3" s="173" t="s">
        <v>47</v>
      </c>
      <c r="M3" s="67"/>
      <c r="N3" s="67"/>
      <c r="O3" s="648"/>
    </row>
    <row r="4" spans="1:15" s="35" customFormat="1" x14ac:dyDescent="0.25">
      <c r="A4" s="259">
        <v>44076</v>
      </c>
      <c r="B4" s="260" t="s">
        <v>135</v>
      </c>
      <c r="C4" s="361" t="s">
        <v>121</v>
      </c>
      <c r="D4" s="361" t="s">
        <v>122</v>
      </c>
      <c r="E4" s="364">
        <v>344900</v>
      </c>
      <c r="F4" s="243"/>
      <c r="G4" s="264">
        <f>G3-E4+F4</f>
        <v>3114700</v>
      </c>
      <c r="H4" s="55" t="s">
        <v>81</v>
      </c>
      <c r="I4" s="173" t="s">
        <v>19</v>
      </c>
      <c r="J4" s="308" t="s">
        <v>141</v>
      </c>
      <c r="K4" s="173" t="s">
        <v>78</v>
      </c>
      <c r="L4" s="173" t="s">
        <v>47</v>
      </c>
      <c r="M4" s="67"/>
      <c r="N4" s="67"/>
      <c r="O4" s="648"/>
    </row>
    <row r="5" spans="1:15" s="35" customFormat="1" x14ac:dyDescent="0.25">
      <c r="A5" s="259">
        <v>44076</v>
      </c>
      <c r="B5" s="260" t="s">
        <v>136</v>
      </c>
      <c r="C5" s="361" t="s">
        <v>121</v>
      </c>
      <c r="D5" s="361" t="s">
        <v>122</v>
      </c>
      <c r="E5" s="243">
        <v>344900</v>
      </c>
      <c r="F5" s="273"/>
      <c r="G5" s="264">
        <f>G4-E5+F5</f>
        <v>2769800</v>
      </c>
      <c r="H5" s="444" t="s">
        <v>74</v>
      </c>
      <c r="I5" s="445" t="s">
        <v>19</v>
      </c>
      <c r="J5" s="308" t="s">
        <v>142</v>
      </c>
      <c r="K5" s="445" t="s">
        <v>78</v>
      </c>
      <c r="L5" s="445" t="s">
        <v>47</v>
      </c>
      <c r="M5" s="446"/>
      <c r="N5" s="67"/>
      <c r="O5" s="648"/>
    </row>
    <row r="6" spans="1:15" s="35" customFormat="1" x14ac:dyDescent="0.25">
      <c r="A6" s="259">
        <v>44076</v>
      </c>
      <c r="B6" s="260" t="s">
        <v>137</v>
      </c>
      <c r="C6" s="361" t="s">
        <v>121</v>
      </c>
      <c r="D6" s="361" t="s">
        <v>122</v>
      </c>
      <c r="E6" s="281">
        <v>344900</v>
      </c>
      <c r="F6" s="273"/>
      <c r="G6" s="264">
        <f t="shared" ref="G6:G73" si="0">G5-E6+F6</f>
        <v>2424900</v>
      </c>
      <c r="H6" s="537" t="s">
        <v>56</v>
      </c>
      <c r="I6" s="445" t="s">
        <v>19</v>
      </c>
      <c r="J6" s="308" t="s">
        <v>143</v>
      </c>
      <c r="K6" s="445" t="s">
        <v>78</v>
      </c>
      <c r="L6" s="445" t="s">
        <v>47</v>
      </c>
      <c r="M6" s="446"/>
      <c r="N6" s="67"/>
      <c r="O6" s="648"/>
    </row>
    <row r="7" spans="1:15" s="35" customFormat="1" x14ac:dyDescent="0.25">
      <c r="A7" s="259">
        <v>44076</v>
      </c>
      <c r="B7" s="260" t="s">
        <v>138</v>
      </c>
      <c r="C7" s="361" t="s">
        <v>121</v>
      </c>
      <c r="D7" s="361" t="s">
        <v>122</v>
      </c>
      <c r="E7" s="281">
        <v>344900</v>
      </c>
      <c r="F7" s="243"/>
      <c r="G7" s="264">
        <f t="shared" si="0"/>
        <v>2080000</v>
      </c>
      <c r="H7" s="447" t="s">
        <v>140</v>
      </c>
      <c r="I7" s="319" t="s">
        <v>19</v>
      </c>
      <c r="J7" s="308" t="s">
        <v>144</v>
      </c>
      <c r="K7" s="445" t="s">
        <v>78</v>
      </c>
      <c r="L7" s="445" t="s">
        <v>47</v>
      </c>
      <c r="M7" s="319"/>
      <c r="N7" s="319"/>
      <c r="O7" s="648"/>
    </row>
    <row r="8" spans="1:15" s="35" customFormat="1" x14ac:dyDescent="0.25">
      <c r="A8" s="259">
        <v>44076</v>
      </c>
      <c r="B8" s="260" t="s">
        <v>139</v>
      </c>
      <c r="C8" s="361" t="s">
        <v>121</v>
      </c>
      <c r="D8" s="361" t="s">
        <v>122</v>
      </c>
      <c r="E8" s="281">
        <v>344900</v>
      </c>
      <c r="F8" s="281"/>
      <c r="G8" s="264">
        <f t="shared" si="0"/>
        <v>1735100</v>
      </c>
      <c r="H8" s="447" t="s">
        <v>43</v>
      </c>
      <c r="I8" s="319" t="s">
        <v>19</v>
      </c>
      <c r="J8" s="308" t="s">
        <v>145</v>
      </c>
      <c r="K8" s="445" t="s">
        <v>78</v>
      </c>
      <c r="L8" s="445" t="s">
        <v>47</v>
      </c>
      <c r="M8" s="319"/>
      <c r="N8" s="319"/>
      <c r="O8" s="648"/>
    </row>
    <row r="9" spans="1:15" s="35" customFormat="1" x14ac:dyDescent="0.25">
      <c r="A9" s="259">
        <v>44076</v>
      </c>
      <c r="B9" s="260" t="s">
        <v>77</v>
      </c>
      <c r="C9" s="361" t="s">
        <v>53</v>
      </c>
      <c r="D9" s="366" t="s">
        <v>99</v>
      </c>
      <c r="E9" s="281"/>
      <c r="F9" s="281">
        <v>1000</v>
      </c>
      <c r="G9" s="264">
        <f t="shared" si="0"/>
        <v>1736100</v>
      </c>
      <c r="H9" s="447" t="s">
        <v>81</v>
      </c>
      <c r="I9" s="319" t="s">
        <v>19</v>
      </c>
      <c r="J9" s="568"/>
      <c r="K9" s="445" t="s">
        <v>78</v>
      </c>
      <c r="L9" s="445" t="s">
        <v>47</v>
      </c>
      <c r="M9" s="319"/>
      <c r="N9" s="319"/>
      <c r="O9" s="648"/>
    </row>
    <row r="10" spans="1:15" s="35" customFormat="1" x14ac:dyDescent="0.25">
      <c r="A10" s="259">
        <v>44076</v>
      </c>
      <c r="B10" s="260" t="s">
        <v>132</v>
      </c>
      <c r="C10" s="361" t="s">
        <v>53</v>
      </c>
      <c r="D10" s="366" t="s">
        <v>99</v>
      </c>
      <c r="E10" s="263">
        <v>87000</v>
      </c>
      <c r="F10" s="243"/>
      <c r="G10" s="264">
        <f t="shared" si="0"/>
        <v>1649100</v>
      </c>
      <c r="H10" s="447" t="s">
        <v>81</v>
      </c>
      <c r="I10" s="319" t="s">
        <v>19</v>
      </c>
      <c r="J10" s="308" t="s">
        <v>126</v>
      </c>
      <c r="K10" s="173" t="s">
        <v>78</v>
      </c>
      <c r="L10" s="319" t="s">
        <v>47</v>
      </c>
      <c r="M10" s="319"/>
      <c r="N10" s="319"/>
      <c r="O10" s="648"/>
    </row>
    <row r="11" spans="1:15" s="35" customFormat="1" x14ac:dyDescent="0.25">
      <c r="A11" s="259">
        <v>44076</v>
      </c>
      <c r="B11" s="260" t="s">
        <v>77</v>
      </c>
      <c r="C11" s="361" t="s">
        <v>53</v>
      </c>
      <c r="D11" s="366" t="s">
        <v>99</v>
      </c>
      <c r="E11" s="263"/>
      <c r="F11" s="243">
        <v>1000</v>
      </c>
      <c r="G11" s="264">
        <f t="shared" si="0"/>
        <v>1650100</v>
      </c>
      <c r="H11" s="447" t="s">
        <v>74</v>
      </c>
      <c r="I11" s="319" t="s">
        <v>19</v>
      </c>
      <c r="J11" s="544" t="s">
        <v>556</v>
      </c>
      <c r="K11" s="173" t="s">
        <v>78</v>
      </c>
      <c r="L11" s="319" t="s">
        <v>47</v>
      </c>
      <c r="M11" s="319"/>
      <c r="N11" s="319"/>
      <c r="O11" s="648"/>
    </row>
    <row r="12" spans="1:15" s="35" customFormat="1" x14ac:dyDescent="0.25">
      <c r="A12" s="259">
        <v>44076</v>
      </c>
      <c r="B12" s="260" t="s">
        <v>148</v>
      </c>
      <c r="C12" s="361" t="s">
        <v>53</v>
      </c>
      <c r="D12" s="366" t="s">
        <v>99</v>
      </c>
      <c r="E12" s="263">
        <v>82000</v>
      </c>
      <c r="F12" s="243"/>
      <c r="G12" s="264">
        <f t="shared" si="0"/>
        <v>1568100</v>
      </c>
      <c r="H12" s="447" t="s">
        <v>74</v>
      </c>
      <c r="I12" s="319" t="s">
        <v>19</v>
      </c>
      <c r="J12" s="441" t="s">
        <v>149</v>
      </c>
      <c r="K12" s="173" t="s">
        <v>78</v>
      </c>
      <c r="L12" s="319" t="s">
        <v>47</v>
      </c>
      <c r="M12" s="319"/>
      <c r="N12" s="319"/>
      <c r="O12" s="648"/>
    </row>
    <row r="13" spans="1:15" s="35" customFormat="1" x14ac:dyDescent="0.25">
      <c r="A13" s="259">
        <v>44076</v>
      </c>
      <c r="B13" s="260" t="s">
        <v>154</v>
      </c>
      <c r="C13" s="361" t="s">
        <v>53</v>
      </c>
      <c r="D13" s="366" t="s">
        <v>101</v>
      </c>
      <c r="E13" s="263">
        <v>70000</v>
      </c>
      <c r="F13" s="243"/>
      <c r="G13" s="264">
        <f t="shared" si="0"/>
        <v>1498100</v>
      </c>
      <c r="H13" s="447" t="s">
        <v>140</v>
      </c>
      <c r="I13" s="319" t="s">
        <v>19</v>
      </c>
      <c r="J13" s="441" t="s">
        <v>158</v>
      </c>
      <c r="K13" s="173" t="s">
        <v>78</v>
      </c>
      <c r="L13" s="319" t="s">
        <v>47</v>
      </c>
      <c r="M13" s="319"/>
      <c r="N13" s="319"/>
      <c r="O13" s="648"/>
    </row>
    <row r="14" spans="1:15" x14ac:dyDescent="0.25">
      <c r="A14" s="259">
        <v>44076</v>
      </c>
      <c r="B14" s="260" t="s">
        <v>120</v>
      </c>
      <c r="C14" s="361" t="s">
        <v>53</v>
      </c>
      <c r="D14" s="450" t="s">
        <v>14</v>
      </c>
      <c r="E14" s="271">
        <v>107000</v>
      </c>
      <c r="F14" s="271"/>
      <c r="G14" s="264">
        <f t="shared" si="0"/>
        <v>1391100</v>
      </c>
      <c r="H14" s="447" t="s">
        <v>43</v>
      </c>
      <c r="I14" s="319" t="s">
        <v>19</v>
      </c>
      <c r="J14" s="441" t="s">
        <v>157</v>
      </c>
      <c r="K14" s="173" t="s">
        <v>78</v>
      </c>
      <c r="L14" s="319" t="s">
        <v>47</v>
      </c>
      <c r="M14" s="61"/>
      <c r="N14" s="61"/>
      <c r="O14" s="649"/>
    </row>
    <row r="15" spans="1:15" x14ac:dyDescent="0.25">
      <c r="A15" s="259">
        <v>44076</v>
      </c>
      <c r="B15" s="361" t="s">
        <v>161</v>
      </c>
      <c r="C15" s="361" t="s">
        <v>53</v>
      </c>
      <c r="D15" s="361" t="s">
        <v>55</v>
      </c>
      <c r="E15" s="360">
        <v>71000</v>
      </c>
      <c r="F15" s="362"/>
      <c r="G15" s="264">
        <f t="shared" si="0"/>
        <v>1320100</v>
      </c>
      <c r="H15" s="447" t="s">
        <v>56</v>
      </c>
      <c r="I15" s="319" t="s">
        <v>19</v>
      </c>
      <c r="J15" s="378" t="s">
        <v>160</v>
      </c>
      <c r="K15" s="173" t="s">
        <v>78</v>
      </c>
      <c r="L15" s="319" t="s">
        <v>47</v>
      </c>
      <c r="M15" s="61"/>
      <c r="N15" s="61"/>
      <c r="O15" s="649"/>
    </row>
    <row r="16" spans="1:15" x14ac:dyDescent="0.25">
      <c r="A16" s="259">
        <v>44082</v>
      </c>
      <c r="B16" s="361" t="s">
        <v>190</v>
      </c>
      <c r="C16" s="361" t="s">
        <v>182</v>
      </c>
      <c r="D16" s="366" t="s">
        <v>101</v>
      </c>
      <c r="E16" s="360">
        <v>50000</v>
      </c>
      <c r="F16" s="362"/>
      <c r="G16" s="264">
        <f t="shared" si="0"/>
        <v>1270100</v>
      </c>
      <c r="H16" s="447" t="s">
        <v>43</v>
      </c>
      <c r="I16" s="319" t="s">
        <v>19</v>
      </c>
      <c r="J16" s="377" t="s">
        <v>188</v>
      </c>
      <c r="K16" s="173" t="s">
        <v>78</v>
      </c>
      <c r="L16" s="319" t="s">
        <v>47</v>
      </c>
      <c r="M16" s="61"/>
      <c r="N16" s="61"/>
      <c r="O16" s="649"/>
    </row>
    <row r="17" spans="1:15" x14ac:dyDescent="0.25">
      <c r="A17" s="259">
        <v>44084</v>
      </c>
      <c r="B17" s="361" t="s">
        <v>189</v>
      </c>
      <c r="C17" s="361" t="s">
        <v>53</v>
      </c>
      <c r="D17" s="366" t="s">
        <v>14</v>
      </c>
      <c r="E17" s="341">
        <v>95000</v>
      </c>
      <c r="F17" s="341"/>
      <c r="G17" s="264">
        <f t="shared" si="0"/>
        <v>1175100</v>
      </c>
      <c r="H17" s="447" t="s">
        <v>82</v>
      </c>
      <c r="I17" s="319" t="s">
        <v>19</v>
      </c>
      <c r="J17" s="377" t="s">
        <v>186</v>
      </c>
      <c r="K17" s="173" t="s">
        <v>78</v>
      </c>
      <c r="L17" s="319" t="s">
        <v>47</v>
      </c>
      <c r="M17" s="61"/>
      <c r="N17" s="61"/>
      <c r="O17" s="649"/>
    </row>
    <row r="18" spans="1:15" x14ac:dyDescent="0.25">
      <c r="A18" s="259">
        <v>44084</v>
      </c>
      <c r="B18" s="361" t="s">
        <v>189</v>
      </c>
      <c r="C18" s="361" t="s">
        <v>53</v>
      </c>
      <c r="D18" s="366" t="s">
        <v>14</v>
      </c>
      <c r="E18" s="712">
        <v>50000</v>
      </c>
      <c r="F18" s="351"/>
      <c r="G18" s="264">
        <f t="shared" si="0"/>
        <v>1125100</v>
      </c>
      <c r="H18" s="451" t="s">
        <v>82</v>
      </c>
      <c r="I18" s="319" t="s">
        <v>19</v>
      </c>
      <c r="J18" s="377" t="s">
        <v>187</v>
      </c>
      <c r="K18" s="173" t="s">
        <v>78</v>
      </c>
      <c r="L18" s="319" t="s">
        <v>47</v>
      </c>
      <c r="M18" s="61"/>
      <c r="N18" s="61"/>
      <c r="O18" s="649"/>
    </row>
    <row r="19" spans="1:15" x14ac:dyDescent="0.25">
      <c r="A19" s="259">
        <v>44084</v>
      </c>
      <c r="B19" s="361" t="s">
        <v>120</v>
      </c>
      <c r="C19" s="361" t="s">
        <v>53</v>
      </c>
      <c r="D19" s="366" t="s">
        <v>14</v>
      </c>
      <c r="E19" s="352">
        <v>28000</v>
      </c>
      <c r="F19" s="342"/>
      <c r="G19" s="264">
        <f t="shared" si="0"/>
        <v>1097100</v>
      </c>
      <c r="H19" s="451" t="s">
        <v>43</v>
      </c>
      <c r="I19" s="319" t="s">
        <v>19</v>
      </c>
      <c r="J19" s="441" t="s">
        <v>173</v>
      </c>
      <c r="K19" s="173" t="s">
        <v>78</v>
      </c>
      <c r="L19" s="319" t="s">
        <v>47</v>
      </c>
      <c r="M19" s="61"/>
      <c r="N19" s="61"/>
      <c r="O19" s="649"/>
    </row>
    <row r="20" spans="1:15" x14ac:dyDescent="0.25">
      <c r="A20" s="259">
        <v>44084</v>
      </c>
      <c r="B20" s="361" t="s">
        <v>204</v>
      </c>
      <c r="C20" s="361" t="s">
        <v>53</v>
      </c>
      <c r="D20" s="366"/>
      <c r="E20" s="352"/>
      <c r="F20" s="342">
        <v>564000</v>
      </c>
      <c r="G20" s="264">
        <f t="shared" si="0"/>
        <v>1661100</v>
      </c>
      <c r="H20" s="451" t="s">
        <v>53</v>
      </c>
      <c r="I20" s="319" t="s">
        <v>19</v>
      </c>
      <c r="J20" s="441" t="s">
        <v>525</v>
      </c>
      <c r="K20" s="173" t="s">
        <v>78</v>
      </c>
      <c r="L20" s="319" t="s">
        <v>47</v>
      </c>
      <c r="M20" s="61"/>
      <c r="N20" s="61"/>
      <c r="O20" s="649"/>
    </row>
    <row r="21" spans="1:15" x14ac:dyDescent="0.25">
      <c r="A21" s="259">
        <v>44085</v>
      </c>
      <c r="B21" s="361" t="s">
        <v>205</v>
      </c>
      <c r="C21" s="361" t="s">
        <v>53</v>
      </c>
      <c r="D21" s="366" t="s">
        <v>99</v>
      </c>
      <c r="E21" s="352">
        <v>132000</v>
      </c>
      <c r="F21" s="342"/>
      <c r="G21" s="264">
        <f t="shared" si="0"/>
        <v>1529100</v>
      </c>
      <c r="H21" s="451" t="s">
        <v>75</v>
      </c>
      <c r="I21" s="319" t="s">
        <v>19</v>
      </c>
      <c r="J21" s="441" t="s">
        <v>215</v>
      </c>
      <c r="K21" s="173" t="s">
        <v>78</v>
      </c>
      <c r="L21" s="319" t="s">
        <v>47</v>
      </c>
      <c r="M21" s="61"/>
      <c r="N21" s="61"/>
      <c r="O21" s="649"/>
    </row>
    <row r="22" spans="1:15" x14ac:dyDescent="0.25">
      <c r="A22" s="259">
        <v>44085</v>
      </c>
      <c r="B22" s="361" t="s">
        <v>77</v>
      </c>
      <c r="C22" s="361" t="s">
        <v>53</v>
      </c>
      <c r="D22" s="366" t="s">
        <v>99</v>
      </c>
      <c r="E22" s="352"/>
      <c r="F22" s="342">
        <v>2000</v>
      </c>
      <c r="G22" s="264">
        <f t="shared" si="0"/>
        <v>1531100</v>
      </c>
      <c r="H22" s="451" t="s">
        <v>75</v>
      </c>
      <c r="I22" s="319" t="s">
        <v>19</v>
      </c>
      <c r="J22" s="308" t="s">
        <v>198</v>
      </c>
      <c r="K22" s="173" t="s">
        <v>78</v>
      </c>
      <c r="L22" s="319" t="s">
        <v>47</v>
      </c>
      <c r="M22" s="61"/>
      <c r="N22" s="61"/>
      <c r="O22" s="649"/>
    </row>
    <row r="23" spans="1:15" x14ac:dyDescent="0.25">
      <c r="A23" s="259">
        <v>44085</v>
      </c>
      <c r="B23" s="361" t="s">
        <v>207</v>
      </c>
      <c r="C23" s="361" t="s">
        <v>53</v>
      </c>
      <c r="D23" s="366" t="s">
        <v>99</v>
      </c>
      <c r="E23" s="352">
        <v>19000</v>
      </c>
      <c r="F23" s="342"/>
      <c r="G23" s="264">
        <f t="shared" si="0"/>
        <v>1512100</v>
      </c>
      <c r="H23" s="451" t="s">
        <v>81</v>
      </c>
      <c r="I23" s="319" t="s">
        <v>19</v>
      </c>
      <c r="J23" s="308" t="s">
        <v>208</v>
      </c>
      <c r="K23" s="173" t="s">
        <v>78</v>
      </c>
      <c r="L23" s="319" t="s">
        <v>47</v>
      </c>
      <c r="M23" s="61"/>
      <c r="N23" s="61"/>
      <c r="O23" s="649"/>
    </row>
    <row r="24" spans="1:15" x14ac:dyDescent="0.25">
      <c r="A24" s="259">
        <v>44085</v>
      </c>
      <c r="B24" s="361" t="s">
        <v>207</v>
      </c>
      <c r="C24" s="361" t="s">
        <v>53</v>
      </c>
      <c r="D24" s="366" t="s">
        <v>99</v>
      </c>
      <c r="E24" s="341">
        <v>75000</v>
      </c>
      <c r="F24" s="341"/>
      <c r="G24" s="264">
        <f t="shared" si="0"/>
        <v>1437100</v>
      </c>
      <c r="H24" s="451" t="s">
        <v>75</v>
      </c>
      <c r="I24" s="319" t="s">
        <v>19</v>
      </c>
      <c r="J24" s="308" t="s">
        <v>209</v>
      </c>
      <c r="K24" s="173" t="s">
        <v>78</v>
      </c>
      <c r="L24" s="319" t="s">
        <v>47</v>
      </c>
      <c r="M24" s="61"/>
      <c r="N24" s="61"/>
      <c r="O24" s="649"/>
    </row>
    <row r="25" spans="1:15" x14ac:dyDescent="0.25">
      <c r="A25" s="259">
        <v>44085</v>
      </c>
      <c r="B25" s="361" t="s">
        <v>207</v>
      </c>
      <c r="C25" s="361" t="s">
        <v>53</v>
      </c>
      <c r="D25" s="366" t="s">
        <v>55</v>
      </c>
      <c r="E25" s="395">
        <v>70000</v>
      </c>
      <c r="F25" s="369"/>
      <c r="G25" s="264">
        <f t="shared" si="0"/>
        <v>1367100</v>
      </c>
      <c r="H25" s="451" t="s">
        <v>56</v>
      </c>
      <c r="I25" s="319" t="s">
        <v>19</v>
      </c>
      <c r="J25" s="378" t="s">
        <v>216</v>
      </c>
      <c r="K25" s="173" t="s">
        <v>78</v>
      </c>
      <c r="L25" s="319" t="s">
        <v>47</v>
      </c>
      <c r="M25" s="61"/>
      <c r="N25" s="61"/>
      <c r="O25" s="649"/>
    </row>
    <row r="26" spans="1:15" x14ac:dyDescent="0.25">
      <c r="A26" s="259">
        <v>44085</v>
      </c>
      <c r="B26" s="361" t="s">
        <v>217</v>
      </c>
      <c r="C26" s="361" t="s">
        <v>53</v>
      </c>
      <c r="D26" s="361" t="s">
        <v>14</v>
      </c>
      <c r="E26" s="360">
        <v>48000</v>
      </c>
      <c r="F26" s="362"/>
      <c r="G26" s="264">
        <f t="shared" si="0"/>
        <v>1319100</v>
      </c>
      <c r="H26" s="451" t="s">
        <v>82</v>
      </c>
      <c r="I26" s="238" t="s">
        <v>19</v>
      </c>
      <c r="J26" s="377" t="s">
        <v>262</v>
      </c>
      <c r="K26" s="173" t="s">
        <v>78</v>
      </c>
      <c r="L26" s="238" t="s">
        <v>47</v>
      </c>
      <c r="M26" s="61"/>
      <c r="N26" s="61"/>
      <c r="O26" s="649"/>
    </row>
    <row r="27" spans="1:15" x14ac:dyDescent="0.25">
      <c r="A27" s="259">
        <v>44086</v>
      </c>
      <c r="B27" s="361" t="s">
        <v>77</v>
      </c>
      <c r="C27" s="361" t="s">
        <v>53</v>
      </c>
      <c r="D27" s="361" t="s">
        <v>99</v>
      </c>
      <c r="E27" s="363"/>
      <c r="F27" s="364">
        <v>4000</v>
      </c>
      <c r="G27" s="264">
        <f t="shared" si="0"/>
        <v>1323100</v>
      </c>
      <c r="H27" s="451" t="s">
        <v>75</v>
      </c>
      <c r="I27" s="238" t="s">
        <v>19</v>
      </c>
      <c r="J27" s="308" t="s">
        <v>209</v>
      </c>
      <c r="K27" s="173" t="s">
        <v>78</v>
      </c>
      <c r="L27" s="238" t="s">
        <v>47</v>
      </c>
      <c r="M27" s="61"/>
      <c r="N27" s="61"/>
      <c r="O27" s="649"/>
    </row>
    <row r="28" spans="1:15" x14ac:dyDescent="0.25">
      <c r="A28" s="259">
        <v>44086</v>
      </c>
      <c r="B28" s="361" t="s">
        <v>207</v>
      </c>
      <c r="C28" s="361" t="s">
        <v>53</v>
      </c>
      <c r="D28" s="361" t="s">
        <v>99</v>
      </c>
      <c r="E28" s="363">
        <v>47000</v>
      </c>
      <c r="F28" s="364"/>
      <c r="G28" s="264">
        <f t="shared" si="0"/>
        <v>1276100</v>
      </c>
      <c r="H28" s="451" t="s">
        <v>75</v>
      </c>
      <c r="I28" s="238" t="s">
        <v>19</v>
      </c>
      <c r="J28" s="376" t="s">
        <v>226</v>
      </c>
      <c r="K28" s="173" t="s">
        <v>78</v>
      </c>
      <c r="L28" s="238" t="s">
        <v>47</v>
      </c>
      <c r="M28" s="61"/>
      <c r="N28" s="61"/>
      <c r="O28" s="649"/>
    </row>
    <row r="29" spans="1:15" x14ac:dyDescent="0.25">
      <c r="A29" s="259">
        <v>44086</v>
      </c>
      <c r="B29" s="361" t="s">
        <v>207</v>
      </c>
      <c r="C29" s="361" t="s">
        <v>53</v>
      </c>
      <c r="D29" s="361" t="s">
        <v>99</v>
      </c>
      <c r="E29" s="360">
        <v>63000</v>
      </c>
      <c r="F29" s="362"/>
      <c r="G29" s="264">
        <f t="shared" si="0"/>
        <v>1213100</v>
      </c>
      <c r="H29" s="451" t="s">
        <v>74</v>
      </c>
      <c r="I29" s="238" t="s">
        <v>19</v>
      </c>
      <c r="J29" s="544" t="s">
        <v>236</v>
      </c>
      <c r="K29" s="173" t="s">
        <v>78</v>
      </c>
      <c r="L29" s="238" t="s">
        <v>47</v>
      </c>
      <c r="M29" s="279"/>
      <c r="N29" s="61"/>
      <c r="O29" s="649"/>
    </row>
    <row r="30" spans="1:15" x14ac:dyDescent="0.25">
      <c r="A30" s="259">
        <v>44086</v>
      </c>
      <c r="B30" s="361" t="s">
        <v>227</v>
      </c>
      <c r="C30" s="361" t="s">
        <v>53</v>
      </c>
      <c r="D30" s="361" t="s">
        <v>55</v>
      </c>
      <c r="E30" s="363"/>
      <c r="F30" s="364">
        <v>60000</v>
      </c>
      <c r="G30" s="264">
        <f t="shared" si="0"/>
        <v>1273100</v>
      </c>
      <c r="H30" s="451" t="s">
        <v>56</v>
      </c>
      <c r="I30" s="238" t="s">
        <v>19</v>
      </c>
      <c r="J30" s="378" t="s">
        <v>216</v>
      </c>
      <c r="K30" s="173" t="s">
        <v>78</v>
      </c>
      <c r="L30" s="238" t="s">
        <v>47</v>
      </c>
      <c r="M30" s="279"/>
      <c r="N30" s="61"/>
      <c r="O30" s="649"/>
    </row>
    <row r="31" spans="1:15" x14ac:dyDescent="0.25">
      <c r="A31" s="259">
        <v>44088</v>
      </c>
      <c r="B31" s="361" t="s">
        <v>207</v>
      </c>
      <c r="C31" s="361" t="s">
        <v>53</v>
      </c>
      <c r="D31" s="366" t="s">
        <v>99</v>
      </c>
      <c r="E31" s="271">
        <v>74000</v>
      </c>
      <c r="F31" s="271"/>
      <c r="G31" s="264">
        <f t="shared" si="0"/>
        <v>1199100</v>
      </c>
      <c r="H31" s="451" t="s">
        <v>75</v>
      </c>
      <c r="I31" s="238" t="s">
        <v>19</v>
      </c>
      <c r="J31" s="376" t="s">
        <v>243</v>
      </c>
      <c r="K31" s="173" t="s">
        <v>78</v>
      </c>
      <c r="L31" s="238" t="s">
        <v>47</v>
      </c>
      <c r="M31" s="279"/>
      <c r="N31" s="61"/>
      <c r="O31" s="649"/>
    </row>
    <row r="32" spans="1:15" x14ac:dyDescent="0.25">
      <c r="A32" s="259">
        <v>44088</v>
      </c>
      <c r="B32" s="361" t="s">
        <v>207</v>
      </c>
      <c r="C32" s="361" t="s">
        <v>53</v>
      </c>
      <c r="D32" s="129" t="s">
        <v>99</v>
      </c>
      <c r="E32" s="360">
        <v>66000</v>
      </c>
      <c r="F32" s="271"/>
      <c r="G32" s="264">
        <f t="shared" si="0"/>
        <v>1133100</v>
      </c>
      <c r="H32" s="451" t="s">
        <v>74</v>
      </c>
      <c r="I32" s="238" t="s">
        <v>19</v>
      </c>
      <c r="J32" s="546" t="s">
        <v>294</v>
      </c>
      <c r="K32" s="173" t="s">
        <v>78</v>
      </c>
      <c r="L32" s="238" t="s">
        <v>47</v>
      </c>
      <c r="M32" s="61"/>
      <c r="N32" s="61"/>
      <c r="O32" s="649"/>
    </row>
    <row r="33" spans="1:15" x14ac:dyDescent="0.25">
      <c r="A33" s="259">
        <v>44088</v>
      </c>
      <c r="B33" s="361" t="s">
        <v>77</v>
      </c>
      <c r="C33" s="361" t="s">
        <v>53</v>
      </c>
      <c r="D33" s="361" t="s">
        <v>99</v>
      </c>
      <c r="E33" s="360"/>
      <c r="F33" s="362">
        <v>3000</v>
      </c>
      <c r="G33" s="264">
        <f t="shared" si="0"/>
        <v>1136100</v>
      </c>
      <c r="H33" s="238" t="s">
        <v>74</v>
      </c>
      <c r="I33" s="238" t="s">
        <v>19</v>
      </c>
      <c r="J33" s="544" t="s">
        <v>236</v>
      </c>
      <c r="K33" s="173" t="s">
        <v>78</v>
      </c>
      <c r="L33" s="238" t="s">
        <v>47</v>
      </c>
      <c r="M33" s="61"/>
      <c r="N33" s="61"/>
      <c r="O33" s="649"/>
    </row>
    <row r="34" spans="1:15" x14ac:dyDescent="0.25">
      <c r="A34" s="259">
        <v>44088</v>
      </c>
      <c r="B34" s="361" t="s">
        <v>207</v>
      </c>
      <c r="C34" s="361" t="s">
        <v>53</v>
      </c>
      <c r="D34" s="361" t="s">
        <v>14</v>
      </c>
      <c r="E34" s="341">
        <v>28000</v>
      </c>
      <c r="F34" s="338"/>
      <c r="G34" s="264">
        <f t="shared" si="0"/>
        <v>1108100</v>
      </c>
      <c r="H34" s="238" t="s">
        <v>43</v>
      </c>
      <c r="I34" s="238" t="s">
        <v>19</v>
      </c>
      <c r="J34" s="315" t="s">
        <v>253</v>
      </c>
      <c r="K34" s="173" t="s">
        <v>78</v>
      </c>
      <c r="L34" s="238" t="s">
        <v>47</v>
      </c>
      <c r="M34" s="61"/>
      <c r="N34" s="61"/>
      <c r="O34" s="649"/>
    </row>
    <row r="35" spans="1:15" x14ac:dyDescent="0.25">
      <c r="A35" s="259">
        <v>44088</v>
      </c>
      <c r="B35" s="361" t="s">
        <v>260</v>
      </c>
      <c r="C35" s="361" t="s">
        <v>348</v>
      </c>
      <c r="D35" s="366"/>
      <c r="E35" s="352"/>
      <c r="F35" s="342">
        <v>2000000</v>
      </c>
      <c r="G35" s="264">
        <f t="shared" si="0"/>
        <v>3108100</v>
      </c>
      <c r="H35" s="238"/>
      <c r="I35" s="238" t="s">
        <v>19</v>
      </c>
      <c r="J35" s="546" t="s">
        <v>267</v>
      </c>
      <c r="K35" s="173" t="s">
        <v>78</v>
      </c>
      <c r="L35" s="238" t="s">
        <v>47</v>
      </c>
      <c r="M35" s="61"/>
      <c r="N35" s="61"/>
      <c r="O35" s="649"/>
    </row>
    <row r="36" spans="1:15" x14ac:dyDescent="0.25">
      <c r="A36" s="259">
        <v>44088</v>
      </c>
      <c r="B36" s="361" t="s">
        <v>266</v>
      </c>
      <c r="C36" s="361" t="s">
        <v>349</v>
      </c>
      <c r="D36" s="366"/>
      <c r="E36" s="341">
        <v>142000</v>
      </c>
      <c r="F36" s="338"/>
      <c r="G36" s="264">
        <f t="shared" si="0"/>
        <v>2966100</v>
      </c>
      <c r="H36" s="451"/>
      <c r="I36" s="238" t="s">
        <v>19</v>
      </c>
      <c r="J36" s="546" t="s">
        <v>271</v>
      </c>
      <c r="K36" s="173" t="s">
        <v>78</v>
      </c>
      <c r="L36" s="238" t="s">
        <v>47</v>
      </c>
      <c r="M36" s="61"/>
      <c r="N36" s="61"/>
      <c r="O36" s="649"/>
    </row>
    <row r="37" spans="1:15" x14ac:dyDescent="0.25">
      <c r="A37" s="259">
        <v>44088</v>
      </c>
      <c r="B37" s="361" t="s">
        <v>82</v>
      </c>
      <c r="C37" s="361" t="s">
        <v>53</v>
      </c>
      <c r="D37" s="366" t="s">
        <v>14</v>
      </c>
      <c r="E37" s="341">
        <v>120000</v>
      </c>
      <c r="F37" s="342"/>
      <c r="G37" s="264">
        <f t="shared" si="0"/>
        <v>2846100</v>
      </c>
      <c r="H37" s="451" t="s">
        <v>82</v>
      </c>
      <c r="I37" s="238" t="s">
        <v>19</v>
      </c>
      <c r="J37" s="546" t="s">
        <v>273</v>
      </c>
      <c r="K37" s="173" t="s">
        <v>78</v>
      </c>
      <c r="L37" s="238" t="s">
        <v>47</v>
      </c>
      <c r="M37" s="61"/>
      <c r="N37" s="61"/>
      <c r="O37" s="649"/>
    </row>
    <row r="38" spans="1:15" ht="15.75" customHeight="1" x14ac:dyDescent="0.25">
      <c r="A38" s="259">
        <v>44088</v>
      </c>
      <c r="B38" s="251" t="s">
        <v>82</v>
      </c>
      <c r="C38" s="361" t="s">
        <v>53</v>
      </c>
      <c r="D38" s="366" t="s">
        <v>14</v>
      </c>
      <c r="E38" s="581">
        <v>30000</v>
      </c>
      <c r="F38" s="581"/>
      <c r="G38" s="264">
        <f t="shared" si="0"/>
        <v>2816100</v>
      </c>
      <c r="H38" s="451" t="s">
        <v>82</v>
      </c>
      <c r="I38" s="238" t="s">
        <v>19</v>
      </c>
      <c r="J38" s="546" t="s">
        <v>282</v>
      </c>
      <c r="K38" s="173" t="s">
        <v>78</v>
      </c>
      <c r="L38" s="238" t="s">
        <v>47</v>
      </c>
      <c r="M38" s="296"/>
      <c r="N38" s="296"/>
      <c r="O38" s="650"/>
    </row>
    <row r="39" spans="1:15" ht="15.75" customHeight="1" x14ac:dyDescent="0.25">
      <c r="A39" s="259">
        <v>44088</v>
      </c>
      <c r="B39" s="251" t="s">
        <v>275</v>
      </c>
      <c r="C39" s="361" t="s">
        <v>276</v>
      </c>
      <c r="D39" s="366" t="s">
        <v>101</v>
      </c>
      <c r="E39" s="841">
        <v>36000</v>
      </c>
      <c r="F39" s="841"/>
      <c r="G39" s="264">
        <f t="shared" si="0"/>
        <v>2780100</v>
      </c>
      <c r="H39" s="451" t="s">
        <v>43</v>
      </c>
      <c r="I39" s="238" t="s">
        <v>19</v>
      </c>
      <c r="J39" s="546" t="s">
        <v>307</v>
      </c>
      <c r="K39" s="173" t="s">
        <v>78</v>
      </c>
      <c r="L39" s="238" t="s">
        <v>47</v>
      </c>
      <c r="M39" s="296"/>
      <c r="N39" s="296"/>
      <c r="O39" s="650"/>
    </row>
    <row r="40" spans="1:15" ht="15.75" customHeight="1" x14ac:dyDescent="0.25">
      <c r="A40" s="259">
        <v>44088</v>
      </c>
      <c r="B40" s="251" t="s">
        <v>277</v>
      </c>
      <c r="C40" s="361" t="s">
        <v>276</v>
      </c>
      <c r="D40" s="366" t="s">
        <v>101</v>
      </c>
      <c r="E40" s="841">
        <v>8000</v>
      </c>
      <c r="F40" s="841"/>
      <c r="G40" s="264">
        <f t="shared" si="0"/>
        <v>2772100</v>
      </c>
      <c r="H40" s="451" t="s">
        <v>43</v>
      </c>
      <c r="I40" s="238" t="s">
        <v>19</v>
      </c>
      <c r="J40" s="546" t="s">
        <v>307</v>
      </c>
      <c r="K40" s="173" t="s">
        <v>78</v>
      </c>
      <c r="L40" s="238" t="s">
        <v>47</v>
      </c>
      <c r="M40" s="296"/>
      <c r="N40" s="296"/>
      <c r="O40" s="650"/>
    </row>
    <row r="41" spans="1:15" ht="15.75" customHeight="1" x14ac:dyDescent="0.25">
      <c r="A41" s="259">
        <v>44088</v>
      </c>
      <c r="B41" s="251" t="s">
        <v>278</v>
      </c>
      <c r="C41" s="361" t="s">
        <v>276</v>
      </c>
      <c r="D41" s="366" t="s">
        <v>101</v>
      </c>
      <c r="E41" s="841">
        <v>12500</v>
      </c>
      <c r="F41" s="841"/>
      <c r="G41" s="264">
        <f t="shared" si="0"/>
        <v>2759600</v>
      </c>
      <c r="H41" s="451" t="s">
        <v>43</v>
      </c>
      <c r="I41" s="238" t="s">
        <v>19</v>
      </c>
      <c r="J41" s="546" t="s">
        <v>307</v>
      </c>
      <c r="K41" s="173" t="s">
        <v>78</v>
      </c>
      <c r="L41" s="238" t="s">
        <v>47</v>
      </c>
      <c r="M41" s="296"/>
      <c r="N41" s="296"/>
      <c r="O41" s="650"/>
    </row>
    <row r="42" spans="1:15" ht="15.75" customHeight="1" x14ac:dyDescent="0.25">
      <c r="A42" s="259">
        <v>44088</v>
      </c>
      <c r="B42" s="251" t="s">
        <v>278</v>
      </c>
      <c r="C42" s="361" t="s">
        <v>276</v>
      </c>
      <c r="D42" s="366" t="s">
        <v>101</v>
      </c>
      <c r="E42" s="841">
        <v>12500</v>
      </c>
      <c r="F42" s="841"/>
      <c r="G42" s="264">
        <f t="shared" si="0"/>
        <v>2747100</v>
      </c>
      <c r="H42" s="451" t="s">
        <v>43</v>
      </c>
      <c r="I42" s="238" t="s">
        <v>19</v>
      </c>
      <c r="J42" s="546" t="s">
        <v>307</v>
      </c>
      <c r="K42" s="173" t="s">
        <v>78</v>
      </c>
      <c r="L42" s="238" t="s">
        <v>47</v>
      </c>
      <c r="M42" s="296"/>
      <c r="N42" s="296"/>
      <c r="O42" s="650"/>
    </row>
    <row r="43" spans="1:15" ht="15.75" customHeight="1" x14ac:dyDescent="0.25">
      <c r="A43" s="259">
        <v>44088</v>
      </c>
      <c r="B43" s="251" t="s">
        <v>279</v>
      </c>
      <c r="C43" s="361" t="s">
        <v>276</v>
      </c>
      <c r="D43" s="366" t="s">
        <v>101</v>
      </c>
      <c r="E43" s="841">
        <v>88000</v>
      </c>
      <c r="F43" s="841"/>
      <c r="G43" s="264">
        <f t="shared" si="0"/>
        <v>2659100</v>
      </c>
      <c r="H43" s="451" t="s">
        <v>43</v>
      </c>
      <c r="I43" s="238" t="s">
        <v>19</v>
      </c>
      <c r="J43" s="546" t="s">
        <v>307</v>
      </c>
      <c r="K43" s="173" t="s">
        <v>78</v>
      </c>
      <c r="L43" s="238" t="s">
        <v>47</v>
      </c>
      <c r="M43" s="296"/>
      <c r="N43" s="296"/>
      <c r="O43" s="650"/>
    </row>
    <row r="44" spans="1:15" ht="15.75" customHeight="1" x14ac:dyDescent="0.25">
      <c r="A44" s="259">
        <v>44088</v>
      </c>
      <c r="B44" s="251" t="s">
        <v>280</v>
      </c>
      <c r="C44" s="361" t="s">
        <v>276</v>
      </c>
      <c r="D44" s="366" t="s">
        <v>101</v>
      </c>
      <c r="E44" s="841">
        <v>11500</v>
      </c>
      <c r="F44" s="841"/>
      <c r="G44" s="264">
        <f t="shared" si="0"/>
        <v>2647600</v>
      </c>
      <c r="H44" s="451" t="s">
        <v>43</v>
      </c>
      <c r="I44" s="238" t="s">
        <v>19</v>
      </c>
      <c r="J44" s="546" t="s">
        <v>307</v>
      </c>
      <c r="K44" s="173" t="s">
        <v>78</v>
      </c>
      <c r="L44" s="238" t="s">
        <v>47</v>
      </c>
      <c r="M44" s="296"/>
      <c r="N44" s="296"/>
      <c r="O44" s="650"/>
    </row>
    <row r="45" spans="1:15" ht="15.75" customHeight="1" x14ac:dyDescent="0.25">
      <c r="A45" s="259">
        <v>44088</v>
      </c>
      <c r="B45" s="251" t="s">
        <v>281</v>
      </c>
      <c r="C45" s="361" t="s">
        <v>276</v>
      </c>
      <c r="D45" s="366" t="s">
        <v>101</v>
      </c>
      <c r="E45" s="841">
        <v>100000</v>
      </c>
      <c r="F45" s="841"/>
      <c r="G45" s="264">
        <f t="shared" si="0"/>
        <v>2547600</v>
      </c>
      <c r="H45" s="451" t="s">
        <v>43</v>
      </c>
      <c r="I45" s="238" t="s">
        <v>19</v>
      </c>
      <c r="J45" s="546" t="s">
        <v>307</v>
      </c>
      <c r="K45" s="173" t="s">
        <v>78</v>
      </c>
      <c r="L45" s="238" t="s">
        <v>47</v>
      </c>
      <c r="M45" s="296"/>
      <c r="N45" s="296"/>
      <c r="O45" s="650"/>
    </row>
    <row r="46" spans="1:15" ht="15.75" customHeight="1" x14ac:dyDescent="0.25">
      <c r="A46" s="259">
        <v>44057</v>
      </c>
      <c r="B46" s="251" t="s">
        <v>205</v>
      </c>
      <c r="C46" s="361" t="s">
        <v>53</v>
      </c>
      <c r="D46" s="366" t="s">
        <v>99</v>
      </c>
      <c r="E46" s="841">
        <v>25000</v>
      </c>
      <c r="F46" s="841"/>
      <c r="G46" s="264">
        <f t="shared" si="0"/>
        <v>2522600</v>
      </c>
      <c r="H46" s="451" t="s">
        <v>75</v>
      </c>
      <c r="I46" s="238" t="s">
        <v>19</v>
      </c>
      <c r="J46" s="546" t="s">
        <v>521</v>
      </c>
      <c r="K46" s="173" t="s">
        <v>78</v>
      </c>
      <c r="L46" s="238" t="s">
        <v>47</v>
      </c>
      <c r="M46" s="296"/>
      <c r="N46" s="296"/>
      <c r="O46" s="650"/>
    </row>
    <row r="47" spans="1:15" x14ac:dyDescent="0.25">
      <c r="A47" s="322">
        <v>44089</v>
      </c>
      <c r="B47" s="361" t="s">
        <v>77</v>
      </c>
      <c r="C47" s="361" t="s">
        <v>53</v>
      </c>
      <c r="D47" s="366" t="s">
        <v>99</v>
      </c>
      <c r="E47" s="281"/>
      <c r="F47" s="281">
        <v>5000</v>
      </c>
      <c r="G47" s="264">
        <f t="shared" si="0"/>
        <v>2527600</v>
      </c>
      <c r="H47" s="238" t="s">
        <v>75</v>
      </c>
      <c r="I47" s="238" t="s">
        <v>19</v>
      </c>
      <c r="J47" s="376" t="s">
        <v>243</v>
      </c>
      <c r="K47" s="173" t="s">
        <v>78</v>
      </c>
      <c r="L47" s="238" t="s">
        <v>47</v>
      </c>
      <c r="M47" s="61"/>
      <c r="N47" s="61"/>
      <c r="O47" s="649"/>
    </row>
    <row r="48" spans="1:15" x14ac:dyDescent="0.25">
      <c r="A48" s="322">
        <v>44089</v>
      </c>
      <c r="B48" s="361" t="s">
        <v>77</v>
      </c>
      <c r="C48" s="361" t="s">
        <v>53</v>
      </c>
      <c r="D48" s="366" t="s">
        <v>99</v>
      </c>
      <c r="E48" s="351"/>
      <c r="F48" s="351">
        <v>2000</v>
      </c>
      <c r="G48" s="264">
        <f t="shared" si="0"/>
        <v>2529600</v>
      </c>
      <c r="H48" s="238" t="s">
        <v>74</v>
      </c>
      <c r="I48" s="238" t="s">
        <v>19</v>
      </c>
      <c r="J48" s="546" t="s">
        <v>294</v>
      </c>
      <c r="K48" s="173" t="s">
        <v>78</v>
      </c>
      <c r="L48" s="238" t="s">
        <v>47</v>
      </c>
      <c r="M48" s="61"/>
      <c r="N48" s="61"/>
      <c r="O48" s="649"/>
    </row>
    <row r="49" spans="1:15" x14ac:dyDescent="0.25">
      <c r="A49" s="368">
        <v>44089</v>
      </c>
      <c r="B49" s="365" t="s">
        <v>207</v>
      </c>
      <c r="C49" s="361" t="s">
        <v>53</v>
      </c>
      <c r="D49" s="361" t="s">
        <v>99</v>
      </c>
      <c r="E49" s="541">
        <v>75000</v>
      </c>
      <c r="F49" s="364"/>
      <c r="G49" s="264">
        <f t="shared" si="0"/>
        <v>2454600</v>
      </c>
      <c r="H49" s="238" t="s">
        <v>75</v>
      </c>
      <c r="I49" s="238" t="s">
        <v>19</v>
      </c>
      <c r="J49" s="377" t="s">
        <v>283</v>
      </c>
      <c r="K49" s="173" t="s">
        <v>78</v>
      </c>
      <c r="L49" s="238" t="s">
        <v>47</v>
      </c>
      <c r="M49" s="61"/>
      <c r="N49" s="61"/>
      <c r="O49" s="649"/>
    </row>
    <row r="50" spans="1:15" x14ac:dyDescent="0.25">
      <c r="A50" s="368">
        <v>44089</v>
      </c>
      <c r="B50" s="365" t="s">
        <v>207</v>
      </c>
      <c r="C50" s="361" t="s">
        <v>53</v>
      </c>
      <c r="D50" s="361" t="s">
        <v>99</v>
      </c>
      <c r="E50" s="541">
        <v>67000</v>
      </c>
      <c r="F50" s="364"/>
      <c r="G50" s="264">
        <f t="shared" si="0"/>
        <v>2387600</v>
      </c>
      <c r="H50" s="238" t="s">
        <v>74</v>
      </c>
      <c r="I50" s="238" t="s">
        <v>19</v>
      </c>
      <c r="J50" s="546" t="s">
        <v>302</v>
      </c>
      <c r="K50" s="173" t="s">
        <v>78</v>
      </c>
      <c r="L50" s="238" t="s">
        <v>47</v>
      </c>
      <c r="M50" s="61"/>
      <c r="N50" s="61"/>
      <c r="O50" s="649"/>
    </row>
    <row r="51" spans="1:15" x14ac:dyDescent="0.25">
      <c r="A51" s="368">
        <v>44090</v>
      </c>
      <c r="B51" s="365" t="s">
        <v>77</v>
      </c>
      <c r="C51" s="361" t="s">
        <v>53</v>
      </c>
      <c r="D51" s="361" t="s">
        <v>99</v>
      </c>
      <c r="E51" s="541"/>
      <c r="F51" s="364">
        <v>2000</v>
      </c>
      <c r="G51" s="264">
        <f t="shared" si="0"/>
        <v>2389600</v>
      </c>
      <c r="H51" s="238" t="s">
        <v>75</v>
      </c>
      <c r="I51" s="238" t="s">
        <v>19</v>
      </c>
      <c r="J51" s="377" t="s">
        <v>283</v>
      </c>
      <c r="K51" s="173" t="s">
        <v>78</v>
      </c>
      <c r="L51" s="238" t="s">
        <v>47</v>
      </c>
      <c r="M51" s="61"/>
      <c r="N51" s="61"/>
      <c r="O51" s="649"/>
    </row>
    <row r="52" spans="1:15" x14ac:dyDescent="0.25">
      <c r="A52" s="368">
        <v>44090</v>
      </c>
      <c r="B52" s="365" t="s">
        <v>77</v>
      </c>
      <c r="C52" s="361" t="s">
        <v>53</v>
      </c>
      <c r="D52" s="361" t="s">
        <v>99</v>
      </c>
      <c r="E52" s="541"/>
      <c r="F52" s="364">
        <v>1000</v>
      </c>
      <c r="G52" s="264">
        <f t="shared" si="0"/>
        <v>2390600</v>
      </c>
      <c r="H52" s="238" t="s">
        <v>74</v>
      </c>
      <c r="I52" s="238" t="s">
        <v>19</v>
      </c>
      <c r="J52" s="546" t="s">
        <v>302</v>
      </c>
      <c r="K52" s="173" t="s">
        <v>78</v>
      </c>
      <c r="L52" s="238" t="s">
        <v>47</v>
      </c>
      <c r="M52" s="61"/>
      <c r="N52" s="61"/>
      <c r="O52" s="649"/>
    </row>
    <row r="53" spans="1:15" x14ac:dyDescent="0.25">
      <c r="A53" s="368">
        <v>44090</v>
      </c>
      <c r="B53" s="365" t="s">
        <v>207</v>
      </c>
      <c r="C53" s="361" t="s">
        <v>53</v>
      </c>
      <c r="D53" s="361" t="s">
        <v>99</v>
      </c>
      <c r="E53" s="541">
        <v>75000</v>
      </c>
      <c r="F53" s="364"/>
      <c r="G53" s="264">
        <f t="shared" si="0"/>
        <v>2315600</v>
      </c>
      <c r="H53" s="238" t="s">
        <v>75</v>
      </c>
      <c r="I53" s="238" t="s">
        <v>19</v>
      </c>
      <c r="J53" s="377" t="s">
        <v>296</v>
      </c>
      <c r="K53" s="173" t="s">
        <v>78</v>
      </c>
      <c r="L53" s="238" t="s">
        <v>47</v>
      </c>
      <c r="M53" s="61"/>
      <c r="N53" s="61"/>
      <c r="O53" s="649"/>
    </row>
    <row r="54" spans="1:15" x14ac:dyDescent="0.25">
      <c r="A54" s="368">
        <v>44090</v>
      </c>
      <c r="B54" s="365" t="s">
        <v>207</v>
      </c>
      <c r="C54" s="361" t="s">
        <v>53</v>
      </c>
      <c r="D54" s="361" t="s">
        <v>99</v>
      </c>
      <c r="E54" s="243">
        <v>66000</v>
      </c>
      <c r="F54" s="364"/>
      <c r="G54" s="264">
        <f t="shared" si="0"/>
        <v>2249600</v>
      </c>
      <c r="H54" s="238" t="s">
        <v>74</v>
      </c>
      <c r="I54" s="238" t="s">
        <v>19</v>
      </c>
      <c r="J54" s="546" t="s">
        <v>327</v>
      </c>
      <c r="K54" s="173" t="s">
        <v>78</v>
      </c>
      <c r="L54" s="238" t="s">
        <v>47</v>
      </c>
      <c r="M54" s="61"/>
      <c r="N54" s="61"/>
      <c r="O54" s="649"/>
    </row>
    <row r="55" spans="1:15" x14ac:dyDescent="0.25">
      <c r="A55" s="368">
        <v>44090</v>
      </c>
      <c r="B55" s="365" t="s">
        <v>295</v>
      </c>
      <c r="C55" s="361" t="s">
        <v>182</v>
      </c>
      <c r="D55" s="361" t="s">
        <v>101</v>
      </c>
      <c r="E55" s="351">
        <v>112100</v>
      </c>
      <c r="F55" s="364"/>
      <c r="G55" s="264">
        <f t="shared" si="0"/>
        <v>2137500</v>
      </c>
      <c r="H55" s="238" t="s">
        <v>43</v>
      </c>
      <c r="I55" s="238" t="s">
        <v>19</v>
      </c>
      <c r="J55" s="546" t="s">
        <v>320</v>
      </c>
      <c r="K55" s="173" t="s">
        <v>78</v>
      </c>
      <c r="L55" s="238" t="s">
        <v>47</v>
      </c>
      <c r="M55" s="61"/>
      <c r="N55" s="61"/>
      <c r="O55" s="649"/>
    </row>
    <row r="56" spans="1:15" x14ac:dyDescent="0.25">
      <c r="A56" s="368">
        <v>44090</v>
      </c>
      <c r="B56" s="365" t="s">
        <v>207</v>
      </c>
      <c r="C56" s="361" t="s">
        <v>53</v>
      </c>
      <c r="D56" s="361" t="s">
        <v>14</v>
      </c>
      <c r="E56" s="352">
        <v>23000</v>
      </c>
      <c r="F56" s="364"/>
      <c r="G56" s="264">
        <f t="shared" si="0"/>
        <v>2114500</v>
      </c>
      <c r="H56" s="238" t="s">
        <v>43</v>
      </c>
      <c r="I56" s="238" t="s">
        <v>19</v>
      </c>
      <c r="J56" s="441" t="s">
        <v>308</v>
      </c>
      <c r="K56" s="173" t="s">
        <v>78</v>
      </c>
      <c r="L56" s="238" t="s">
        <v>47</v>
      </c>
      <c r="M56" s="61"/>
      <c r="N56" s="61"/>
      <c r="O56" s="649"/>
    </row>
    <row r="57" spans="1:15" x14ac:dyDescent="0.25">
      <c r="A57" s="368">
        <v>44090</v>
      </c>
      <c r="B57" s="365" t="s">
        <v>207</v>
      </c>
      <c r="C57" s="361" t="s">
        <v>53</v>
      </c>
      <c r="D57" s="361" t="s">
        <v>55</v>
      </c>
      <c r="E57" s="352">
        <v>116000</v>
      </c>
      <c r="F57" s="364"/>
      <c r="G57" s="264">
        <f t="shared" si="0"/>
        <v>1998500</v>
      </c>
      <c r="H57" s="238" t="s">
        <v>110</v>
      </c>
      <c r="I57" s="238" t="s">
        <v>19</v>
      </c>
      <c r="J57" s="378" t="s">
        <v>312</v>
      </c>
      <c r="K57" s="173" t="s">
        <v>78</v>
      </c>
      <c r="L57" s="238" t="s">
        <v>47</v>
      </c>
      <c r="M57" s="61"/>
      <c r="N57" s="61"/>
      <c r="O57" s="649"/>
    </row>
    <row r="58" spans="1:15" x14ac:dyDescent="0.25">
      <c r="A58" s="368">
        <v>44090</v>
      </c>
      <c r="B58" s="365" t="s">
        <v>318</v>
      </c>
      <c r="C58" s="361" t="s">
        <v>276</v>
      </c>
      <c r="D58" s="361" t="s">
        <v>101</v>
      </c>
      <c r="E58" s="352">
        <v>12000</v>
      </c>
      <c r="F58" s="364"/>
      <c r="G58" s="264">
        <f t="shared" si="0"/>
        <v>1986500</v>
      </c>
      <c r="H58" s="238" t="s">
        <v>43</v>
      </c>
      <c r="I58" s="238" t="s">
        <v>19</v>
      </c>
      <c r="J58" s="546" t="s">
        <v>322</v>
      </c>
      <c r="K58" s="173" t="s">
        <v>78</v>
      </c>
      <c r="L58" s="238" t="s">
        <v>47</v>
      </c>
      <c r="M58" s="61"/>
      <c r="N58" s="61"/>
      <c r="O58" s="649"/>
    </row>
    <row r="59" spans="1:15" x14ac:dyDescent="0.25">
      <c r="A59" s="368">
        <v>44090</v>
      </c>
      <c r="B59" s="365" t="s">
        <v>319</v>
      </c>
      <c r="C59" s="361" t="s">
        <v>276</v>
      </c>
      <c r="D59" s="361" t="s">
        <v>101</v>
      </c>
      <c r="E59" s="352">
        <v>39000</v>
      </c>
      <c r="F59" s="364"/>
      <c r="G59" s="264">
        <f t="shared" si="0"/>
        <v>1947500</v>
      </c>
      <c r="H59" s="238" t="s">
        <v>43</v>
      </c>
      <c r="I59" s="238" t="s">
        <v>19</v>
      </c>
      <c r="J59" s="546" t="s">
        <v>343</v>
      </c>
      <c r="K59" s="173" t="s">
        <v>78</v>
      </c>
      <c r="L59" s="238" t="s">
        <v>47</v>
      </c>
      <c r="M59" s="61"/>
      <c r="N59" s="61"/>
      <c r="O59" s="649"/>
    </row>
    <row r="60" spans="1:15" x14ac:dyDescent="0.25">
      <c r="A60" s="368">
        <v>44090</v>
      </c>
      <c r="B60" s="365" t="s">
        <v>72</v>
      </c>
      <c r="C60" s="361" t="s">
        <v>70</v>
      </c>
      <c r="D60" s="361" t="s">
        <v>14</v>
      </c>
      <c r="E60" s="352">
        <v>5000</v>
      </c>
      <c r="F60" s="364"/>
      <c r="G60" s="264">
        <f t="shared" si="0"/>
        <v>1942500</v>
      </c>
      <c r="H60" s="238" t="s">
        <v>43</v>
      </c>
      <c r="I60" s="238" t="s">
        <v>19</v>
      </c>
      <c r="J60" s="546" t="s">
        <v>343</v>
      </c>
      <c r="K60" s="173" t="s">
        <v>78</v>
      </c>
      <c r="L60" s="238" t="s">
        <v>47</v>
      </c>
      <c r="M60" s="61"/>
      <c r="N60" s="61"/>
      <c r="O60" s="649"/>
    </row>
    <row r="61" spans="1:15" x14ac:dyDescent="0.25">
      <c r="A61" s="368">
        <v>44090</v>
      </c>
      <c r="B61" s="365" t="s">
        <v>120</v>
      </c>
      <c r="C61" s="361" t="s">
        <v>53</v>
      </c>
      <c r="D61" s="361" t="s">
        <v>14</v>
      </c>
      <c r="E61" s="352">
        <v>5000</v>
      </c>
      <c r="F61" s="364"/>
      <c r="G61" s="264">
        <f t="shared" si="0"/>
        <v>1937500</v>
      </c>
      <c r="H61" s="238" t="s">
        <v>43</v>
      </c>
      <c r="I61" s="238" t="s">
        <v>19</v>
      </c>
      <c r="J61" s="441" t="s">
        <v>308</v>
      </c>
      <c r="K61" s="173" t="s">
        <v>78</v>
      </c>
      <c r="L61" s="238" t="s">
        <v>47</v>
      </c>
      <c r="M61" s="61"/>
      <c r="N61" s="61"/>
      <c r="O61" s="649"/>
    </row>
    <row r="62" spans="1:15" x14ac:dyDescent="0.25">
      <c r="A62" s="368">
        <v>44091</v>
      </c>
      <c r="B62" s="361" t="s">
        <v>77</v>
      </c>
      <c r="C62" s="361" t="s">
        <v>53</v>
      </c>
      <c r="D62" s="361" t="s">
        <v>99</v>
      </c>
      <c r="E62" s="364"/>
      <c r="F62" s="364">
        <v>4000</v>
      </c>
      <c r="G62" s="264">
        <f t="shared" si="0"/>
        <v>1941500</v>
      </c>
      <c r="H62" s="238" t="s">
        <v>75</v>
      </c>
      <c r="I62" s="238" t="s">
        <v>19</v>
      </c>
      <c r="J62" s="377" t="s">
        <v>296</v>
      </c>
      <c r="K62" s="173" t="s">
        <v>78</v>
      </c>
      <c r="L62" s="238" t="s">
        <v>47</v>
      </c>
      <c r="M62" s="61"/>
      <c r="N62" s="61"/>
      <c r="O62" s="649"/>
    </row>
    <row r="63" spans="1:15" x14ac:dyDescent="0.25">
      <c r="A63" s="368">
        <v>44091</v>
      </c>
      <c r="B63" s="361" t="s">
        <v>77</v>
      </c>
      <c r="C63" s="361" t="s">
        <v>53</v>
      </c>
      <c r="D63" s="361" t="s">
        <v>99</v>
      </c>
      <c r="E63" s="364"/>
      <c r="F63" s="364">
        <v>3000</v>
      </c>
      <c r="G63" s="264">
        <f t="shared" si="0"/>
        <v>1944500</v>
      </c>
      <c r="H63" s="238" t="s">
        <v>74</v>
      </c>
      <c r="I63" s="238" t="s">
        <v>19</v>
      </c>
      <c r="J63" s="546" t="s">
        <v>302</v>
      </c>
      <c r="K63" s="173" t="s">
        <v>78</v>
      </c>
      <c r="L63" s="238" t="s">
        <v>47</v>
      </c>
      <c r="M63" s="61"/>
      <c r="N63" s="61"/>
      <c r="O63" s="649"/>
    </row>
    <row r="64" spans="1:15" x14ac:dyDescent="0.25">
      <c r="A64" s="368">
        <v>44091</v>
      </c>
      <c r="B64" s="361" t="s">
        <v>207</v>
      </c>
      <c r="C64" s="361" t="s">
        <v>53</v>
      </c>
      <c r="D64" s="361" t="s">
        <v>55</v>
      </c>
      <c r="E64" s="363">
        <v>82000</v>
      </c>
      <c r="F64" s="364"/>
      <c r="G64" s="264">
        <f t="shared" si="0"/>
        <v>1862500</v>
      </c>
      <c r="H64" s="251" t="s">
        <v>74</v>
      </c>
      <c r="I64" s="238" t="s">
        <v>19</v>
      </c>
      <c r="J64" s="546" t="s">
        <v>335</v>
      </c>
      <c r="K64" s="173" t="s">
        <v>78</v>
      </c>
      <c r="L64" s="238" t="s">
        <v>47</v>
      </c>
      <c r="M64" s="296"/>
      <c r="N64" s="61"/>
      <c r="O64" s="649"/>
    </row>
    <row r="65" spans="1:15" x14ac:dyDescent="0.25">
      <c r="A65" s="368">
        <v>44091</v>
      </c>
      <c r="B65" s="361" t="s">
        <v>207</v>
      </c>
      <c r="C65" s="361" t="s">
        <v>53</v>
      </c>
      <c r="D65" s="361" t="s">
        <v>55</v>
      </c>
      <c r="E65" s="363">
        <v>75000</v>
      </c>
      <c r="F65" s="364"/>
      <c r="G65" s="264">
        <f t="shared" si="0"/>
        <v>1787500</v>
      </c>
      <c r="H65" s="251" t="s">
        <v>75</v>
      </c>
      <c r="I65" s="238" t="s">
        <v>19</v>
      </c>
      <c r="J65" s="377" t="s">
        <v>330</v>
      </c>
      <c r="K65" s="173" t="s">
        <v>78</v>
      </c>
      <c r="L65" s="238" t="s">
        <v>47</v>
      </c>
      <c r="M65" s="296"/>
      <c r="N65" s="61"/>
      <c r="O65" s="649"/>
    </row>
    <row r="66" spans="1:15" x14ac:dyDescent="0.25">
      <c r="A66" s="368">
        <v>44092</v>
      </c>
      <c r="B66" s="361" t="s">
        <v>148</v>
      </c>
      <c r="C66" s="361" t="s">
        <v>53</v>
      </c>
      <c r="D66" s="361" t="s">
        <v>99</v>
      </c>
      <c r="E66" s="363">
        <v>1000</v>
      </c>
      <c r="F66" s="364"/>
      <c r="G66" s="264">
        <f t="shared" si="0"/>
        <v>1786500</v>
      </c>
      <c r="H66" s="251" t="s">
        <v>74</v>
      </c>
      <c r="I66" s="238" t="s">
        <v>19</v>
      </c>
      <c r="J66" s="546" t="s">
        <v>335</v>
      </c>
      <c r="K66" s="173" t="s">
        <v>78</v>
      </c>
      <c r="L66" s="238" t="s">
        <v>47</v>
      </c>
      <c r="M66" s="296"/>
      <c r="N66" s="61"/>
      <c r="O66" s="649"/>
    </row>
    <row r="67" spans="1:15" x14ac:dyDescent="0.25">
      <c r="A67" s="368">
        <v>44092</v>
      </c>
      <c r="B67" s="361" t="s">
        <v>77</v>
      </c>
      <c r="C67" s="361" t="s">
        <v>53</v>
      </c>
      <c r="D67" s="361" t="s">
        <v>99</v>
      </c>
      <c r="E67" s="363"/>
      <c r="F67" s="364">
        <v>2000</v>
      </c>
      <c r="G67" s="264">
        <f t="shared" si="0"/>
        <v>1788500</v>
      </c>
      <c r="H67" s="251" t="s">
        <v>75</v>
      </c>
      <c r="I67" s="238" t="s">
        <v>19</v>
      </c>
      <c r="J67" s="377" t="s">
        <v>330</v>
      </c>
      <c r="K67" s="173" t="s">
        <v>78</v>
      </c>
      <c r="L67" s="238" t="s">
        <v>47</v>
      </c>
      <c r="M67" s="296"/>
      <c r="N67" s="61"/>
      <c r="O67" s="649"/>
    </row>
    <row r="68" spans="1:15" x14ac:dyDescent="0.25">
      <c r="A68" s="368">
        <v>44092</v>
      </c>
      <c r="B68" s="361" t="s">
        <v>207</v>
      </c>
      <c r="C68" s="361" t="s">
        <v>53</v>
      </c>
      <c r="D68" s="361" t="s">
        <v>99</v>
      </c>
      <c r="E68" s="363">
        <v>46000</v>
      </c>
      <c r="F68" s="364"/>
      <c r="G68" s="264">
        <f t="shared" si="0"/>
        <v>1742500</v>
      </c>
      <c r="H68" s="251" t="s">
        <v>74</v>
      </c>
      <c r="I68" s="238" t="s">
        <v>19</v>
      </c>
      <c r="J68" s="546" t="s">
        <v>370</v>
      </c>
      <c r="K68" s="173" t="s">
        <v>78</v>
      </c>
      <c r="L68" s="238" t="s">
        <v>47</v>
      </c>
      <c r="M68" s="296"/>
      <c r="N68" s="61"/>
      <c r="O68" s="649"/>
    </row>
    <row r="69" spans="1:15" x14ac:dyDescent="0.25">
      <c r="A69" s="368">
        <v>44092</v>
      </c>
      <c r="B69" s="361" t="s">
        <v>207</v>
      </c>
      <c r="C69" s="361" t="s">
        <v>53</v>
      </c>
      <c r="D69" s="361" t="s">
        <v>99</v>
      </c>
      <c r="E69" s="363">
        <v>58000</v>
      </c>
      <c r="F69" s="364"/>
      <c r="G69" s="264">
        <f t="shared" si="0"/>
        <v>1684500</v>
      </c>
      <c r="H69" s="251" t="s">
        <v>75</v>
      </c>
      <c r="I69" s="238" t="s">
        <v>19</v>
      </c>
      <c r="J69" s="377" t="s">
        <v>336</v>
      </c>
      <c r="K69" s="173" t="s">
        <v>78</v>
      </c>
      <c r="L69" s="238" t="s">
        <v>47</v>
      </c>
      <c r="M69" s="296"/>
      <c r="N69" s="61"/>
      <c r="O69" s="649"/>
    </row>
    <row r="70" spans="1:15" x14ac:dyDescent="0.25">
      <c r="A70" s="368">
        <v>44092</v>
      </c>
      <c r="B70" s="361" t="s">
        <v>207</v>
      </c>
      <c r="C70" s="361" t="s">
        <v>53</v>
      </c>
      <c r="D70" s="361" t="s">
        <v>55</v>
      </c>
      <c r="E70" s="363">
        <v>58000</v>
      </c>
      <c r="F70" s="364"/>
      <c r="G70" s="264">
        <f t="shared" si="0"/>
        <v>1626500</v>
      </c>
      <c r="H70" s="251" t="s">
        <v>110</v>
      </c>
      <c r="I70" s="238" t="s">
        <v>19</v>
      </c>
      <c r="J70" s="378" t="s">
        <v>337</v>
      </c>
      <c r="K70" s="173" t="s">
        <v>78</v>
      </c>
      <c r="L70" s="238" t="s">
        <v>47</v>
      </c>
      <c r="M70" s="296"/>
      <c r="N70" s="61"/>
      <c r="O70" s="649"/>
    </row>
    <row r="71" spans="1:15" ht="15" customHeight="1" x14ac:dyDescent="0.25">
      <c r="A71" s="368">
        <v>44092</v>
      </c>
      <c r="B71" s="365" t="s">
        <v>338</v>
      </c>
      <c r="C71" s="365" t="s">
        <v>121</v>
      </c>
      <c r="D71" s="365" t="s">
        <v>122</v>
      </c>
      <c r="E71" s="271">
        <v>300000</v>
      </c>
      <c r="F71" s="271"/>
      <c r="G71" s="573">
        <f t="shared" si="0"/>
        <v>1326500</v>
      </c>
      <c r="H71" s="251" t="s">
        <v>110</v>
      </c>
      <c r="I71" s="251" t="s">
        <v>19</v>
      </c>
      <c r="J71" s="378" t="s">
        <v>339</v>
      </c>
      <c r="K71" s="862" t="s">
        <v>78</v>
      </c>
      <c r="L71" s="251" t="s">
        <v>47</v>
      </c>
      <c r="M71" s="296"/>
      <c r="N71" s="296"/>
      <c r="O71" s="649"/>
    </row>
    <row r="72" spans="1:15" x14ac:dyDescent="0.25">
      <c r="A72" s="368">
        <v>44092</v>
      </c>
      <c r="B72" s="361" t="s">
        <v>207</v>
      </c>
      <c r="C72" s="361" t="s">
        <v>53</v>
      </c>
      <c r="D72" s="366" t="s">
        <v>14</v>
      </c>
      <c r="E72" s="342">
        <v>106000</v>
      </c>
      <c r="F72" s="342"/>
      <c r="G72" s="425">
        <f t="shared" si="0"/>
        <v>1220500</v>
      </c>
      <c r="H72" s="238" t="s">
        <v>43</v>
      </c>
      <c r="I72" s="238" t="s">
        <v>19</v>
      </c>
      <c r="J72" s="546" t="s">
        <v>340</v>
      </c>
      <c r="K72" s="173" t="s">
        <v>78</v>
      </c>
      <c r="L72" s="238" t="s">
        <v>47</v>
      </c>
      <c r="M72" s="61"/>
      <c r="N72" s="61"/>
      <c r="O72" s="649"/>
    </row>
    <row r="73" spans="1:15" x14ac:dyDescent="0.25">
      <c r="A73" s="368">
        <v>44095</v>
      </c>
      <c r="B73" s="361" t="s">
        <v>77</v>
      </c>
      <c r="C73" s="361" t="s">
        <v>53</v>
      </c>
      <c r="D73" s="366" t="s">
        <v>99</v>
      </c>
      <c r="E73" s="338"/>
      <c r="F73" s="338">
        <v>3000</v>
      </c>
      <c r="G73" s="425">
        <f t="shared" si="0"/>
        <v>1223500</v>
      </c>
      <c r="H73" s="451" t="s">
        <v>74</v>
      </c>
      <c r="I73" s="238" t="s">
        <v>19</v>
      </c>
      <c r="J73" s="546" t="s">
        <v>370</v>
      </c>
      <c r="K73" s="173" t="s">
        <v>78</v>
      </c>
      <c r="L73" s="238" t="s">
        <v>47</v>
      </c>
      <c r="M73" s="61"/>
      <c r="N73" s="61"/>
      <c r="O73" s="649"/>
    </row>
    <row r="74" spans="1:15" x14ac:dyDescent="0.25">
      <c r="A74" s="368">
        <v>44095</v>
      </c>
      <c r="B74" s="361" t="s">
        <v>207</v>
      </c>
      <c r="C74" s="361" t="s">
        <v>53</v>
      </c>
      <c r="D74" s="366" t="s">
        <v>99</v>
      </c>
      <c r="E74" s="369">
        <v>57000</v>
      </c>
      <c r="F74" s="369"/>
      <c r="G74" s="425">
        <f t="shared" ref="G74:G117" si="1">G73-E74+F74</f>
        <v>1166500</v>
      </c>
      <c r="H74" s="238" t="s">
        <v>75</v>
      </c>
      <c r="I74" s="238" t="s">
        <v>19</v>
      </c>
      <c r="J74" s="427" t="s">
        <v>365</v>
      </c>
      <c r="K74" s="173" t="s">
        <v>78</v>
      </c>
      <c r="L74" s="238" t="s">
        <v>47</v>
      </c>
      <c r="M74" s="61"/>
      <c r="N74" s="616"/>
      <c r="O74" s="649"/>
    </row>
    <row r="75" spans="1:15" x14ac:dyDescent="0.25">
      <c r="A75" s="368">
        <v>44095</v>
      </c>
      <c r="B75" s="361" t="s">
        <v>207</v>
      </c>
      <c r="C75" s="361" t="s">
        <v>53</v>
      </c>
      <c r="D75" s="366" t="s">
        <v>99</v>
      </c>
      <c r="E75" s="362">
        <v>54000</v>
      </c>
      <c r="F75" s="362"/>
      <c r="G75" s="425">
        <f t="shared" si="1"/>
        <v>1112500</v>
      </c>
      <c r="H75" s="238" t="s">
        <v>74</v>
      </c>
      <c r="I75" s="238" t="s">
        <v>19</v>
      </c>
      <c r="J75" s="546" t="s">
        <v>378</v>
      </c>
      <c r="K75" s="173" t="s">
        <v>78</v>
      </c>
      <c r="L75" s="238" t="s">
        <v>47</v>
      </c>
      <c r="M75" s="61"/>
      <c r="N75" s="616"/>
      <c r="O75" s="649"/>
    </row>
    <row r="76" spans="1:15" x14ac:dyDescent="0.25">
      <c r="A76" s="368">
        <v>44095</v>
      </c>
      <c r="B76" s="361" t="s">
        <v>207</v>
      </c>
      <c r="C76" s="361" t="s">
        <v>53</v>
      </c>
      <c r="D76" s="361" t="s">
        <v>14</v>
      </c>
      <c r="E76" s="362">
        <v>17000</v>
      </c>
      <c r="F76" s="362"/>
      <c r="G76" s="425">
        <f t="shared" si="1"/>
        <v>1095500</v>
      </c>
      <c r="H76" s="238" t="s">
        <v>43</v>
      </c>
      <c r="I76" s="238" t="s">
        <v>19</v>
      </c>
      <c r="J76" s="315" t="s">
        <v>371</v>
      </c>
      <c r="K76" s="173" t="s">
        <v>78</v>
      </c>
      <c r="L76" s="238" t="s">
        <v>47</v>
      </c>
      <c r="M76" s="61"/>
      <c r="N76" s="616"/>
      <c r="O76" s="649"/>
    </row>
    <row r="77" spans="1:15" x14ac:dyDescent="0.25">
      <c r="A77" s="368">
        <v>44095</v>
      </c>
      <c r="B77" s="361" t="s">
        <v>120</v>
      </c>
      <c r="C77" s="361" t="s">
        <v>53</v>
      </c>
      <c r="D77" s="361" t="s">
        <v>14</v>
      </c>
      <c r="E77" s="362">
        <v>2000</v>
      </c>
      <c r="F77" s="362"/>
      <c r="G77" s="425">
        <f t="shared" si="1"/>
        <v>1093500</v>
      </c>
      <c r="H77" s="238" t="s">
        <v>43</v>
      </c>
      <c r="I77" s="238" t="s">
        <v>19</v>
      </c>
      <c r="J77" s="315" t="s">
        <v>340</v>
      </c>
      <c r="K77" s="173" t="s">
        <v>78</v>
      </c>
      <c r="L77" s="238" t="s">
        <v>47</v>
      </c>
      <c r="M77" s="61"/>
      <c r="N77" s="616"/>
      <c r="O77" s="649"/>
    </row>
    <row r="78" spans="1:15" x14ac:dyDescent="0.25">
      <c r="A78" s="368">
        <v>44095</v>
      </c>
      <c r="B78" s="361" t="s">
        <v>357</v>
      </c>
      <c r="C78" s="361" t="s">
        <v>348</v>
      </c>
      <c r="D78" s="361"/>
      <c r="E78" s="362"/>
      <c r="F78" s="362">
        <v>1189500</v>
      </c>
      <c r="G78" s="425">
        <f t="shared" si="1"/>
        <v>2283000</v>
      </c>
      <c r="H78" s="238"/>
      <c r="I78" s="238" t="s">
        <v>19</v>
      </c>
      <c r="J78" s="378" t="s">
        <v>374</v>
      </c>
      <c r="K78" s="173" t="s">
        <v>78</v>
      </c>
      <c r="L78" s="238" t="s">
        <v>47</v>
      </c>
      <c r="M78" s="61"/>
      <c r="N78" s="616"/>
      <c r="O78" s="649"/>
    </row>
    <row r="79" spans="1:15" x14ac:dyDescent="0.25">
      <c r="A79" s="368">
        <v>44095</v>
      </c>
      <c r="B79" s="361" t="s">
        <v>358</v>
      </c>
      <c r="C79" s="361" t="s">
        <v>276</v>
      </c>
      <c r="D79" s="361" t="s">
        <v>101</v>
      </c>
      <c r="E79" s="362">
        <v>320000</v>
      </c>
      <c r="F79" s="362"/>
      <c r="G79" s="425">
        <f t="shared" si="1"/>
        <v>1963000</v>
      </c>
      <c r="H79" s="238" t="s">
        <v>43</v>
      </c>
      <c r="I79" s="238" t="s">
        <v>19</v>
      </c>
      <c r="J79" s="378" t="s">
        <v>375</v>
      </c>
      <c r="K79" s="173" t="s">
        <v>78</v>
      </c>
      <c r="L79" s="238" t="s">
        <v>47</v>
      </c>
      <c r="M79" s="61"/>
      <c r="N79" s="616"/>
      <c r="O79" s="649"/>
    </row>
    <row r="80" spans="1:15" x14ac:dyDescent="0.25">
      <c r="A80" s="368">
        <v>44095</v>
      </c>
      <c r="B80" s="361" t="s">
        <v>82</v>
      </c>
      <c r="C80" s="361" t="s">
        <v>53</v>
      </c>
      <c r="D80" s="361" t="s">
        <v>14</v>
      </c>
      <c r="E80" s="362">
        <v>130000</v>
      </c>
      <c r="F80" s="362"/>
      <c r="G80" s="425">
        <f t="shared" si="1"/>
        <v>1833000</v>
      </c>
      <c r="H80" s="238" t="s">
        <v>82</v>
      </c>
      <c r="I80" s="238" t="s">
        <v>19</v>
      </c>
      <c r="J80" s="378" t="s">
        <v>376</v>
      </c>
      <c r="K80" s="173" t="s">
        <v>78</v>
      </c>
      <c r="L80" s="238" t="s">
        <v>47</v>
      </c>
      <c r="M80" s="61"/>
      <c r="N80" s="616"/>
      <c r="O80" s="649"/>
    </row>
    <row r="81" spans="1:15" x14ac:dyDescent="0.25">
      <c r="A81" s="368">
        <v>44095</v>
      </c>
      <c r="B81" s="361" t="s">
        <v>277</v>
      </c>
      <c r="C81" s="361" t="s">
        <v>276</v>
      </c>
      <c r="D81" s="361" t="s">
        <v>101</v>
      </c>
      <c r="E81" s="362">
        <v>7200</v>
      </c>
      <c r="F81" s="362"/>
      <c r="G81" s="425">
        <f t="shared" si="1"/>
        <v>1825800</v>
      </c>
      <c r="H81" s="238" t="s">
        <v>43</v>
      </c>
      <c r="I81" s="238" t="s">
        <v>19</v>
      </c>
      <c r="J81" s="378" t="s">
        <v>537</v>
      </c>
      <c r="K81" s="173" t="s">
        <v>78</v>
      </c>
      <c r="L81" s="238" t="s">
        <v>47</v>
      </c>
      <c r="M81" s="61"/>
      <c r="N81" s="616"/>
      <c r="O81" s="649"/>
    </row>
    <row r="82" spans="1:15" x14ac:dyDescent="0.25">
      <c r="A82" s="368">
        <v>44095</v>
      </c>
      <c r="B82" s="361" t="s">
        <v>359</v>
      </c>
      <c r="C82" s="361" t="s">
        <v>276</v>
      </c>
      <c r="D82" s="361" t="s">
        <v>101</v>
      </c>
      <c r="E82" s="362">
        <v>14800</v>
      </c>
      <c r="F82" s="362"/>
      <c r="G82" s="425">
        <f t="shared" si="1"/>
        <v>1811000</v>
      </c>
      <c r="H82" s="238" t="s">
        <v>43</v>
      </c>
      <c r="I82" s="238" t="s">
        <v>19</v>
      </c>
      <c r="J82" s="378" t="s">
        <v>537</v>
      </c>
      <c r="K82" s="173" t="s">
        <v>78</v>
      </c>
      <c r="L82" s="238" t="s">
        <v>47</v>
      </c>
      <c r="M82" s="61"/>
      <c r="N82" s="616"/>
      <c r="O82" s="649"/>
    </row>
    <row r="83" spans="1:15" x14ac:dyDescent="0.25">
      <c r="A83" s="368">
        <v>44095</v>
      </c>
      <c r="B83" s="361" t="s">
        <v>360</v>
      </c>
      <c r="C83" s="361" t="s">
        <v>276</v>
      </c>
      <c r="D83" s="361" t="s">
        <v>101</v>
      </c>
      <c r="E83" s="367">
        <v>2800</v>
      </c>
      <c r="F83" s="362"/>
      <c r="G83" s="425">
        <f t="shared" si="1"/>
        <v>1808200</v>
      </c>
      <c r="H83" s="238" t="s">
        <v>43</v>
      </c>
      <c r="I83" s="238" t="s">
        <v>19</v>
      </c>
      <c r="J83" s="378" t="s">
        <v>537</v>
      </c>
      <c r="K83" s="173" t="s">
        <v>78</v>
      </c>
      <c r="L83" s="238" t="s">
        <v>47</v>
      </c>
      <c r="M83" s="61"/>
      <c r="N83" s="616"/>
      <c r="O83" s="649"/>
    </row>
    <row r="84" spans="1:15" x14ac:dyDescent="0.25">
      <c r="A84" s="322">
        <v>44095</v>
      </c>
      <c r="B84" s="361" t="s">
        <v>207</v>
      </c>
      <c r="C84" s="361" t="s">
        <v>53</v>
      </c>
      <c r="D84" s="361" t="s">
        <v>55</v>
      </c>
      <c r="E84" s="373">
        <v>116000</v>
      </c>
      <c r="F84" s="364"/>
      <c r="G84" s="425">
        <f t="shared" si="1"/>
        <v>1692200</v>
      </c>
      <c r="H84" s="238" t="s">
        <v>110</v>
      </c>
      <c r="I84" s="238" t="s">
        <v>19</v>
      </c>
      <c r="J84" s="378" t="s">
        <v>377</v>
      </c>
      <c r="K84" s="173" t="s">
        <v>78</v>
      </c>
      <c r="L84" s="238" t="s">
        <v>47</v>
      </c>
      <c r="M84" s="61"/>
      <c r="N84" s="616"/>
      <c r="O84" s="649"/>
    </row>
    <row r="85" spans="1:15" x14ac:dyDescent="0.25">
      <c r="A85" s="322">
        <v>44096</v>
      </c>
      <c r="B85" s="361" t="s">
        <v>77</v>
      </c>
      <c r="C85" s="361" t="s">
        <v>53</v>
      </c>
      <c r="D85" s="366" t="s">
        <v>99</v>
      </c>
      <c r="E85" s="243"/>
      <c r="F85" s="243">
        <v>2000</v>
      </c>
      <c r="G85" s="425">
        <f t="shared" si="1"/>
        <v>1694200</v>
      </c>
      <c r="H85" s="451" t="s">
        <v>75</v>
      </c>
      <c r="I85" s="238" t="s">
        <v>19</v>
      </c>
      <c r="J85" s="427" t="s">
        <v>365</v>
      </c>
      <c r="K85" s="173" t="s">
        <v>78</v>
      </c>
      <c r="L85" s="238" t="s">
        <v>47</v>
      </c>
      <c r="M85" s="374"/>
      <c r="N85" s="646"/>
      <c r="O85" s="649"/>
    </row>
    <row r="86" spans="1:15" x14ac:dyDescent="0.25">
      <c r="A86" s="322">
        <v>44096</v>
      </c>
      <c r="B86" s="365" t="s">
        <v>77</v>
      </c>
      <c r="C86" s="365" t="s">
        <v>53</v>
      </c>
      <c r="D86" s="366" t="s">
        <v>99</v>
      </c>
      <c r="E86" s="330"/>
      <c r="F86" s="330">
        <v>2000</v>
      </c>
      <c r="G86" s="425">
        <f t="shared" si="1"/>
        <v>1696200</v>
      </c>
      <c r="H86" s="451" t="s">
        <v>74</v>
      </c>
      <c r="I86" s="238" t="s">
        <v>19</v>
      </c>
      <c r="J86" s="546" t="s">
        <v>378</v>
      </c>
      <c r="K86" s="173" t="s">
        <v>78</v>
      </c>
      <c r="L86" s="238" t="s">
        <v>47</v>
      </c>
      <c r="M86" s="61"/>
      <c r="N86" s="616"/>
      <c r="O86" s="649"/>
    </row>
    <row r="87" spans="1:15" x14ac:dyDescent="0.25">
      <c r="A87" s="322">
        <v>44096</v>
      </c>
      <c r="B87" s="361" t="s">
        <v>77</v>
      </c>
      <c r="C87" s="361" t="s">
        <v>53</v>
      </c>
      <c r="D87" s="361" t="s">
        <v>14</v>
      </c>
      <c r="E87" s="373"/>
      <c r="F87" s="364">
        <v>1000</v>
      </c>
      <c r="G87" s="425">
        <f t="shared" si="1"/>
        <v>1697200</v>
      </c>
      <c r="H87" s="238" t="s">
        <v>43</v>
      </c>
      <c r="I87" s="238" t="s">
        <v>19</v>
      </c>
      <c r="J87" s="315" t="s">
        <v>371</v>
      </c>
      <c r="K87" s="173" t="s">
        <v>78</v>
      </c>
      <c r="L87" s="238" t="s">
        <v>47</v>
      </c>
      <c r="M87" s="61"/>
      <c r="N87" s="616"/>
      <c r="O87" s="649"/>
    </row>
    <row r="88" spans="1:15" x14ac:dyDescent="0.25">
      <c r="A88" s="322">
        <v>44096</v>
      </c>
      <c r="B88" s="361" t="s">
        <v>207</v>
      </c>
      <c r="C88" s="361" t="s">
        <v>53</v>
      </c>
      <c r="D88" s="361" t="s">
        <v>99</v>
      </c>
      <c r="E88" s="364">
        <v>50000</v>
      </c>
      <c r="F88" s="364"/>
      <c r="G88" s="425">
        <f t="shared" si="1"/>
        <v>1647200</v>
      </c>
      <c r="H88" s="238" t="s">
        <v>74</v>
      </c>
      <c r="I88" s="238" t="s">
        <v>19</v>
      </c>
      <c r="J88" s="546" t="s">
        <v>389</v>
      </c>
      <c r="K88" s="173" t="s">
        <v>78</v>
      </c>
      <c r="L88" s="238" t="s">
        <v>47</v>
      </c>
      <c r="M88" s="61"/>
      <c r="N88" s="616"/>
      <c r="O88" s="649"/>
    </row>
    <row r="89" spans="1:15" x14ac:dyDescent="0.25">
      <c r="A89" s="322">
        <v>44096</v>
      </c>
      <c r="B89" s="361" t="s">
        <v>207</v>
      </c>
      <c r="C89" s="361" t="s">
        <v>53</v>
      </c>
      <c r="D89" s="361" t="s">
        <v>99</v>
      </c>
      <c r="E89" s="271">
        <v>59000</v>
      </c>
      <c r="F89" s="271"/>
      <c r="G89" s="425">
        <f t="shared" si="1"/>
        <v>1588200</v>
      </c>
      <c r="H89" s="238" t="s">
        <v>75</v>
      </c>
      <c r="I89" s="238" t="s">
        <v>19</v>
      </c>
      <c r="J89" s="377" t="s">
        <v>379</v>
      </c>
      <c r="K89" s="173" t="s">
        <v>78</v>
      </c>
      <c r="L89" s="238" t="s">
        <v>47</v>
      </c>
      <c r="M89" s="61"/>
      <c r="N89" s="616"/>
      <c r="O89" s="649"/>
    </row>
    <row r="90" spans="1:15" x14ac:dyDescent="0.25">
      <c r="A90" s="322">
        <v>44096</v>
      </c>
      <c r="B90" s="361" t="s">
        <v>207</v>
      </c>
      <c r="C90" s="361" t="s">
        <v>53</v>
      </c>
      <c r="D90" s="361" t="s">
        <v>55</v>
      </c>
      <c r="E90" s="270">
        <v>33000</v>
      </c>
      <c r="F90" s="270"/>
      <c r="G90" s="425">
        <f t="shared" si="1"/>
        <v>1555200</v>
      </c>
      <c r="H90" s="238" t="s">
        <v>56</v>
      </c>
      <c r="I90" s="238" t="s">
        <v>19</v>
      </c>
      <c r="J90" s="378" t="s">
        <v>380</v>
      </c>
      <c r="K90" s="173" t="s">
        <v>78</v>
      </c>
      <c r="L90" s="238" t="s">
        <v>47</v>
      </c>
      <c r="M90" s="61"/>
      <c r="N90" s="616"/>
      <c r="O90" s="649"/>
    </row>
    <row r="91" spans="1:15" x14ac:dyDescent="0.25">
      <c r="A91" s="322">
        <v>44096</v>
      </c>
      <c r="B91" s="361" t="s">
        <v>381</v>
      </c>
      <c r="C91" s="361" t="s">
        <v>182</v>
      </c>
      <c r="D91" s="361" t="s">
        <v>101</v>
      </c>
      <c r="E91" s="270">
        <v>50000</v>
      </c>
      <c r="F91" s="270"/>
      <c r="G91" s="425">
        <f t="shared" si="1"/>
        <v>1505200</v>
      </c>
      <c r="H91" s="238" t="s">
        <v>43</v>
      </c>
      <c r="I91" s="238" t="s">
        <v>19</v>
      </c>
      <c r="J91" s="315" t="s">
        <v>382</v>
      </c>
      <c r="K91" s="173" t="s">
        <v>78</v>
      </c>
      <c r="L91" s="238" t="s">
        <v>47</v>
      </c>
      <c r="M91" s="61"/>
      <c r="N91" s="616"/>
      <c r="O91" s="649"/>
    </row>
    <row r="92" spans="1:15" x14ac:dyDescent="0.25">
      <c r="A92" s="322">
        <v>44097</v>
      </c>
      <c r="B92" s="361" t="s">
        <v>207</v>
      </c>
      <c r="C92" s="361" t="s">
        <v>53</v>
      </c>
      <c r="D92" s="361" t="s">
        <v>99</v>
      </c>
      <c r="E92" s="270">
        <v>51000</v>
      </c>
      <c r="F92" s="270"/>
      <c r="G92" s="425">
        <f t="shared" si="1"/>
        <v>1454200</v>
      </c>
      <c r="H92" s="238" t="s">
        <v>74</v>
      </c>
      <c r="I92" s="238" t="s">
        <v>19</v>
      </c>
      <c r="J92" s="546" t="s">
        <v>409</v>
      </c>
      <c r="K92" s="173" t="s">
        <v>78</v>
      </c>
      <c r="L92" s="238" t="s">
        <v>47</v>
      </c>
      <c r="M92" s="61"/>
      <c r="N92" s="616"/>
      <c r="O92" s="649"/>
    </row>
    <row r="93" spans="1:15" x14ac:dyDescent="0.25">
      <c r="A93" s="322">
        <v>44097</v>
      </c>
      <c r="B93" s="361" t="s">
        <v>207</v>
      </c>
      <c r="C93" s="361" t="s">
        <v>53</v>
      </c>
      <c r="D93" s="361" t="s">
        <v>99</v>
      </c>
      <c r="E93" s="270">
        <v>57000</v>
      </c>
      <c r="F93" s="270"/>
      <c r="G93" s="425">
        <f t="shared" si="1"/>
        <v>1397200</v>
      </c>
      <c r="H93" s="238" t="s">
        <v>75</v>
      </c>
      <c r="I93" s="238" t="s">
        <v>19</v>
      </c>
      <c r="J93" s="377" t="s">
        <v>394</v>
      </c>
      <c r="K93" s="173" t="s">
        <v>78</v>
      </c>
      <c r="L93" s="238" t="s">
        <v>47</v>
      </c>
      <c r="M93" s="61"/>
      <c r="N93" s="616"/>
      <c r="O93" s="649"/>
    </row>
    <row r="94" spans="1:15" x14ac:dyDescent="0.25">
      <c r="A94" s="368">
        <v>44097</v>
      </c>
      <c r="B94" s="361" t="s">
        <v>77</v>
      </c>
      <c r="C94" s="361" t="s">
        <v>53</v>
      </c>
      <c r="D94" s="361" t="s">
        <v>99</v>
      </c>
      <c r="E94" s="270"/>
      <c r="F94" s="270">
        <v>2000</v>
      </c>
      <c r="G94" s="425">
        <f t="shared" si="1"/>
        <v>1399200</v>
      </c>
      <c r="H94" s="238" t="s">
        <v>74</v>
      </c>
      <c r="I94" s="238" t="s">
        <v>19</v>
      </c>
      <c r="J94" s="546" t="s">
        <v>389</v>
      </c>
      <c r="K94" s="173" t="s">
        <v>78</v>
      </c>
      <c r="L94" s="238" t="s">
        <v>47</v>
      </c>
      <c r="M94" s="61"/>
      <c r="N94" s="616"/>
      <c r="O94" s="649"/>
    </row>
    <row r="95" spans="1:15" x14ac:dyDescent="0.25">
      <c r="A95" s="368">
        <v>44097</v>
      </c>
      <c r="B95" s="361" t="s">
        <v>207</v>
      </c>
      <c r="C95" s="361" t="s">
        <v>53</v>
      </c>
      <c r="D95" s="361" t="s">
        <v>14</v>
      </c>
      <c r="E95" s="373">
        <v>14000</v>
      </c>
      <c r="F95" s="364"/>
      <c r="G95" s="425">
        <f t="shared" si="1"/>
        <v>1385200</v>
      </c>
      <c r="H95" s="238" t="s">
        <v>43</v>
      </c>
      <c r="I95" s="238" t="s">
        <v>19</v>
      </c>
      <c r="J95" s="315" t="s">
        <v>399</v>
      </c>
      <c r="K95" s="173" t="s">
        <v>78</v>
      </c>
      <c r="L95" s="238" t="s">
        <v>47</v>
      </c>
      <c r="M95" s="61"/>
      <c r="N95" s="616"/>
      <c r="O95" s="649"/>
    </row>
    <row r="96" spans="1:15" x14ac:dyDescent="0.25">
      <c r="A96" s="368">
        <v>44097</v>
      </c>
      <c r="B96" s="361" t="s">
        <v>207</v>
      </c>
      <c r="C96" s="361" t="s">
        <v>53</v>
      </c>
      <c r="D96" s="361" t="s">
        <v>55</v>
      </c>
      <c r="E96" s="364">
        <v>116000</v>
      </c>
      <c r="F96" s="364"/>
      <c r="G96" s="425">
        <f t="shared" si="1"/>
        <v>1269200</v>
      </c>
      <c r="H96" s="238" t="s">
        <v>110</v>
      </c>
      <c r="I96" s="238" t="s">
        <v>19</v>
      </c>
      <c r="J96" s="378" t="s">
        <v>403</v>
      </c>
      <c r="K96" s="173" t="s">
        <v>78</v>
      </c>
      <c r="L96" s="238" t="s">
        <v>47</v>
      </c>
      <c r="M96" s="61"/>
      <c r="N96" s="616"/>
      <c r="O96" s="649"/>
    </row>
    <row r="97" spans="1:15" x14ac:dyDescent="0.25">
      <c r="A97" s="368">
        <v>44097</v>
      </c>
      <c r="B97" s="361" t="s">
        <v>77</v>
      </c>
      <c r="C97" s="361" t="s">
        <v>53</v>
      </c>
      <c r="D97" s="361" t="s">
        <v>14</v>
      </c>
      <c r="E97" s="364"/>
      <c r="F97" s="364">
        <v>10000</v>
      </c>
      <c r="G97" s="425">
        <f t="shared" si="1"/>
        <v>1279200</v>
      </c>
      <c r="H97" s="238" t="s">
        <v>43</v>
      </c>
      <c r="I97" s="238" t="s">
        <v>19</v>
      </c>
      <c r="J97" s="315" t="s">
        <v>399</v>
      </c>
      <c r="K97" s="173" t="s">
        <v>78</v>
      </c>
      <c r="L97" s="238" t="s">
        <v>47</v>
      </c>
      <c r="M97" s="61"/>
      <c r="N97" s="616"/>
      <c r="O97" s="649"/>
    </row>
    <row r="98" spans="1:15" x14ac:dyDescent="0.25">
      <c r="A98" s="368">
        <v>44098</v>
      </c>
      <c r="B98" s="361" t="s">
        <v>77</v>
      </c>
      <c r="C98" s="361" t="s">
        <v>53</v>
      </c>
      <c r="D98" s="361" t="s">
        <v>99</v>
      </c>
      <c r="E98" s="270"/>
      <c r="F98" s="271">
        <v>4000</v>
      </c>
      <c r="G98" s="425">
        <f t="shared" si="1"/>
        <v>1283200</v>
      </c>
      <c r="H98" s="238" t="s">
        <v>74</v>
      </c>
      <c r="I98" s="238" t="s">
        <v>19</v>
      </c>
      <c r="J98" s="546" t="s">
        <v>409</v>
      </c>
      <c r="K98" s="173" t="s">
        <v>78</v>
      </c>
      <c r="L98" s="238" t="s">
        <v>47</v>
      </c>
      <c r="M98" s="61"/>
      <c r="N98" s="616"/>
      <c r="O98" s="649"/>
    </row>
    <row r="99" spans="1:15" x14ac:dyDescent="0.25">
      <c r="A99" s="368">
        <v>44098</v>
      </c>
      <c r="B99" s="361" t="s">
        <v>77</v>
      </c>
      <c r="C99" s="361" t="s">
        <v>53</v>
      </c>
      <c r="D99" s="361" t="s">
        <v>99</v>
      </c>
      <c r="E99" s="270"/>
      <c r="F99" s="369">
        <v>3000</v>
      </c>
      <c r="G99" s="425">
        <f t="shared" si="1"/>
        <v>1286200</v>
      </c>
      <c r="H99" s="238" t="s">
        <v>75</v>
      </c>
      <c r="I99" s="238" t="s">
        <v>19</v>
      </c>
      <c r="J99" s="377" t="s">
        <v>394</v>
      </c>
      <c r="K99" s="173" t="s">
        <v>78</v>
      </c>
      <c r="L99" s="238" t="s">
        <v>47</v>
      </c>
      <c r="M99" s="61"/>
      <c r="N99" s="616"/>
      <c r="O99" s="649"/>
    </row>
    <row r="100" spans="1:15" x14ac:dyDescent="0.25">
      <c r="A100" s="368">
        <v>44098</v>
      </c>
      <c r="B100" s="361" t="s">
        <v>207</v>
      </c>
      <c r="C100" s="361" t="s">
        <v>53</v>
      </c>
      <c r="D100" s="361" t="s">
        <v>99</v>
      </c>
      <c r="E100" s="270">
        <v>60000</v>
      </c>
      <c r="F100" s="362"/>
      <c r="G100" s="425">
        <f t="shared" si="1"/>
        <v>1226200</v>
      </c>
      <c r="H100" s="238" t="s">
        <v>75</v>
      </c>
      <c r="I100" s="238" t="s">
        <v>19</v>
      </c>
      <c r="J100" s="377" t="s">
        <v>404</v>
      </c>
      <c r="K100" s="173" t="s">
        <v>78</v>
      </c>
      <c r="L100" s="238" t="s">
        <v>47</v>
      </c>
      <c r="M100" s="61"/>
      <c r="N100" s="616"/>
      <c r="O100" s="649"/>
    </row>
    <row r="101" spans="1:15" x14ac:dyDescent="0.25">
      <c r="A101" s="368">
        <v>44098</v>
      </c>
      <c r="B101" s="361" t="s">
        <v>207</v>
      </c>
      <c r="C101" s="361" t="s">
        <v>53</v>
      </c>
      <c r="D101" s="361" t="s">
        <v>99</v>
      </c>
      <c r="E101" s="362">
        <v>57000</v>
      </c>
      <c r="F101" s="362"/>
      <c r="G101" s="425">
        <f t="shared" si="1"/>
        <v>1169200</v>
      </c>
      <c r="H101" s="238" t="s">
        <v>74</v>
      </c>
      <c r="I101" s="238" t="s">
        <v>19</v>
      </c>
      <c r="J101" s="546" t="s">
        <v>426</v>
      </c>
      <c r="K101" s="173" t="s">
        <v>78</v>
      </c>
      <c r="L101" s="238" t="s">
        <v>47</v>
      </c>
      <c r="M101" s="61"/>
      <c r="N101" s="616"/>
      <c r="O101" s="649"/>
    </row>
    <row r="102" spans="1:15" x14ac:dyDescent="0.25">
      <c r="A102" s="368">
        <v>44098</v>
      </c>
      <c r="B102" s="361" t="s">
        <v>207</v>
      </c>
      <c r="C102" s="361" t="s">
        <v>53</v>
      </c>
      <c r="D102" s="361" t="s">
        <v>14</v>
      </c>
      <c r="E102" s="362">
        <v>279900</v>
      </c>
      <c r="F102" s="362"/>
      <c r="G102" s="425">
        <f t="shared" si="1"/>
        <v>889300</v>
      </c>
      <c r="H102" s="238" t="s">
        <v>43</v>
      </c>
      <c r="I102" s="238" t="s">
        <v>19</v>
      </c>
      <c r="J102" s="315" t="s">
        <v>413</v>
      </c>
      <c r="K102" s="173" t="s">
        <v>78</v>
      </c>
      <c r="L102" s="238" t="s">
        <v>47</v>
      </c>
      <c r="M102" s="61"/>
      <c r="N102" s="616"/>
      <c r="O102" s="649"/>
    </row>
    <row r="103" spans="1:15" x14ac:dyDescent="0.25">
      <c r="A103" s="368">
        <v>44098</v>
      </c>
      <c r="B103" s="361" t="s">
        <v>207</v>
      </c>
      <c r="C103" s="361" t="s">
        <v>53</v>
      </c>
      <c r="D103" s="361" t="s">
        <v>14</v>
      </c>
      <c r="E103" s="362">
        <v>28000</v>
      </c>
      <c r="F103" s="362"/>
      <c r="G103" s="425">
        <f t="shared" si="1"/>
        <v>861300</v>
      </c>
      <c r="H103" s="238" t="s">
        <v>43</v>
      </c>
      <c r="I103" s="238" t="s">
        <v>19</v>
      </c>
      <c r="J103" s="315" t="s">
        <v>414</v>
      </c>
      <c r="K103" s="173" t="s">
        <v>78</v>
      </c>
      <c r="L103" s="238" t="s">
        <v>47</v>
      </c>
      <c r="M103" s="61"/>
      <c r="N103" s="616"/>
      <c r="O103" s="649"/>
    </row>
    <row r="104" spans="1:15" x14ac:dyDescent="0.25">
      <c r="A104" s="368">
        <v>44098</v>
      </c>
      <c r="B104" s="361" t="s">
        <v>77</v>
      </c>
      <c r="C104" s="361" t="s">
        <v>53</v>
      </c>
      <c r="D104" s="361" t="s">
        <v>14</v>
      </c>
      <c r="E104" s="362"/>
      <c r="F104" s="362">
        <v>14000</v>
      </c>
      <c r="G104" s="425">
        <f t="shared" si="1"/>
        <v>875300</v>
      </c>
      <c r="H104" s="238" t="s">
        <v>43</v>
      </c>
      <c r="I104" s="238" t="s">
        <v>19</v>
      </c>
      <c r="J104" s="315" t="s">
        <v>414</v>
      </c>
      <c r="K104" s="173" t="s">
        <v>78</v>
      </c>
      <c r="L104" s="238" t="s">
        <v>47</v>
      </c>
      <c r="M104" s="61"/>
      <c r="N104" s="616"/>
      <c r="O104" s="649"/>
    </row>
    <row r="105" spans="1:15" x14ac:dyDescent="0.25">
      <c r="A105" s="368">
        <v>44099</v>
      </c>
      <c r="B105" s="361" t="s">
        <v>77</v>
      </c>
      <c r="C105" s="361" t="s">
        <v>53</v>
      </c>
      <c r="D105" s="361" t="s">
        <v>99</v>
      </c>
      <c r="E105" s="362"/>
      <c r="F105" s="362">
        <v>3000</v>
      </c>
      <c r="G105" s="425">
        <f t="shared" si="1"/>
        <v>878300</v>
      </c>
      <c r="H105" s="238" t="s">
        <v>75</v>
      </c>
      <c r="I105" s="238" t="s">
        <v>19</v>
      </c>
      <c r="J105" s="377" t="s">
        <v>404</v>
      </c>
      <c r="K105" s="173" t="s">
        <v>78</v>
      </c>
      <c r="L105" s="238" t="s">
        <v>47</v>
      </c>
      <c r="M105" s="61"/>
      <c r="N105" s="616"/>
      <c r="O105" s="649"/>
    </row>
    <row r="106" spans="1:15" x14ac:dyDescent="0.25">
      <c r="A106" s="368">
        <v>44099</v>
      </c>
      <c r="B106" s="361" t="s">
        <v>77</v>
      </c>
      <c r="C106" s="361" t="s">
        <v>53</v>
      </c>
      <c r="D106" s="361" t="s">
        <v>99</v>
      </c>
      <c r="E106" s="362"/>
      <c r="F106" s="362">
        <v>3000</v>
      </c>
      <c r="G106" s="425">
        <f t="shared" si="1"/>
        <v>881300</v>
      </c>
      <c r="H106" s="238" t="s">
        <v>74</v>
      </c>
      <c r="I106" s="238" t="s">
        <v>19</v>
      </c>
      <c r="J106" s="546" t="s">
        <v>426</v>
      </c>
      <c r="K106" s="173" t="s">
        <v>78</v>
      </c>
      <c r="L106" s="238" t="s">
        <v>47</v>
      </c>
      <c r="M106" s="61"/>
      <c r="N106" s="616"/>
      <c r="O106" s="649"/>
    </row>
    <row r="107" spans="1:15" x14ac:dyDescent="0.25">
      <c r="A107" s="368">
        <v>44099</v>
      </c>
      <c r="B107" s="361" t="s">
        <v>207</v>
      </c>
      <c r="C107" s="361" t="s">
        <v>53</v>
      </c>
      <c r="D107" s="366" t="s">
        <v>99</v>
      </c>
      <c r="E107" s="364">
        <v>53000</v>
      </c>
      <c r="F107" s="364"/>
      <c r="G107" s="425">
        <f t="shared" si="1"/>
        <v>828300</v>
      </c>
      <c r="H107" s="238" t="s">
        <v>75</v>
      </c>
      <c r="I107" s="238" t="s">
        <v>19</v>
      </c>
      <c r="J107" s="377" t="s">
        <v>422</v>
      </c>
      <c r="K107" s="173" t="s">
        <v>78</v>
      </c>
      <c r="L107" s="238" t="s">
        <v>47</v>
      </c>
      <c r="M107" s="61"/>
      <c r="N107" s="616"/>
      <c r="O107" s="649"/>
    </row>
    <row r="108" spans="1:15" x14ac:dyDescent="0.25">
      <c r="A108" s="368">
        <v>44099</v>
      </c>
      <c r="B108" s="260" t="s">
        <v>207</v>
      </c>
      <c r="C108" s="361" t="s">
        <v>53</v>
      </c>
      <c r="D108" s="366" t="s">
        <v>99</v>
      </c>
      <c r="E108" s="243">
        <v>55000</v>
      </c>
      <c r="F108" s="243"/>
      <c r="G108" s="425">
        <f t="shared" si="1"/>
        <v>773300</v>
      </c>
      <c r="H108" s="238" t="s">
        <v>74</v>
      </c>
      <c r="I108" s="238" t="s">
        <v>19</v>
      </c>
      <c r="J108" s="546" t="s">
        <v>445</v>
      </c>
      <c r="K108" s="173" t="s">
        <v>78</v>
      </c>
      <c r="L108" s="238" t="s">
        <v>47</v>
      </c>
      <c r="M108" s="61"/>
      <c r="N108" s="616"/>
      <c r="O108" s="649"/>
    </row>
    <row r="109" spans="1:15" x14ac:dyDescent="0.25">
      <c r="A109" s="368">
        <v>44099</v>
      </c>
      <c r="B109" s="260" t="s">
        <v>431</v>
      </c>
      <c r="C109" s="361" t="s">
        <v>276</v>
      </c>
      <c r="D109" s="366" t="s">
        <v>101</v>
      </c>
      <c r="E109" s="281">
        <v>15000</v>
      </c>
      <c r="F109" s="243"/>
      <c r="G109" s="425">
        <f t="shared" si="1"/>
        <v>758300</v>
      </c>
      <c r="H109" s="238" t="s">
        <v>43</v>
      </c>
      <c r="I109" s="238" t="s">
        <v>19</v>
      </c>
      <c r="J109" s="378" t="s">
        <v>540</v>
      </c>
      <c r="K109" s="173" t="s">
        <v>78</v>
      </c>
      <c r="L109" s="238" t="s">
        <v>47</v>
      </c>
      <c r="M109" s="61"/>
      <c r="N109" s="616"/>
      <c r="O109" s="649"/>
    </row>
    <row r="110" spans="1:15" x14ac:dyDescent="0.25">
      <c r="A110" s="368">
        <v>44099</v>
      </c>
      <c r="B110" s="260" t="s">
        <v>432</v>
      </c>
      <c r="C110" s="361" t="s">
        <v>276</v>
      </c>
      <c r="D110" s="366" t="s">
        <v>101</v>
      </c>
      <c r="E110" s="281">
        <v>20000</v>
      </c>
      <c r="F110" s="243"/>
      <c r="G110" s="425">
        <f t="shared" si="1"/>
        <v>738300</v>
      </c>
      <c r="H110" s="238" t="s">
        <v>43</v>
      </c>
      <c r="I110" s="238" t="s">
        <v>19</v>
      </c>
      <c r="J110" s="378" t="s">
        <v>540</v>
      </c>
      <c r="K110" s="173" t="s">
        <v>78</v>
      </c>
      <c r="L110" s="238" t="s">
        <v>47</v>
      </c>
      <c r="M110" s="61"/>
      <c r="N110" s="616"/>
      <c r="O110" s="649"/>
    </row>
    <row r="111" spans="1:15" x14ac:dyDescent="0.25">
      <c r="A111" s="368">
        <v>44099</v>
      </c>
      <c r="B111" s="260" t="s">
        <v>433</v>
      </c>
      <c r="C111" s="361" t="s">
        <v>276</v>
      </c>
      <c r="D111" s="366" t="s">
        <v>101</v>
      </c>
      <c r="E111" s="281">
        <v>45000</v>
      </c>
      <c r="F111" s="243"/>
      <c r="G111" s="425">
        <f t="shared" si="1"/>
        <v>693300</v>
      </c>
      <c r="H111" s="238" t="s">
        <v>43</v>
      </c>
      <c r="I111" s="238" t="s">
        <v>19</v>
      </c>
      <c r="J111" s="378" t="s">
        <v>540</v>
      </c>
      <c r="K111" s="173" t="s">
        <v>78</v>
      </c>
      <c r="L111" s="238" t="s">
        <v>47</v>
      </c>
      <c r="M111" s="61"/>
      <c r="N111" s="616"/>
      <c r="O111" s="649"/>
    </row>
    <row r="112" spans="1:15" x14ac:dyDescent="0.25">
      <c r="A112" s="368">
        <v>44099</v>
      </c>
      <c r="B112" s="260" t="s">
        <v>434</v>
      </c>
      <c r="C112" s="361" t="s">
        <v>276</v>
      </c>
      <c r="D112" s="366" t="s">
        <v>101</v>
      </c>
      <c r="E112" s="281">
        <v>224000</v>
      </c>
      <c r="F112" s="243"/>
      <c r="G112" s="425">
        <f t="shared" si="1"/>
        <v>469300</v>
      </c>
      <c r="H112" s="238" t="s">
        <v>43</v>
      </c>
      <c r="I112" s="238" t="s">
        <v>19</v>
      </c>
      <c r="J112" s="378" t="s">
        <v>540</v>
      </c>
      <c r="K112" s="173" t="s">
        <v>78</v>
      </c>
      <c r="L112" s="238" t="s">
        <v>47</v>
      </c>
      <c r="M112" s="61"/>
      <c r="N112" s="616"/>
      <c r="O112" s="649"/>
    </row>
    <row r="113" spans="1:15" x14ac:dyDescent="0.25">
      <c r="A113" s="368">
        <v>44099</v>
      </c>
      <c r="B113" s="260" t="s">
        <v>435</v>
      </c>
      <c r="C113" s="361" t="s">
        <v>276</v>
      </c>
      <c r="D113" s="366" t="s">
        <v>101</v>
      </c>
      <c r="E113" s="281">
        <v>12000</v>
      </c>
      <c r="F113" s="243"/>
      <c r="G113" s="425">
        <f t="shared" si="1"/>
        <v>457300</v>
      </c>
      <c r="H113" s="238" t="s">
        <v>43</v>
      </c>
      <c r="I113" s="238" t="s">
        <v>19</v>
      </c>
      <c r="J113" s="378" t="s">
        <v>540</v>
      </c>
      <c r="K113" s="173" t="s">
        <v>78</v>
      </c>
      <c r="L113" s="238" t="s">
        <v>47</v>
      </c>
      <c r="M113" s="61"/>
      <c r="N113" s="616"/>
      <c r="O113" s="649"/>
    </row>
    <row r="114" spans="1:15" x14ac:dyDescent="0.25">
      <c r="A114" s="368">
        <v>44099</v>
      </c>
      <c r="B114" s="260" t="s">
        <v>436</v>
      </c>
      <c r="C114" s="361" t="s">
        <v>182</v>
      </c>
      <c r="D114" s="366" t="s">
        <v>101</v>
      </c>
      <c r="E114" s="348">
        <v>150000</v>
      </c>
      <c r="F114" s="338"/>
      <c r="G114" s="425">
        <f t="shared" si="1"/>
        <v>307300</v>
      </c>
      <c r="H114" s="238" t="s">
        <v>43</v>
      </c>
      <c r="I114" s="238" t="s">
        <v>19</v>
      </c>
      <c r="J114" s="378" t="s">
        <v>540</v>
      </c>
      <c r="K114" s="173" t="s">
        <v>78</v>
      </c>
      <c r="L114" s="238" t="s">
        <v>47</v>
      </c>
      <c r="M114" s="61"/>
      <c r="N114" s="616"/>
      <c r="O114" s="649"/>
    </row>
    <row r="115" spans="1:15" x14ac:dyDescent="0.25">
      <c r="A115" s="368">
        <v>44100</v>
      </c>
      <c r="B115" s="260" t="s">
        <v>77</v>
      </c>
      <c r="C115" s="361" t="s">
        <v>53</v>
      </c>
      <c r="D115" s="366" t="s">
        <v>99</v>
      </c>
      <c r="E115" s="270"/>
      <c r="F115" s="362">
        <v>1000</v>
      </c>
      <c r="G115" s="425">
        <f t="shared" si="1"/>
        <v>308300</v>
      </c>
      <c r="H115" s="238" t="s">
        <v>75</v>
      </c>
      <c r="I115" s="238" t="s">
        <v>19</v>
      </c>
      <c r="J115" s="377" t="s">
        <v>422</v>
      </c>
      <c r="K115" s="173" t="s">
        <v>78</v>
      </c>
      <c r="L115" s="238" t="s">
        <v>47</v>
      </c>
      <c r="M115" s="61"/>
      <c r="N115" s="616"/>
      <c r="O115" s="649"/>
    </row>
    <row r="116" spans="1:15" x14ac:dyDescent="0.25">
      <c r="A116" s="368">
        <v>44100</v>
      </c>
      <c r="B116" s="260" t="s">
        <v>77</v>
      </c>
      <c r="C116" s="361" t="s">
        <v>53</v>
      </c>
      <c r="D116" s="366" t="s">
        <v>99</v>
      </c>
      <c r="E116" s="271"/>
      <c r="F116" s="271">
        <v>1000</v>
      </c>
      <c r="G116" s="425">
        <f t="shared" si="1"/>
        <v>309300</v>
      </c>
      <c r="H116" s="251" t="s">
        <v>74</v>
      </c>
      <c r="I116" s="238" t="s">
        <v>19</v>
      </c>
      <c r="J116" s="546" t="s">
        <v>445</v>
      </c>
      <c r="K116" s="173" t="s">
        <v>78</v>
      </c>
      <c r="L116" s="238" t="s">
        <v>47</v>
      </c>
      <c r="M116" s="296"/>
      <c r="N116" s="645"/>
      <c r="O116" s="649"/>
    </row>
    <row r="117" spans="1:15" x14ac:dyDescent="0.25">
      <c r="A117" s="368">
        <v>44100</v>
      </c>
      <c r="B117" s="315" t="s">
        <v>207</v>
      </c>
      <c r="C117" s="361" t="s">
        <v>53</v>
      </c>
      <c r="D117" s="366" t="s">
        <v>99</v>
      </c>
      <c r="E117" s="271">
        <v>18000</v>
      </c>
      <c r="F117" s="271"/>
      <c r="G117" s="425">
        <f t="shared" si="1"/>
        <v>291300</v>
      </c>
      <c r="H117" s="251" t="s">
        <v>74</v>
      </c>
      <c r="I117" s="238" t="s">
        <v>19</v>
      </c>
      <c r="J117" s="546" t="s">
        <v>465</v>
      </c>
      <c r="K117" s="173" t="s">
        <v>78</v>
      </c>
      <c r="L117" s="238" t="s">
        <v>47</v>
      </c>
      <c r="M117" s="296"/>
      <c r="N117" s="645"/>
      <c r="O117" s="649"/>
    </row>
    <row r="118" spans="1:15" ht="16.5" customHeight="1" x14ac:dyDescent="0.25">
      <c r="A118" s="368">
        <v>44100</v>
      </c>
      <c r="B118" s="315" t="s">
        <v>207</v>
      </c>
      <c r="C118" s="365" t="s">
        <v>53</v>
      </c>
      <c r="D118" s="667" t="s">
        <v>99</v>
      </c>
      <c r="E118" s="270">
        <v>12000</v>
      </c>
      <c r="F118" s="270"/>
      <c r="G118" s="877">
        <f>G117-E118+F118</f>
        <v>279300</v>
      </c>
      <c r="H118" s="251" t="s">
        <v>75</v>
      </c>
      <c r="I118" s="251" t="s">
        <v>19</v>
      </c>
      <c r="J118" s="377" t="s">
        <v>444</v>
      </c>
      <c r="K118" s="862" t="s">
        <v>78</v>
      </c>
      <c r="L118" s="251" t="s">
        <v>47</v>
      </c>
      <c r="M118" s="296"/>
      <c r="N118" s="645"/>
      <c r="O118" s="650"/>
    </row>
    <row r="119" spans="1:15" ht="18" customHeight="1" x14ac:dyDescent="0.25">
      <c r="A119" s="368">
        <v>44102</v>
      </c>
      <c r="B119" s="315" t="s">
        <v>77</v>
      </c>
      <c r="C119" s="361" t="s">
        <v>53</v>
      </c>
      <c r="D119" s="366" t="s">
        <v>99</v>
      </c>
      <c r="E119" s="553"/>
      <c r="F119" s="271">
        <v>2000</v>
      </c>
      <c r="G119" s="877">
        <f t="shared" ref="G119:G143" si="2">G118-E119+F119</f>
        <v>281300</v>
      </c>
      <c r="H119" s="870" t="s">
        <v>75</v>
      </c>
      <c r="I119" s="251" t="s">
        <v>19</v>
      </c>
      <c r="J119" s="377" t="s">
        <v>444</v>
      </c>
      <c r="K119" s="173" t="s">
        <v>78</v>
      </c>
      <c r="L119" s="238" t="s">
        <v>47</v>
      </c>
      <c r="M119" s="296"/>
      <c r="N119" s="645"/>
      <c r="O119" s="649"/>
    </row>
    <row r="120" spans="1:15" x14ac:dyDescent="0.25">
      <c r="A120" s="368">
        <v>44102</v>
      </c>
      <c r="B120" s="238" t="s">
        <v>207</v>
      </c>
      <c r="C120" s="238" t="s">
        <v>53</v>
      </c>
      <c r="D120" s="238" t="s">
        <v>99</v>
      </c>
      <c r="E120" s="884">
        <v>52000</v>
      </c>
      <c r="F120" s="884"/>
      <c r="G120" s="877">
        <f t="shared" si="2"/>
        <v>229300</v>
      </c>
      <c r="H120" s="238" t="s">
        <v>74</v>
      </c>
      <c r="I120" s="251" t="s">
        <v>19</v>
      </c>
      <c r="J120" s="546" t="s">
        <v>476</v>
      </c>
      <c r="K120" s="173" t="s">
        <v>78</v>
      </c>
      <c r="L120" s="238" t="s">
        <v>47</v>
      </c>
      <c r="M120" s="61"/>
      <c r="N120" s="61"/>
    </row>
    <row r="121" spans="1:15" x14ac:dyDescent="0.25">
      <c r="A121" s="368">
        <v>44102</v>
      </c>
      <c r="B121" s="238" t="s">
        <v>207</v>
      </c>
      <c r="C121" s="238" t="s">
        <v>53</v>
      </c>
      <c r="D121" s="238" t="s">
        <v>99</v>
      </c>
      <c r="E121" s="541">
        <v>59000</v>
      </c>
      <c r="F121" s="541"/>
      <c r="G121" s="877">
        <f t="shared" si="2"/>
        <v>170300</v>
      </c>
      <c r="H121" s="238" t="s">
        <v>75</v>
      </c>
      <c r="I121" s="251" t="s">
        <v>19</v>
      </c>
      <c r="J121" s="377" t="s">
        <v>469</v>
      </c>
      <c r="K121" s="173" t="s">
        <v>78</v>
      </c>
      <c r="L121" s="238" t="s">
        <v>47</v>
      </c>
      <c r="M121" s="61"/>
      <c r="N121" s="61"/>
    </row>
    <row r="122" spans="1:15" x14ac:dyDescent="0.25">
      <c r="A122" s="368">
        <v>44102</v>
      </c>
      <c r="B122" s="238" t="s">
        <v>207</v>
      </c>
      <c r="C122" s="238" t="s">
        <v>53</v>
      </c>
      <c r="D122" s="238" t="s">
        <v>14</v>
      </c>
      <c r="E122" s="541">
        <v>17000</v>
      </c>
      <c r="F122" s="541"/>
      <c r="G122" s="877">
        <f t="shared" si="2"/>
        <v>153300</v>
      </c>
      <c r="H122" s="238" t="s">
        <v>43</v>
      </c>
      <c r="I122" s="251" t="s">
        <v>19</v>
      </c>
      <c r="J122" s="315" t="s">
        <v>446</v>
      </c>
      <c r="K122" s="173" t="s">
        <v>78</v>
      </c>
      <c r="L122" s="238" t="s">
        <v>47</v>
      </c>
      <c r="M122" s="61"/>
      <c r="N122" s="61"/>
    </row>
    <row r="123" spans="1:15" x14ac:dyDescent="0.25">
      <c r="A123" s="368">
        <v>44102</v>
      </c>
      <c r="B123" s="238" t="s">
        <v>120</v>
      </c>
      <c r="C123" s="238" t="s">
        <v>53</v>
      </c>
      <c r="D123" s="238" t="s">
        <v>14</v>
      </c>
      <c r="E123" s="541">
        <v>8000</v>
      </c>
      <c r="F123" s="541"/>
      <c r="G123" s="877">
        <f t="shared" si="2"/>
        <v>145300</v>
      </c>
      <c r="H123" s="238" t="s">
        <v>43</v>
      </c>
      <c r="I123" s="251" t="s">
        <v>19</v>
      </c>
      <c r="J123" s="315" t="s">
        <v>446</v>
      </c>
      <c r="K123" s="173" t="s">
        <v>78</v>
      </c>
      <c r="L123" s="238" t="s">
        <v>47</v>
      </c>
      <c r="M123" s="61"/>
      <c r="N123" s="61"/>
    </row>
    <row r="124" spans="1:15" x14ac:dyDescent="0.25">
      <c r="A124" s="368">
        <v>44102</v>
      </c>
      <c r="B124" s="238" t="s">
        <v>450</v>
      </c>
      <c r="C124" s="238" t="s">
        <v>348</v>
      </c>
      <c r="D124" s="61"/>
      <c r="E124" s="541"/>
      <c r="F124" s="541">
        <v>2597400</v>
      </c>
      <c r="G124" s="877">
        <f t="shared" si="2"/>
        <v>2742700</v>
      </c>
      <c r="H124" s="61"/>
      <c r="I124" s="251" t="s">
        <v>19</v>
      </c>
      <c r="J124" s="378" t="s">
        <v>541</v>
      </c>
      <c r="K124" s="173" t="s">
        <v>78</v>
      </c>
      <c r="L124" s="238" t="s">
        <v>47</v>
      </c>
      <c r="M124" s="61"/>
      <c r="N124" s="61"/>
    </row>
    <row r="125" spans="1:15" x14ac:dyDescent="0.25">
      <c r="A125" s="368">
        <v>44102</v>
      </c>
      <c r="B125" s="238" t="s">
        <v>82</v>
      </c>
      <c r="C125" s="238" t="s">
        <v>53</v>
      </c>
      <c r="D125" s="238" t="s">
        <v>14</v>
      </c>
      <c r="E125" s="541">
        <v>130000</v>
      </c>
      <c r="F125" s="541"/>
      <c r="G125" s="877">
        <f t="shared" si="2"/>
        <v>2612700</v>
      </c>
      <c r="H125" s="238" t="s">
        <v>82</v>
      </c>
      <c r="I125" s="251" t="s">
        <v>19</v>
      </c>
      <c r="J125" s="378" t="s">
        <v>545</v>
      </c>
      <c r="K125" s="173" t="s">
        <v>78</v>
      </c>
      <c r="L125" s="238" t="s">
        <v>47</v>
      </c>
      <c r="M125" s="61"/>
      <c r="N125" s="61"/>
    </row>
    <row r="126" spans="1:15" x14ac:dyDescent="0.25">
      <c r="A126" s="368">
        <v>44102</v>
      </c>
      <c r="B126" s="238" t="s">
        <v>459</v>
      </c>
      <c r="C126" s="238" t="s">
        <v>182</v>
      </c>
      <c r="D126" s="238" t="s">
        <v>101</v>
      </c>
      <c r="E126" s="541">
        <v>300000</v>
      </c>
      <c r="F126" s="541"/>
      <c r="G126" s="877">
        <f t="shared" si="2"/>
        <v>2312700</v>
      </c>
      <c r="H126" s="238" t="s">
        <v>43</v>
      </c>
      <c r="I126" s="251" t="s">
        <v>19</v>
      </c>
      <c r="J126" s="315" t="s">
        <v>460</v>
      </c>
      <c r="K126" s="173" t="s">
        <v>78</v>
      </c>
      <c r="L126" s="238" t="s">
        <v>47</v>
      </c>
      <c r="M126" s="61"/>
      <c r="N126" s="61"/>
    </row>
    <row r="127" spans="1:15" x14ac:dyDescent="0.25">
      <c r="A127" s="847">
        <v>44103</v>
      </c>
      <c r="B127" s="238" t="s">
        <v>77</v>
      </c>
      <c r="C127" s="238" t="s">
        <v>53</v>
      </c>
      <c r="D127" s="238" t="s">
        <v>99</v>
      </c>
      <c r="E127" s="541"/>
      <c r="F127" s="541">
        <v>4000</v>
      </c>
      <c r="G127" s="877">
        <f t="shared" si="2"/>
        <v>2316700</v>
      </c>
      <c r="H127" s="238" t="s">
        <v>74</v>
      </c>
      <c r="I127" s="251" t="s">
        <v>19</v>
      </c>
      <c r="J127" s="546" t="s">
        <v>476</v>
      </c>
      <c r="K127" s="173" t="s">
        <v>78</v>
      </c>
      <c r="L127" s="238" t="s">
        <v>47</v>
      </c>
      <c r="M127" s="61"/>
      <c r="N127" s="61"/>
    </row>
    <row r="128" spans="1:15" x14ac:dyDescent="0.25">
      <c r="A128" s="368">
        <v>44103</v>
      </c>
      <c r="B128" s="238" t="s">
        <v>207</v>
      </c>
      <c r="C128" s="238" t="s">
        <v>53</v>
      </c>
      <c r="D128" s="238" t="s">
        <v>99</v>
      </c>
      <c r="E128" s="541">
        <v>55000</v>
      </c>
      <c r="F128" s="541"/>
      <c r="G128" s="877">
        <f t="shared" si="2"/>
        <v>2261700</v>
      </c>
      <c r="H128" s="238" t="s">
        <v>74</v>
      </c>
      <c r="I128" s="251" t="s">
        <v>19</v>
      </c>
      <c r="J128" s="546" t="s">
        <v>498</v>
      </c>
      <c r="K128" s="173" t="s">
        <v>78</v>
      </c>
      <c r="L128" s="238" t="s">
        <v>47</v>
      </c>
      <c r="M128" s="61"/>
      <c r="N128" s="61"/>
    </row>
    <row r="129" spans="1:14" x14ac:dyDescent="0.25">
      <c r="A129" s="67">
        <v>44103</v>
      </c>
      <c r="B129" s="238" t="s">
        <v>207</v>
      </c>
      <c r="C129" s="238" t="s">
        <v>53</v>
      </c>
      <c r="D129" s="238" t="s">
        <v>99</v>
      </c>
      <c r="E129" s="541">
        <v>51000</v>
      </c>
      <c r="F129" s="541"/>
      <c r="G129" s="877">
        <f t="shared" si="2"/>
        <v>2210700</v>
      </c>
      <c r="H129" s="238" t="s">
        <v>75</v>
      </c>
      <c r="I129" s="251" t="s">
        <v>19</v>
      </c>
      <c r="J129" s="377" t="s">
        <v>477</v>
      </c>
      <c r="K129" s="173" t="s">
        <v>78</v>
      </c>
      <c r="L129" s="238" t="s">
        <v>47</v>
      </c>
      <c r="M129" s="61"/>
      <c r="N129" s="61"/>
    </row>
    <row r="130" spans="1:14" x14ac:dyDescent="0.25">
      <c r="A130" s="67">
        <v>44103</v>
      </c>
      <c r="B130" s="238" t="s">
        <v>207</v>
      </c>
      <c r="C130" s="238" t="s">
        <v>53</v>
      </c>
      <c r="D130" s="238" t="s">
        <v>55</v>
      </c>
      <c r="E130" s="541">
        <v>18000</v>
      </c>
      <c r="F130" s="541"/>
      <c r="G130" s="877">
        <f t="shared" si="2"/>
        <v>2192700</v>
      </c>
      <c r="H130" s="238" t="s">
        <v>110</v>
      </c>
      <c r="I130" s="251" t="s">
        <v>19</v>
      </c>
      <c r="J130" s="378" t="s">
        <v>484</v>
      </c>
      <c r="K130" s="173" t="s">
        <v>78</v>
      </c>
      <c r="L130" s="238" t="s">
        <v>47</v>
      </c>
      <c r="M130" s="61"/>
      <c r="N130" s="61"/>
    </row>
    <row r="131" spans="1:14" x14ac:dyDescent="0.25">
      <c r="A131" s="67">
        <v>44103</v>
      </c>
      <c r="B131" s="238" t="s">
        <v>207</v>
      </c>
      <c r="C131" s="238" t="s">
        <v>53</v>
      </c>
      <c r="D131" s="238" t="s">
        <v>55</v>
      </c>
      <c r="E131" s="541">
        <v>116000</v>
      </c>
      <c r="F131" s="541"/>
      <c r="G131" s="877">
        <f t="shared" si="2"/>
        <v>2076700</v>
      </c>
      <c r="H131" s="238" t="s">
        <v>110</v>
      </c>
      <c r="I131" s="251" t="s">
        <v>19</v>
      </c>
      <c r="J131" s="378" t="s">
        <v>485</v>
      </c>
      <c r="K131" s="173" t="s">
        <v>78</v>
      </c>
      <c r="L131" s="238" t="s">
        <v>47</v>
      </c>
      <c r="M131" s="61"/>
      <c r="N131" s="61"/>
    </row>
    <row r="132" spans="1:14" x14ac:dyDescent="0.25">
      <c r="A132" s="67">
        <v>44104</v>
      </c>
      <c r="B132" s="238" t="s">
        <v>77</v>
      </c>
      <c r="C132" s="238" t="s">
        <v>53</v>
      </c>
      <c r="D132" s="238" t="s">
        <v>99</v>
      </c>
      <c r="E132" s="541"/>
      <c r="F132" s="541">
        <v>5000</v>
      </c>
      <c r="G132" s="877">
        <f t="shared" si="2"/>
        <v>2081700</v>
      </c>
      <c r="H132" s="238" t="s">
        <v>74</v>
      </c>
      <c r="I132" s="251" t="s">
        <v>19</v>
      </c>
      <c r="J132" s="546" t="s">
        <v>498</v>
      </c>
      <c r="K132" s="173" t="s">
        <v>78</v>
      </c>
      <c r="L132" s="238" t="s">
        <v>47</v>
      </c>
      <c r="M132" s="61"/>
      <c r="N132" s="61"/>
    </row>
    <row r="133" spans="1:14" x14ac:dyDescent="0.25">
      <c r="A133" s="67">
        <v>44104</v>
      </c>
      <c r="B133" s="238" t="s">
        <v>77</v>
      </c>
      <c r="C133" s="238" t="s">
        <v>53</v>
      </c>
      <c r="D133" s="238" t="s">
        <v>99</v>
      </c>
      <c r="E133" s="541"/>
      <c r="F133" s="541">
        <v>2000</v>
      </c>
      <c r="G133" s="877">
        <f t="shared" si="2"/>
        <v>2083700</v>
      </c>
      <c r="H133" s="238" t="s">
        <v>75</v>
      </c>
      <c r="I133" s="251" t="s">
        <v>19</v>
      </c>
      <c r="J133" s="377" t="s">
        <v>477</v>
      </c>
      <c r="K133" s="173" t="s">
        <v>78</v>
      </c>
      <c r="L133" s="238" t="s">
        <v>47</v>
      </c>
      <c r="M133" s="61"/>
      <c r="N133" s="61"/>
    </row>
    <row r="134" spans="1:14" x14ac:dyDescent="0.25">
      <c r="A134" s="67">
        <v>44104</v>
      </c>
      <c r="B134" s="238" t="s">
        <v>207</v>
      </c>
      <c r="C134" s="238" t="s">
        <v>53</v>
      </c>
      <c r="D134" s="238" t="s">
        <v>99</v>
      </c>
      <c r="E134" s="541">
        <v>56000</v>
      </c>
      <c r="F134" s="541"/>
      <c r="G134" s="877">
        <f t="shared" si="2"/>
        <v>2027700</v>
      </c>
      <c r="H134" s="238" t="s">
        <v>75</v>
      </c>
      <c r="I134" s="251" t="s">
        <v>19</v>
      </c>
      <c r="J134" s="238" t="s">
        <v>548</v>
      </c>
      <c r="K134" s="173" t="s">
        <v>78</v>
      </c>
      <c r="L134" s="238" t="s">
        <v>47</v>
      </c>
      <c r="M134" s="61"/>
      <c r="N134" s="61"/>
    </row>
    <row r="135" spans="1:14" x14ac:dyDescent="0.25">
      <c r="A135" s="67">
        <v>44104</v>
      </c>
      <c r="B135" s="238" t="s">
        <v>207</v>
      </c>
      <c r="C135" s="238" t="s">
        <v>53</v>
      </c>
      <c r="D135" s="238" t="s">
        <v>99</v>
      </c>
      <c r="E135" s="541">
        <v>53000</v>
      </c>
      <c r="F135" s="541"/>
      <c r="G135" s="877">
        <f t="shared" si="2"/>
        <v>1974700</v>
      </c>
      <c r="H135" s="238" t="s">
        <v>74</v>
      </c>
      <c r="I135" s="251" t="s">
        <v>19</v>
      </c>
      <c r="J135" s="238" t="s">
        <v>538</v>
      </c>
      <c r="K135" s="173" t="s">
        <v>78</v>
      </c>
      <c r="L135" s="238" t="s">
        <v>47</v>
      </c>
      <c r="M135" s="61"/>
      <c r="N135" s="61"/>
    </row>
    <row r="136" spans="1:14" x14ac:dyDescent="0.25">
      <c r="A136" s="67">
        <v>44104</v>
      </c>
      <c r="B136" s="238" t="s">
        <v>486</v>
      </c>
      <c r="C136" s="238" t="s">
        <v>235</v>
      </c>
      <c r="D136" s="238" t="s">
        <v>101</v>
      </c>
      <c r="E136" s="541">
        <v>184846</v>
      </c>
      <c r="F136" s="541"/>
      <c r="G136" s="877">
        <f t="shared" si="2"/>
        <v>1789854</v>
      </c>
      <c r="H136" s="238" t="s">
        <v>43</v>
      </c>
      <c r="I136" s="251" t="s">
        <v>19</v>
      </c>
      <c r="J136" s="441" t="s">
        <v>497</v>
      </c>
      <c r="K136" s="173" t="s">
        <v>78</v>
      </c>
      <c r="L136" s="238" t="s">
        <v>47</v>
      </c>
      <c r="M136" s="61"/>
      <c r="N136" s="61"/>
    </row>
    <row r="137" spans="1:14" x14ac:dyDescent="0.25">
      <c r="A137" s="67">
        <v>44104</v>
      </c>
      <c r="B137" s="238" t="s">
        <v>487</v>
      </c>
      <c r="C137" s="238" t="s">
        <v>121</v>
      </c>
      <c r="D137" s="238" t="s">
        <v>99</v>
      </c>
      <c r="E137" s="541">
        <v>310700</v>
      </c>
      <c r="F137" s="541"/>
      <c r="G137" s="877">
        <f t="shared" si="2"/>
        <v>1479154</v>
      </c>
      <c r="H137" s="238" t="s">
        <v>74</v>
      </c>
      <c r="I137" s="251" t="s">
        <v>19</v>
      </c>
      <c r="J137" s="441" t="s">
        <v>553</v>
      </c>
      <c r="K137" s="173" t="s">
        <v>78</v>
      </c>
      <c r="L137" s="238" t="s">
        <v>47</v>
      </c>
      <c r="M137" s="61"/>
      <c r="N137" s="61"/>
    </row>
    <row r="138" spans="1:14" x14ac:dyDescent="0.25">
      <c r="A138" s="67">
        <v>44104</v>
      </c>
      <c r="B138" s="238" t="s">
        <v>488</v>
      </c>
      <c r="C138" s="238" t="s">
        <v>121</v>
      </c>
      <c r="D138" s="238" t="s">
        <v>99</v>
      </c>
      <c r="E138" s="541">
        <v>310700</v>
      </c>
      <c r="F138" s="541"/>
      <c r="G138" s="877">
        <f t="shared" si="2"/>
        <v>1168454</v>
      </c>
      <c r="H138" s="238" t="s">
        <v>75</v>
      </c>
      <c r="I138" s="251" t="s">
        <v>19</v>
      </c>
      <c r="J138" s="441" t="s">
        <v>554</v>
      </c>
      <c r="K138" s="173" t="s">
        <v>78</v>
      </c>
      <c r="L138" s="238" t="s">
        <v>47</v>
      </c>
      <c r="M138" s="61"/>
      <c r="N138" s="61"/>
    </row>
    <row r="139" spans="1:14" x14ac:dyDescent="0.25">
      <c r="A139" s="67">
        <v>44104</v>
      </c>
      <c r="B139" s="238" t="s">
        <v>207</v>
      </c>
      <c r="C139" s="238" t="s">
        <v>53</v>
      </c>
      <c r="D139" s="238" t="s">
        <v>55</v>
      </c>
      <c r="E139" s="541">
        <v>10000</v>
      </c>
      <c r="F139" s="541"/>
      <c r="G139" s="877">
        <f t="shared" si="2"/>
        <v>1158454</v>
      </c>
      <c r="H139" s="238" t="s">
        <v>110</v>
      </c>
      <c r="I139" s="251" t="s">
        <v>19</v>
      </c>
      <c r="J139" s="378" t="s">
        <v>503</v>
      </c>
      <c r="K139" s="173" t="s">
        <v>78</v>
      </c>
      <c r="L139" s="238" t="s">
        <v>47</v>
      </c>
      <c r="M139" s="61"/>
      <c r="N139" s="61"/>
    </row>
    <row r="140" spans="1:14" x14ac:dyDescent="0.25">
      <c r="A140" s="67">
        <v>44104</v>
      </c>
      <c r="B140" s="238" t="s">
        <v>77</v>
      </c>
      <c r="C140" s="238" t="s">
        <v>53</v>
      </c>
      <c r="D140" s="238" t="s">
        <v>55</v>
      </c>
      <c r="E140" s="541"/>
      <c r="F140" s="541">
        <v>500</v>
      </c>
      <c r="G140" s="877">
        <f t="shared" si="2"/>
        <v>1158954</v>
      </c>
      <c r="H140" s="238" t="s">
        <v>110</v>
      </c>
      <c r="I140" s="251" t="s">
        <v>19</v>
      </c>
      <c r="J140" s="378" t="s">
        <v>503</v>
      </c>
      <c r="K140" s="173" t="s">
        <v>78</v>
      </c>
      <c r="L140" s="238" t="s">
        <v>47</v>
      </c>
      <c r="M140" s="61"/>
      <c r="N140" s="61"/>
    </row>
    <row r="141" spans="1:14" x14ac:dyDescent="0.25">
      <c r="A141" s="67">
        <v>44104</v>
      </c>
      <c r="B141" s="238" t="s">
        <v>207</v>
      </c>
      <c r="C141" s="238" t="s">
        <v>53</v>
      </c>
      <c r="D141" s="238" t="s">
        <v>14</v>
      </c>
      <c r="E141" s="541">
        <v>18000</v>
      </c>
      <c r="F141" s="541"/>
      <c r="G141" s="877">
        <f t="shared" si="2"/>
        <v>1140954</v>
      </c>
      <c r="H141" s="238" t="s">
        <v>43</v>
      </c>
      <c r="I141" s="251" t="s">
        <v>19</v>
      </c>
      <c r="J141" s="315" t="s">
        <v>490</v>
      </c>
      <c r="K141" s="173" t="s">
        <v>78</v>
      </c>
      <c r="L141" s="238" t="s">
        <v>47</v>
      </c>
      <c r="M141" s="61"/>
      <c r="N141" s="61"/>
    </row>
    <row r="142" spans="1:14" x14ac:dyDescent="0.25">
      <c r="A142" s="67">
        <v>44104</v>
      </c>
      <c r="B142" s="238" t="s">
        <v>77</v>
      </c>
      <c r="C142" s="238" t="s">
        <v>53</v>
      </c>
      <c r="D142" s="238" t="s">
        <v>14</v>
      </c>
      <c r="E142" s="541"/>
      <c r="F142" s="541">
        <v>2000</v>
      </c>
      <c r="G142" s="877">
        <f t="shared" si="2"/>
        <v>1142954</v>
      </c>
      <c r="H142" s="238" t="s">
        <v>43</v>
      </c>
      <c r="I142" s="251" t="s">
        <v>19</v>
      </c>
      <c r="J142" s="315" t="s">
        <v>490</v>
      </c>
      <c r="K142" s="173" t="s">
        <v>78</v>
      </c>
      <c r="L142" s="238" t="s">
        <v>47</v>
      </c>
      <c r="M142" s="61"/>
      <c r="N142" s="61"/>
    </row>
    <row r="143" spans="1:14" ht="15.75" thickBot="1" x14ac:dyDescent="0.3">
      <c r="A143" s="67">
        <v>44104</v>
      </c>
      <c r="B143" s="238" t="s">
        <v>496</v>
      </c>
      <c r="C143" s="238" t="s">
        <v>276</v>
      </c>
      <c r="D143" s="238" t="s">
        <v>101</v>
      </c>
      <c r="E143" s="911">
        <v>92500</v>
      </c>
      <c r="F143" s="911"/>
      <c r="G143" s="877">
        <f t="shared" si="2"/>
        <v>1050454</v>
      </c>
      <c r="H143" s="238" t="s">
        <v>43</v>
      </c>
      <c r="I143" s="251" t="s">
        <v>19</v>
      </c>
      <c r="J143" s="546" t="s">
        <v>555</v>
      </c>
      <c r="K143" s="173" t="s">
        <v>78</v>
      </c>
      <c r="L143" s="238" t="s">
        <v>47</v>
      </c>
      <c r="M143" s="61"/>
      <c r="N143" s="61"/>
    </row>
    <row r="144" spans="1:14" ht="24" customHeight="1" thickBot="1" x14ac:dyDescent="0.3">
      <c r="A144" s="61"/>
      <c r="B144" s="61"/>
      <c r="C144" s="61"/>
      <c r="D144" s="616"/>
      <c r="E144" s="912">
        <f>SUM(E3:E143)</f>
        <v>8914546</v>
      </c>
      <c r="F144" s="913">
        <f>SUM(F3:F143)+G3</f>
        <v>9965000</v>
      </c>
      <c r="G144" s="914">
        <f>F144-E144</f>
        <v>1050454</v>
      </c>
      <c r="H144" s="882"/>
      <c r="I144" s="251" t="s">
        <v>19</v>
      </c>
      <c r="J144" s="61"/>
      <c r="K144" s="173" t="s">
        <v>78</v>
      </c>
      <c r="L144" s="238" t="s">
        <v>47</v>
      </c>
      <c r="M144" s="61"/>
      <c r="N144" s="61"/>
    </row>
    <row r="145" spans="1:14" x14ac:dyDescent="0.25">
      <c r="A145" s="61"/>
      <c r="B145" s="61"/>
      <c r="C145" s="61"/>
      <c r="D145" s="61"/>
      <c r="E145" s="878"/>
      <c r="F145" s="878"/>
      <c r="G145" s="572"/>
      <c r="H145" s="61"/>
      <c r="I145" s="238"/>
      <c r="J145" s="61"/>
      <c r="K145" s="238"/>
      <c r="L145" s="238"/>
      <c r="M145" s="61"/>
      <c r="N145" s="61"/>
    </row>
    <row r="146" spans="1:14" x14ac:dyDescent="0.25">
      <c r="A146" s="61"/>
      <c r="B146" s="61"/>
      <c r="C146" s="61"/>
      <c r="D146" s="61"/>
      <c r="E146" s="591"/>
      <c r="F146" s="591"/>
      <c r="G146" s="264"/>
      <c r="H146" s="61"/>
      <c r="I146" s="238"/>
      <c r="J146" s="61"/>
      <c r="K146" s="238"/>
      <c r="L146" s="238"/>
      <c r="M146" s="61"/>
      <c r="N146" s="61"/>
    </row>
    <row r="147" spans="1:14" x14ac:dyDescent="0.25">
      <c r="A147" s="61"/>
      <c r="B147" s="61"/>
      <c r="C147" s="61"/>
      <c r="D147" s="61"/>
      <c r="E147" s="591"/>
      <c r="F147" s="591"/>
      <c r="G147" s="264"/>
      <c r="H147" s="61"/>
      <c r="I147" s="238"/>
      <c r="J147" s="61"/>
      <c r="K147" s="238"/>
      <c r="L147" s="238"/>
      <c r="M147" s="61"/>
      <c r="N147" s="61"/>
    </row>
    <row r="148" spans="1:14" x14ac:dyDescent="0.25">
      <c r="A148" s="61"/>
      <c r="B148" s="61"/>
      <c r="C148" s="61"/>
      <c r="D148" s="61"/>
      <c r="E148" s="591"/>
      <c r="F148" s="591"/>
      <c r="G148" s="264"/>
      <c r="H148" s="61"/>
      <c r="I148" s="238"/>
      <c r="J148" s="61"/>
      <c r="K148" s="238"/>
      <c r="L148" s="238"/>
      <c r="M148" s="61"/>
      <c r="N148" s="61"/>
    </row>
  </sheetData>
  <autoFilter ref="A2:N144" xr:uid="{1A92AB04-CD57-4754-B51E-7611B9E263B4}">
    <filterColumn colId="0">
      <customFilters>
        <customFilter operator="notEqual" val=" "/>
      </customFilters>
    </filterColumn>
  </autoFilter>
  <mergeCells count="1">
    <mergeCell ref="A1:N1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7" sqref="H17"/>
    </sheetView>
  </sheetViews>
  <sheetFormatPr defaultColWidth="10.85546875" defaultRowHeight="15" x14ac:dyDescent="0.25"/>
  <cols>
    <col min="1" max="1" width="12.28515625" style="63" customWidth="1"/>
    <col min="2" max="2" width="25.7109375" style="63" customWidth="1"/>
    <col min="3" max="3" width="19.42578125" style="63" customWidth="1"/>
    <col min="4" max="4" width="15.7109375" style="63" bestFit="1" customWidth="1"/>
    <col min="5" max="5" width="13.7109375" style="102" customWidth="1"/>
    <col min="6" max="6" width="12.28515625" style="102" customWidth="1"/>
    <col min="7" max="7" width="14.42578125" style="102" bestFit="1" customWidth="1"/>
    <col min="8" max="8" width="14.42578125" style="63" bestFit="1" customWidth="1"/>
    <col min="9" max="9" width="21.140625" style="63" customWidth="1"/>
    <col min="10" max="10" width="26.140625" style="63" customWidth="1"/>
    <col min="11" max="12" width="10.85546875" style="63"/>
    <col min="13" max="13" width="14.85546875" style="63" customWidth="1"/>
    <col min="14" max="14" width="28" style="63" customWidth="1"/>
    <col min="15" max="16384" width="10.85546875" style="63"/>
  </cols>
  <sheetData>
    <row r="1" spans="1:19" s="6" customFormat="1" ht="36" customHeight="1" x14ac:dyDescent="0.25">
      <c r="A1" s="963" t="s">
        <v>44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9" s="6" customFormat="1" ht="18.75" x14ac:dyDescent="0.25">
      <c r="A2" s="965" t="s">
        <v>107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1:19" s="6" customFormat="1" ht="45" x14ac:dyDescent="0.25">
      <c r="A3" s="64" t="s">
        <v>0</v>
      </c>
      <c r="B3" s="56" t="s">
        <v>5</v>
      </c>
      <c r="C3" s="56" t="s">
        <v>10</v>
      </c>
      <c r="D3" s="57" t="s">
        <v>8</v>
      </c>
      <c r="E3" s="57" t="s">
        <v>69</v>
      </c>
      <c r="F3" s="57" t="s">
        <v>35</v>
      </c>
      <c r="G3" s="58" t="s">
        <v>42</v>
      </c>
      <c r="H3" s="58" t="s">
        <v>2</v>
      </c>
      <c r="I3" s="58" t="s">
        <v>3</v>
      </c>
      <c r="J3" s="56" t="s">
        <v>9</v>
      </c>
      <c r="K3" s="56" t="s">
        <v>1</v>
      </c>
      <c r="L3" s="56" t="s">
        <v>4</v>
      </c>
      <c r="M3" s="59" t="s">
        <v>12</v>
      </c>
      <c r="N3" s="60" t="s">
        <v>11</v>
      </c>
    </row>
    <row r="4" spans="1:19" s="35" customFormat="1" ht="15.75" thickBot="1" x14ac:dyDescent="0.3">
      <c r="A4" s="67">
        <v>44075</v>
      </c>
      <c r="B4" s="236" t="s">
        <v>168</v>
      </c>
      <c r="C4" s="61"/>
      <c r="D4" s="61"/>
      <c r="E4" s="62"/>
      <c r="F4" s="62">
        <v>5</v>
      </c>
      <c r="G4" s="36">
        <v>5</v>
      </c>
      <c r="H4" s="55"/>
      <c r="I4" s="67"/>
      <c r="J4" s="65"/>
      <c r="K4" s="67"/>
      <c r="L4" s="67"/>
      <c r="M4" s="67"/>
      <c r="N4" s="67"/>
    </row>
    <row r="5" spans="1:19" s="90" customFormat="1" ht="15.75" thickBot="1" x14ac:dyDescent="0.3">
      <c r="A5" s="136"/>
      <c r="B5" s="135"/>
      <c r="C5" s="222"/>
      <c r="D5" s="226" t="s">
        <v>51</v>
      </c>
      <c r="E5" s="227">
        <f>E4</f>
        <v>0</v>
      </c>
      <c r="F5" s="228">
        <f>SUM(F4:F4)</f>
        <v>5</v>
      </c>
      <c r="G5" s="229">
        <f>F5-E5</f>
        <v>5</v>
      </c>
      <c r="H5" s="223"/>
      <c r="I5" s="135"/>
      <c r="J5" s="135"/>
      <c r="K5" s="75"/>
      <c r="L5" s="75"/>
      <c r="M5" s="75"/>
      <c r="N5" s="75"/>
      <c r="O5" s="139"/>
      <c r="P5" s="139"/>
      <c r="Q5" s="139"/>
      <c r="R5" s="139"/>
      <c r="S5" s="139"/>
    </row>
    <row r="6" spans="1:19" s="90" customFormat="1" x14ac:dyDescent="0.25">
      <c r="A6" s="136"/>
      <c r="B6" s="135"/>
      <c r="C6" s="135"/>
      <c r="D6" s="224"/>
      <c r="E6" s="224"/>
      <c r="F6" s="225"/>
      <c r="G6" s="224"/>
      <c r="H6" s="137"/>
      <c r="I6" s="135"/>
      <c r="J6" s="135"/>
      <c r="K6" s="75"/>
      <c r="L6" s="75"/>
      <c r="M6" s="75"/>
      <c r="N6" s="75"/>
      <c r="O6" s="139"/>
      <c r="P6" s="139"/>
      <c r="Q6" s="139"/>
      <c r="R6" s="139"/>
      <c r="S6" s="139"/>
    </row>
    <row r="7" spans="1:19" s="90" customFormat="1" x14ac:dyDescent="0.25">
      <c r="A7" s="168"/>
      <c r="B7" s="168"/>
      <c r="C7" s="168"/>
      <c r="D7" s="168"/>
      <c r="E7" s="168"/>
      <c r="F7" s="168"/>
      <c r="G7" s="133"/>
      <c r="H7" s="137"/>
      <c r="I7" s="135"/>
      <c r="J7" s="135"/>
      <c r="K7" s="75"/>
      <c r="L7" s="75"/>
      <c r="M7" s="75"/>
      <c r="N7" s="75"/>
      <c r="O7" s="139"/>
      <c r="P7" s="139"/>
      <c r="Q7" s="139"/>
      <c r="R7" s="139"/>
      <c r="S7" s="139"/>
    </row>
    <row r="8" spans="1:19" x14ac:dyDescent="0.25">
      <c r="A8" s="168"/>
      <c r="B8" s="168"/>
      <c r="C8" s="168"/>
      <c r="D8" s="230"/>
      <c r="E8" s="230"/>
      <c r="F8" s="230"/>
      <c r="G8" s="231"/>
      <c r="H8" s="232"/>
      <c r="I8" s="232"/>
      <c r="J8" s="232"/>
      <c r="K8" s="232"/>
      <c r="L8" s="232"/>
      <c r="M8" s="232"/>
      <c r="N8" s="232"/>
      <c r="O8" s="221"/>
      <c r="P8" s="221"/>
      <c r="Q8" s="221"/>
      <c r="R8" s="221"/>
      <c r="S8" s="221"/>
    </row>
    <row r="9" spans="1:19" s="90" customFormat="1" x14ac:dyDescent="0.25">
      <c r="A9" s="168"/>
      <c r="B9" s="168"/>
      <c r="C9" s="168"/>
      <c r="D9" s="168"/>
      <c r="E9" s="168"/>
      <c r="F9" s="168"/>
      <c r="G9" s="133"/>
      <c r="H9" s="137"/>
      <c r="I9" s="135"/>
      <c r="J9" s="135"/>
      <c r="K9" s="75"/>
      <c r="L9" s="75"/>
      <c r="M9" s="75"/>
      <c r="N9" s="75"/>
      <c r="O9" s="139"/>
      <c r="P9" s="139"/>
      <c r="Q9" s="139"/>
      <c r="R9" s="139"/>
      <c r="S9" s="139"/>
    </row>
    <row r="10" spans="1:19" s="117" customFormat="1" x14ac:dyDescent="0.25">
      <c r="A10" s="168"/>
      <c r="B10" s="168"/>
      <c r="C10" s="168"/>
      <c r="D10" s="168"/>
      <c r="E10" s="168"/>
      <c r="F10" s="168"/>
      <c r="G10" s="142"/>
      <c r="H10" s="137"/>
      <c r="I10" s="133"/>
      <c r="J10" s="135"/>
      <c r="K10" s="75"/>
      <c r="L10" s="75"/>
      <c r="M10" s="75"/>
      <c r="N10" s="77"/>
      <c r="O10" s="93"/>
      <c r="P10" s="93"/>
      <c r="Q10" s="93"/>
      <c r="R10" s="93"/>
      <c r="S10" s="93"/>
    </row>
    <row r="11" spans="1:19" s="39" customFormat="1" x14ac:dyDescent="0.25">
      <c r="A11" s="168"/>
      <c r="B11" s="168"/>
      <c r="C11" s="168"/>
      <c r="D11" s="168"/>
      <c r="E11" s="168"/>
      <c r="F11" s="168"/>
      <c r="G11" s="214"/>
      <c r="H11" s="168"/>
      <c r="I11" s="138"/>
      <c r="J11" s="134"/>
      <c r="K11" s="215"/>
      <c r="L11" s="215"/>
      <c r="M11" s="75"/>
      <c r="N11" s="77"/>
      <c r="O11" s="76"/>
      <c r="P11" s="76"/>
      <c r="Q11" s="76"/>
      <c r="R11" s="76"/>
      <c r="S11" s="76"/>
    </row>
    <row r="12" spans="1:19" s="39" customFormat="1" x14ac:dyDescent="0.25">
      <c r="A12" s="168"/>
      <c r="B12" s="168"/>
      <c r="C12" s="168"/>
      <c r="D12" s="168"/>
      <c r="E12" s="168"/>
      <c r="F12" s="168"/>
      <c r="G12" s="214"/>
      <c r="H12" s="168"/>
      <c r="I12" s="138"/>
      <c r="J12" s="134"/>
      <c r="K12" s="215"/>
      <c r="L12" s="215"/>
      <c r="M12" s="75"/>
      <c r="N12" s="77"/>
      <c r="O12" s="76"/>
      <c r="P12" s="76"/>
      <c r="Q12" s="76"/>
      <c r="R12" s="76"/>
      <c r="S12" s="76"/>
    </row>
    <row r="13" spans="1:19" s="39" customFormat="1" x14ac:dyDescent="0.25">
      <c r="A13"/>
      <c r="B13"/>
      <c r="C13" s="188"/>
      <c r="D13" s="192"/>
      <c r="E13" s="193"/>
      <c r="F13" s="193"/>
      <c r="G13" s="193"/>
      <c r="H13" s="193"/>
      <c r="I13" s="193"/>
      <c r="J13" s="193"/>
      <c r="K13" s="194"/>
      <c r="L13" s="194"/>
      <c r="M13" s="195"/>
      <c r="N13" s="190"/>
      <c r="O13" s="195"/>
      <c r="P13" s="76"/>
      <c r="Q13" s="76"/>
      <c r="R13" s="76"/>
      <c r="S13" s="76"/>
    </row>
    <row r="14" spans="1:19" s="39" customFormat="1" x14ac:dyDescent="0.25">
      <c r="A14"/>
      <c r="B14"/>
      <c r="C14" s="188"/>
      <c r="D14" s="192"/>
      <c r="E14" s="196"/>
      <c r="F14" s="197"/>
      <c r="G14" s="196"/>
      <c r="H14" s="198"/>
      <c r="I14" s="199"/>
      <c r="J14" s="200"/>
      <c r="K14" s="194"/>
      <c r="L14" s="194"/>
      <c r="M14" s="195"/>
      <c r="N14" s="190"/>
      <c r="O14" s="195"/>
      <c r="P14" s="76"/>
      <c r="Q14" s="76"/>
      <c r="R14" s="76"/>
      <c r="S14" s="76"/>
    </row>
    <row r="15" spans="1:19" s="39" customFormat="1" x14ac:dyDescent="0.25">
      <c r="A15"/>
      <c r="B15"/>
      <c r="C15" s="188"/>
      <c r="D15" s="192"/>
      <c r="E15" s="196"/>
      <c r="F15" s="197"/>
      <c r="G15" s="196"/>
      <c r="H15" s="198"/>
      <c r="I15" s="199"/>
      <c r="J15" s="200"/>
      <c r="K15" s="194"/>
      <c r="L15" s="194"/>
      <c r="M15" s="195"/>
      <c r="N15" s="190"/>
      <c r="O15" s="195"/>
      <c r="P15" s="76"/>
      <c r="Q15" s="76"/>
      <c r="R15" s="76"/>
      <c r="S15" s="76"/>
    </row>
    <row r="16" spans="1:19" s="39" customFormat="1" x14ac:dyDescent="0.25">
      <c r="A16"/>
      <c r="B16"/>
      <c r="C16" s="188"/>
      <c r="D16" s="192"/>
      <c r="E16" s="196"/>
      <c r="F16" s="197"/>
      <c r="G16" s="196"/>
      <c r="H16" s="198"/>
      <c r="I16" s="199"/>
      <c r="J16" s="200"/>
      <c r="K16" s="194"/>
      <c r="L16" s="194"/>
      <c r="M16" s="195"/>
      <c r="N16" s="190"/>
      <c r="O16" s="195"/>
      <c r="P16" s="76"/>
      <c r="Q16" s="76"/>
      <c r="R16" s="76"/>
      <c r="S16" s="76"/>
    </row>
    <row r="17" spans="1:19" s="39" customFormat="1" x14ac:dyDescent="0.25">
      <c r="A17"/>
      <c r="B17"/>
      <c r="C17" s="188"/>
      <c r="D17" s="192"/>
      <c r="E17" s="196"/>
      <c r="F17" s="197"/>
      <c r="G17" s="196"/>
      <c r="H17" s="198"/>
      <c r="I17" s="199"/>
      <c r="J17" s="200"/>
      <c r="K17" s="194"/>
      <c r="L17" s="194"/>
      <c r="M17" s="195"/>
      <c r="N17" s="201"/>
      <c r="O17" s="195"/>
      <c r="P17" s="76"/>
      <c r="Q17" s="76"/>
      <c r="R17" s="76"/>
      <c r="S17" s="76"/>
    </row>
    <row r="18" spans="1:19" s="119" customFormat="1" x14ac:dyDescent="0.25">
      <c r="A18"/>
      <c r="B18"/>
      <c r="C18" s="188"/>
      <c r="D18" s="202"/>
      <c r="E18" s="196"/>
      <c r="F18" s="196"/>
      <c r="G18" s="196"/>
      <c r="H18" s="198"/>
      <c r="I18" s="202"/>
      <c r="J18" s="203"/>
      <c r="K18" s="189"/>
      <c r="L18" s="189"/>
      <c r="M18" s="189"/>
      <c r="N18" s="190"/>
      <c r="O18" s="191"/>
      <c r="P18" s="93"/>
      <c r="Q18" s="93"/>
      <c r="R18" s="93"/>
      <c r="S18" s="93"/>
    </row>
    <row r="19" spans="1:19" s="39" customFormat="1" x14ac:dyDescent="0.25">
      <c r="A19"/>
      <c r="B19"/>
      <c r="C19" s="188"/>
      <c r="D19" s="192"/>
      <c r="E19" s="196"/>
      <c r="F19" s="197"/>
      <c r="G19" s="192"/>
      <c r="H19" s="198"/>
      <c r="I19" s="199"/>
      <c r="J19" s="200"/>
      <c r="K19" s="194"/>
      <c r="L19" s="194"/>
      <c r="M19" s="195"/>
      <c r="N19" s="201"/>
      <c r="O19" s="195"/>
      <c r="P19" s="76"/>
      <c r="Q19" s="76"/>
      <c r="R19" s="76"/>
      <c r="S19" s="76"/>
    </row>
    <row r="20" spans="1:19" s="39" customFormat="1" x14ac:dyDescent="0.25">
      <c r="A20"/>
      <c r="B20"/>
      <c r="C20" s="188"/>
      <c r="D20" s="192"/>
      <c r="E20" s="196"/>
      <c r="F20" s="197"/>
      <c r="G20" s="192"/>
      <c r="H20" s="198"/>
      <c r="I20" s="199"/>
      <c r="J20" s="200"/>
      <c r="K20" s="194"/>
      <c r="L20" s="194"/>
      <c r="M20" s="195"/>
      <c r="N20" s="201"/>
      <c r="O20" s="195"/>
      <c r="P20" s="76"/>
      <c r="Q20" s="76"/>
      <c r="R20" s="76"/>
      <c r="S20" s="76"/>
    </row>
    <row r="21" spans="1:19" s="39" customFormat="1" x14ac:dyDescent="0.25">
      <c r="A21"/>
      <c r="B21"/>
      <c r="C21" s="188"/>
      <c r="D21" s="192"/>
      <c r="E21" s="196"/>
      <c r="F21" s="197"/>
      <c r="G21" s="192"/>
      <c r="H21" s="198"/>
      <c r="I21" s="199"/>
      <c r="J21" s="200"/>
      <c r="K21" s="194"/>
      <c r="L21" s="194"/>
      <c r="M21" s="195"/>
      <c r="N21" s="201"/>
      <c r="O21" s="195"/>
      <c r="P21" s="76"/>
      <c r="Q21" s="76"/>
      <c r="R21" s="76"/>
      <c r="S21" s="76"/>
    </row>
    <row r="22" spans="1:19" s="39" customFormat="1" x14ac:dyDescent="0.25">
      <c r="A22"/>
      <c r="B22"/>
      <c r="C22" s="188"/>
      <c r="D22" s="192"/>
      <c r="E22" s="196"/>
      <c r="F22" s="197"/>
      <c r="G22" s="192"/>
      <c r="H22" s="198"/>
      <c r="I22" s="199"/>
      <c r="J22" s="200"/>
      <c r="K22" s="194"/>
      <c r="L22" s="194"/>
      <c r="M22" s="195"/>
      <c r="N22" s="201"/>
      <c r="O22" s="195"/>
      <c r="P22" s="76"/>
      <c r="Q22" s="76"/>
      <c r="R22" s="76"/>
      <c r="S22" s="76"/>
    </row>
    <row r="23" spans="1:19" s="39" customFormat="1" x14ac:dyDescent="0.25">
      <c r="A23"/>
      <c r="B23"/>
      <c r="C23" s="188"/>
      <c r="D23" s="192"/>
      <c r="E23" s="196"/>
      <c r="F23" s="197"/>
      <c r="G23" s="192"/>
      <c r="H23" s="198"/>
      <c r="I23" s="199"/>
      <c r="J23" s="200"/>
      <c r="K23" s="194"/>
      <c r="L23" s="194"/>
      <c r="M23" s="195"/>
      <c r="N23" s="201"/>
      <c r="O23" s="195"/>
      <c r="P23" s="76"/>
      <c r="Q23" s="76"/>
      <c r="R23" s="76"/>
      <c r="S23" s="76"/>
    </row>
    <row r="24" spans="1:19" s="39" customFormat="1" x14ac:dyDescent="0.25">
      <c r="A24" s="161"/>
      <c r="B24" s="179"/>
      <c r="C24" s="199"/>
      <c r="D24" s="192"/>
      <c r="E24" s="196"/>
      <c r="F24" s="197"/>
      <c r="G24" s="192"/>
      <c r="H24" s="198"/>
      <c r="I24" s="199"/>
      <c r="J24" s="200"/>
      <c r="K24" s="194"/>
      <c r="L24" s="194"/>
      <c r="M24" s="195"/>
      <c r="N24" s="201"/>
      <c r="O24" s="195"/>
      <c r="P24" s="76"/>
      <c r="Q24" s="76"/>
      <c r="R24" s="76"/>
      <c r="S24" s="76"/>
    </row>
    <row r="25" spans="1:19" s="39" customFormat="1" x14ac:dyDescent="0.25">
      <c r="A25" s="161"/>
      <c r="B25" s="179"/>
      <c r="C25" s="199"/>
      <c r="D25" s="192"/>
      <c r="E25" s="196"/>
      <c r="F25" s="197"/>
      <c r="G25" s="192"/>
      <c r="H25" s="198"/>
      <c r="I25" s="199"/>
      <c r="J25" s="200"/>
      <c r="K25" s="194"/>
      <c r="L25" s="194"/>
      <c r="M25" s="195"/>
      <c r="N25" s="201"/>
      <c r="O25" s="195"/>
      <c r="P25" s="76"/>
      <c r="Q25" s="76"/>
      <c r="R25" s="76"/>
      <c r="S25" s="76"/>
    </row>
    <row r="26" spans="1:19" s="39" customFormat="1" x14ac:dyDescent="0.25">
      <c r="A26" s="161"/>
      <c r="B26" s="179"/>
      <c r="C26" s="199"/>
      <c r="D26" s="192"/>
      <c r="E26" s="196"/>
      <c r="F26" s="197"/>
      <c r="G26" s="192"/>
      <c r="H26" s="198"/>
      <c r="I26" s="199"/>
      <c r="J26" s="200"/>
      <c r="K26" s="194"/>
      <c r="L26" s="194"/>
      <c r="M26" s="195"/>
      <c r="N26" s="201"/>
      <c r="O26" s="195"/>
      <c r="P26" s="76"/>
      <c r="Q26" s="76"/>
      <c r="R26" s="76"/>
      <c r="S26" s="76"/>
    </row>
    <row r="27" spans="1:19" s="39" customFormat="1" x14ac:dyDescent="0.25">
      <c r="A27" s="161"/>
      <c r="B27" s="179"/>
      <c r="C27" s="199"/>
      <c r="D27" s="192"/>
      <c r="E27" s="196"/>
      <c r="F27" s="197"/>
      <c r="G27" s="192"/>
      <c r="H27" s="198"/>
      <c r="I27" s="199"/>
      <c r="J27" s="200"/>
      <c r="K27" s="194"/>
      <c r="L27" s="194"/>
      <c r="M27" s="195"/>
      <c r="N27" s="201"/>
      <c r="O27" s="195"/>
      <c r="P27" s="76"/>
      <c r="Q27" s="76"/>
      <c r="R27" s="76"/>
      <c r="S27" s="76"/>
    </row>
    <row r="28" spans="1:19" s="39" customFormat="1" x14ac:dyDescent="0.25">
      <c r="A28" s="161"/>
      <c r="B28" s="179"/>
      <c r="C28" s="199"/>
      <c r="D28" s="192"/>
      <c r="E28" s="196"/>
      <c r="F28" s="197"/>
      <c r="G28" s="192"/>
      <c r="H28" s="198"/>
      <c r="I28" s="199"/>
      <c r="J28" s="200"/>
      <c r="K28" s="194"/>
      <c r="L28" s="194"/>
      <c r="M28" s="195"/>
      <c r="N28" s="201"/>
      <c r="O28" s="195"/>
      <c r="P28" s="76"/>
      <c r="Q28" s="76"/>
      <c r="R28" s="76"/>
      <c r="S28" s="76"/>
    </row>
    <row r="29" spans="1:19" s="39" customFormat="1" x14ac:dyDescent="0.25">
      <c r="A29" s="161"/>
      <c r="B29" s="179"/>
      <c r="C29" s="199"/>
      <c r="D29" s="192"/>
      <c r="E29" s="196"/>
      <c r="F29" s="197"/>
      <c r="G29" s="192"/>
      <c r="H29" s="198"/>
      <c r="I29" s="199"/>
      <c r="J29" s="200"/>
      <c r="K29" s="194"/>
      <c r="L29" s="194"/>
      <c r="M29" s="195"/>
      <c r="N29" s="201"/>
      <c r="O29" s="195"/>
      <c r="P29" s="76"/>
      <c r="Q29" s="76"/>
      <c r="R29" s="76"/>
      <c r="S29" s="76"/>
    </row>
    <row r="30" spans="1:19" s="39" customFormat="1" x14ac:dyDescent="0.25">
      <c r="A30" s="160"/>
      <c r="B30" s="180"/>
      <c r="C30" s="204"/>
      <c r="D30" s="205"/>
      <c r="E30" s="206"/>
      <c r="F30" s="206"/>
      <c r="G30" s="206"/>
      <c r="H30" s="198"/>
      <c r="I30" s="199"/>
      <c r="J30" s="196"/>
      <c r="K30" s="194"/>
      <c r="L30" s="194"/>
      <c r="M30" s="189"/>
      <c r="N30" s="190"/>
      <c r="O30" s="195"/>
      <c r="P30" s="76"/>
      <c r="Q30" s="76"/>
      <c r="R30" s="76"/>
      <c r="S30" s="76"/>
    </row>
    <row r="31" spans="1:19" s="117" customFormat="1" x14ac:dyDescent="0.25">
      <c r="A31" s="160"/>
      <c r="B31" s="180"/>
      <c r="C31" s="204"/>
      <c r="D31" s="205"/>
      <c r="E31" s="206"/>
      <c r="F31" s="206"/>
      <c r="G31" s="206"/>
      <c r="H31" s="198"/>
      <c r="I31" s="202"/>
      <c r="J31" s="203"/>
      <c r="K31" s="189"/>
      <c r="L31" s="189"/>
      <c r="M31" s="189"/>
      <c r="N31" s="190"/>
      <c r="O31" s="191"/>
      <c r="P31" s="93"/>
      <c r="Q31" s="93"/>
      <c r="R31" s="93"/>
      <c r="S31" s="93"/>
    </row>
    <row r="32" spans="1:19" s="39" customFormat="1" x14ac:dyDescent="0.25">
      <c r="A32" s="161"/>
      <c r="B32" s="179"/>
      <c r="C32" s="199"/>
      <c r="D32" s="192"/>
      <c r="E32" s="196"/>
      <c r="F32" s="197"/>
      <c r="G32" s="196"/>
      <c r="H32" s="198"/>
      <c r="I32" s="199"/>
      <c r="J32" s="200"/>
      <c r="K32" s="194"/>
      <c r="L32" s="194"/>
      <c r="M32" s="195"/>
      <c r="N32" s="201"/>
      <c r="O32" s="195"/>
      <c r="P32" s="76"/>
      <c r="Q32" s="76"/>
      <c r="R32" s="76"/>
      <c r="S32" s="76"/>
    </row>
    <row r="33" spans="1:19" s="39" customFormat="1" x14ac:dyDescent="0.25">
      <c r="A33" s="161"/>
      <c r="B33" s="179"/>
      <c r="C33" s="199"/>
      <c r="D33" s="192"/>
      <c r="E33" s="196"/>
      <c r="F33" s="197"/>
      <c r="G33" s="196"/>
      <c r="H33" s="198"/>
      <c r="I33" s="199"/>
      <c r="J33" s="200"/>
      <c r="K33" s="194"/>
      <c r="L33" s="194"/>
      <c r="M33" s="195"/>
      <c r="N33" s="201"/>
      <c r="O33" s="195"/>
      <c r="P33" s="76"/>
      <c r="Q33" s="76"/>
      <c r="R33" s="76"/>
      <c r="S33" s="76"/>
    </row>
    <row r="34" spans="1:19" s="39" customFormat="1" x14ac:dyDescent="0.25">
      <c r="A34" s="161"/>
      <c r="B34" s="179"/>
      <c r="C34" s="199"/>
      <c r="D34" s="192"/>
      <c r="E34" s="196"/>
      <c r="F34" s="197"/>
      <c r="G34" s="196"/>
      <c r="H34" s="198"/>
      <c r="I34" s="199"/>
      <c r="J34" s="200"/>
      <c r="K34" s="194"/>
      <c r="L34" s="194"/>
      <c r="M34" s="195"/>
      <c r="N34" s="201"/>
      <c r="O34" s="195"/>
      <c r="P34" s="76"/>
      <c r="Q34" s="76"/>
      <c r="R34" s="76"/>
      <c r="S34" s="76"/>
    </row>
    <row r="35" spans="1:19" s="39" customFormat="1" x14ac:dyDescent="0.25">
      <c r="A35" s="161"/>
      <c r="B35" s="179"/>
      <c r="C35" s="199"/>
      <c r="D35" s="192"/>
      <c r="E35" s="196"/>
      <c r="F35" s="197"/>
      <c r="G35" s="196"/>
      <c r="H35" s="198"/>
      <c r="I35" s="199"/>
      <c r="J35" s="200"/>
      <c r="K35" s="194"/>
      <c r="L35" s="194"/>
      <c r="M35" s="195"/>
      <c r="N35" s="201"/>
      <c r="O35" s="195"/>
      <c r="P35" s="76"/>
      <c r="Q35" s="76"/>
      <c r="R35" s="76"/>
      <c r="S35" s="76"/>
    </row>
    <row r="36" spans="1:19" s="39" customFormat="1" x14ac:dyDescent="0.25">
      <c r="A36" s="161"/>
      <c r="B36" s="179"/>
      <c r="C36" s="199"/>
      <c r="D36" s="192"/>
      <c r="E36" s="196"/>
      <c r="F36" s="197"/>
      <c r="G36" s="196"/>
      <c r="H36" s="198"/>
      <c r="I36" s="199"/>
      <c r="J36" s="200"/>
      <c r="K36" s="194"/>
      <c r="L36" s="194"/>
      <c r="M36" s="195"/>
      <c r="N36" s="201"/>
      <c r="O36" s="195"/>
      <c r="P36" s="76"/>
      <c r="Q36" s="76"/>
      <c r="R36" s="76"/>
      <c r="S36" s="76"/>
    </row>
    <row r="37" spans="1:19" s="39" customFormat="1" x14ac:dyDescent="0.25">
      <c r="A37" s="161"/>
      <c r="B37" s="179"/>
      <c r="C37" s="199"/>
      <c r="D37" s="192"/>
      <c r="E37" s="196"/>
      <c r="F37" s="197"/>
      <c r="G37" s="196"/>
      <c r="H37" s="198"/>
      <c r="I37" s="199"/>
      <c r="J37" s="200"/>
      <c r="K37" s="194"/>
      <c r="L37" s="194"/>
      <c r="M37" s="195"/>
      <c r="N37" s="201"/>
      <c r="O37" s="195"/>
      <c r="P37" s="76"/>
      <c r="Q37" s="76"/>
      <c r="R37" s="76"/>
      <c r="S37" s="76"/>
    </row>
    <row r="38" spans="1:19" s="39" customFormat="1" x14ac:dyDescent="0.25">
      <c r="A38" s="161"/>
      <c r="B38" s="179"/>
      <c r="C38" s="199"/>
      <c r="D38" s="192"/>
      <c r="E38" s="196"/>
      <c r="F38" s="197"/>
      <c r="G38" s="196"/>
      <c r="H38" s="198"/>
      <c r="I38" s="199"/>
      <c r="J38" s="200"/>
      <c r="K38" s="194"/>
      <c r="L38" s="194"/>
      <c r="M38" s="195"/>
      <c r="N38" s="201"/>
      <c r="O38" s="195"/>
      <c r="P38" s="76"/>
      <c r="Q38" s="76"/>
      <c r="R38" s="76"/>
      <c r="S38" s="76"/>
    </row>
    <row r="39" spans="1:19" s="39" customFormat="1" x14ac:dyDescent="0.25">
      <c r="A39" s="161"/>
      <c r="B39" s="179"/>
      <c r="C39" s="199"/>
      <c r="D39" s="192"/>
      <c r="E39" s="196"/>
      <c r="F39" s="197"/>
      <c r="G39" s="196"/>
      <c r="H39" s="198"/>
      <c r="I39" s="199"/>
      <c r="J39" s="200"/>
      <c r="K39" s="194"/>
      <c r="L39" s="194"/>
      <c r="M39" s="195"/>
      <c r="N39" s="201"/>
      <c r="O39" s="195"/>
      <c r="P39" s="76"/>
      <c r="Q39" s="76"/>
      <c r="R39" s="76"/>
      <c r="S39" s="76"/>
    </row>
    <row r="40" spans="1:19" s="39" customFormat="1" x14ac:dyDescent="0.25">
      <c r="A40" s="160"/>
      <c r="B40" s="180"/>
      <c r="C40" s="204"/>
      <c r="D40" s="205"/>
      <c r="E40" s="206"/>
      <c r="F40" s="206"/>
      <c r="G40" s="206"/>
      <c r="H40" s="198"/>
      <c r="I40" s="199"/>
      <c r="J40" s="196"/>
      <c r="K40" s="194"/>
      <c r="L40" s="194"/>
      <c r="M40" s="189"/>
      <c r="N40" s="190"/>
      <c r="O40" s="195"/>
      <c r="P40" s="76"/>
      <c r="Q40" s="76"/>
      <c r="R40" s="76"/>
      <c r="S40" s="76"/>
    </row>
    <row r="41" spans="1:19" s="117" customFormat="1" x14ac:dyDescent="0.25">
      <c r="A41" s="160"/>
      <c r="B41" s="180"/>
      <c r="C41" s="204"/>
      <c r="D41" s="205"/>
      <c r="E41" s="206"/>
      <c r="F41" s="206"/>
      <c r="G41" s="206"/>
      <c r="H41" s="198"/>
      <c r="I41" s="202"/>
      <c r="J41" s="203"/>
      <c r="K41" s="189"/>
      <c r="L41" s="189"/>
      <c r="M41" s="189"/>
      <c r="N41" s="190"/>
      <c r="O41" s="191"/>
      <c r="P41" s="93"/>
      <c r="Q41" s="93"/>
      <c r="R41" s="93"/>
      <c r="S41" s="93"/>
    </row>
    <row r="42" spans="1:19" s="39" customFormat="1" x14ac:dyDescent="0.25">
      <c r="A42" s="161"/>
      <c r="B42" s="179"/>
      <c r="C42" s="199"/>
      <c r="D42" s="192"/>
      <c r="E42" s="196"/>
      <c r="F42" s="197"/>
      <c r="G42" s="196"/>
      <c r="H42" s="198"/>
      <c r="I42" s="199"/>
      <c r="J42" s="200"/>
      <c r="K42" s="194"/>
      <c r="L42" s="194"/>
      <c r="M42" s="195"/>
      <c r="N42" s="201"/>
      <c r="O42" s="195"/>
      <c r="P42" s="76"/>
      <c r="Q42" s="76"/>
      <c r="R42" s="76"/>
      <c r="S42" s="76"/>
    </row>
    <row r="43" spans="1:19" s="39" customFormat="1" x14ac:dyDescent="0.25">
      <c r="A43" s="161"/>
      <c r="B43" s="179"/>
      <c r="C43" s="199"/>
      <c r="D43" s="192"/>
      <c r="E43" s="196"/>
      <c r="F43" s="197"/>
      <c r="G43" s="196"/>
      <c r="H43" s="198"/>
      <c r="I43" s="199"/>
      <c r="J43" s="200"/>
      <c r="K43" s="194"/>
      <c r="L43" s="194"/>
      <c r="M43" s="195"/>
      <c r="N43" s="201"/>
      <c r="O43" s="195"/>
      <c r="P43" s="76"/>
      <c r="Q43" s="76"/>
      <c r="R43" s="76"/>
      <c r="S43" s="76"/>
    </row>
    <row r="44" spans="1:19" s="39" customFormat="1" x14ac:dyDescent="0.25">
      <c r="A44" s="161"/>
      <c r="B44" s="179"/>
      <c r="C44" s="199"/>
      <c r="D44" s="192"/>
      <c r="E44" s="196"/>
      <c r="F44" s="197"/>
      <c r="G44" s="196"/>
      <c r="H44" s="198"/>
      <c r="I44" s="199"/>
      <c r="J44" s="200"/>
      <c r="K44" s="194"/>
      <c r="L44" s="194"/>
      <c r="M44" s="195"/>
      <c r="N44" s="201"/>
      <c r="O44" s="195"/>
      <c r="P44" s="76"/>
      <c r="Q44" s="76"/>
      <c r="R44" s="76"/>
      <c r="S44" s="76"/>
    </row>
    <row r="45" spans="1:19" s="39" customFormat="1" x14ac:dyDescent="0.25">
      <c r="A45" s="161"/>
      <c r="B45" s="179"/>
      <c r="C45" s="199"/>
      <c r="D45" s="192"/>
      <c r="E45" s="196"/>
      <c r="F45" s="197"/>
      <c r="G45" s="196"/>
      <c r="H45" s="198"/>
      <c r="I45" s="199"/>
      <c r="J45" s="200"/>
      <c r="K45" s="194"/>
      <c r="L45" s="194"/>
      <c r="M45" s="195"/>
      <c r="N45" s="201"/>
      <c r="O45" s="195"/>
      <c r="P45" s="76"/>
      <c r="Q45" s="76"/>
      <c r="R45" s="76"/>
      <c r="S45" s="76"/>
    </row>
    <row r="46" spans="1:19" s="39" customFormat="1" x14ac:dyDescent="0.25">
      <c r="A46" s="161"/>
      <c r="B46" s="179"/>
      <c r="C46" s="199"/>
      <c r="D46" s="192"/>
      <c r="E46" s="196"/>
      <c r="F46" s="197"/>
      <c r="G46" s="196"/>
      <c r="H46" s="198"/>
      <c r="I46" s="199"/>
      <c r="J46" s="200"/>
      <c r="K46" s="194"/>
      <c r="L46" s="194"/>
      <c r="M46" s="195"/>
      <c r="N46" s="201"/>
      <c r="O46" s="195"/>
      <c r="P46" s="76"/>
      <c r="Q46" s="76"/>
      <c r="R46" s="76"/>
      <c r="S46" s="76"/>
    </row>
    <row r="47" spans="1:19" s="39" customFormat="1" x14ac:dyDescent="0.25">
      <c r="A47" s="161"/>
      <c r="B47" s="179"/>
      <c r="C47" s="199"/>
      <c r="D47" s="192"/>
      <c r="E47" s="196"/>
      <c r="F47" s="197"/>
      <c r="G47" s="196"/>
      <c r="H47" s="198"/>
      <c r="I47" s="199"/>
      <c r="J47" s="200"/>
      <c r="K47" s="194"/>
      <c r="L47" s="194"/>
      <c r="M47" s="195"/>
      <c r="N47" s="201"/>
      <c r="O47" s="195"/>
      <c r="P47" s="76"/>
      <c r="Q47" s="76"/>
      <c r="R47" s="76"/>
      <c r="S47" s="76"/>
    </row>
    <row r="48" spans="1:19" s="39" customFormat="1" x14ac:dyDescent="0.25">
      <c r="A48" s="161"/>
      <c r="B48" s="179"/>
      <c r="C48" s="199"/>
      <c r="D48" s="192"/>
      <c r="E48" s="196"/>
      <c r="F48" s="197"/>
      <c r="G48" s="196"/>
      <c r="H48" s="198"/>
      <c r="I48" s="199"/>
      <c r="J48" s="200"/>
      <c r="K48" s="194"/>
      <c r="L48" s="194"/>
      <c r="M48" s="195"/>
      <c r="N48" s="201"/>
      <c r="O48" s="195"/>
      <c r="P48" s="76"/>
      <c r="Q48" s="76"/>
      <c r="R48" s="76"/>
      <c r="S48" s="76"/>
    </row>
    <row r="49" spans="1:19" s="39" customFormat="1" x14ac:dyDescent="0.25">
      <c r="A49" s="161"/>
      <c r="B49" s="179"/>
      <c r="C49" s="199"/>
      <c r="D49" s="192"/>
      <c r="E49" s="196"/>
      <c r="F49" s="197"/>
      <c r="G49" s="196"/>
      <c r="H49" s="198"/>
      <c r="I49" s="199"/>
      <c r="J49" s="200"/>
      <c r="K49" s="194"/>
      <c r="L49" s="194"/>
      <c r="M49" s="195"/>
      <c r="N49" s="201"/>
      <c r="O49" s="195"/>
      <c r="P49" s="76"/>
      <c r="Q49" s="76"/>
      <c r="R49" s="76"/>
      <c r="S49" s="76"/>
    </row>
    <row r="50" spans="1:19" s="39" customFormat="1" x14ac:dyDescent="0.25">
      <c r="A50" s="161"/>
      <c r="B50" s="179"/>
      <c r="C50" s="199"/>
      <c r="D50" s="192"/>
      <c r="E50" s="196"/>
      <c r="F50" s="197"/>
      <c r="G50" s="196"/>
      <c r="H50" s="198"/>
      <c r="I50" s="199"/>
      <c r="J50" s="200"/>
      <c r="K50" s="194"/>
      <c r="L50" s="194"/>
      <c r="M50" s="195"/>
      <c r="N50" s="201"/>
      <c r="O50" s="195"/>
      <c r="P50" s="76"/>
      <c r="Q50" s="76"/>
      <c r="R50" s="76"/>
      <c r="S50" s="76"/>
    </row>
    <row r="51" spans="1:19" s="39" customFormat="1" x14ac:dyDescent="0.25">
      <c r="A51" s="161"/>
      <c r="B51" s="179"/>
      <c r="C51" s="199"/>
      <c r="D51" s="192"/>
      <c r="E51" s="196"/>
      <c r="F51" s="197"/>
      <c r="G51" s="196"/>
      <c r="H51" s="198"/>
      <c r="I51" s="199"/>
      <c r="J51" s="200"/>
      <c r="K51" s="194"/>
      <c r="L51" s="194"/>
      <c r="M51" s="195"/>
      <c r="N51" s="201"/>
      <c r="O51" s="195"/>
      <c r="P51" s="76"/>
      <c r="Q51" s="76"/>
      <c r="R51" s="76"/>
      <c r="S51" s="76"/>
    </row>
    <row r="52" spans="1:19" s="39" customFormat="1" x14ac:dyDescent="0.25">
      <c r="A52" s="161"/>
      <c r="B52" s="179"/>
      <c r="C52" s="199"/>
      <c r="D52" s="192"/>
      <c r="E52" s="196"/>
      <c r="F52" s="197"/>
      <c r="G52" s="196"/>
      <c r="H52" s="198"/>
      <c r="I52" s="199"/>
      <c r="J52" s="200"/>
      <c r="K52" s="194"/>
      <c r="L52" s="194"/>
      <c r="M52" s="195"/>
      <c r="N52" s="201"/>
      <c r="O52" s="195"/>
      <c r="P52" s="76"/>
      <c r="Q52" s="76"/>
      <c r="R52" s="76"/>
      <c r="S52" s="76"/>
    </row>
    <row r="53" spans="1:19" s="39" customFormat="1" x14ac:dyDescent="0.25">
      <c r="A53" s="160"/>
      <c r="B53" s="180"/>
      <c r="C53" s="204"/>
      <c r="D53" s="205"/>
      <c r="E53" s="206"/>
      <c r="F53" s="206"/>
      <c r="G53" s="206"/>
      <c r="H53" s="198"/>
      <c r="I53" s="199"/>
      <c r="J53" s="196"/>
      <c r="K53" s="194"/>
      <c r="L53" s="194"/>
      <c r="M53" s="189"/>
      <c r="N53" s="190"/>
      <c r="O53" s="195"/>
      <c r="P53" s="76"/>
      <c r="Q53" s="76"/>
      <c r="R53" s="76"/>
      <c r="S53" s="76"/>
    </row>
    <row r="54" spans="1:19" s="39" customFormat="1" x14ac:dyDescent="0.25">
      <c r="A54" s="160"/>
      <c r="B54" s="181"/>
      <c r="C54" s="204"/>
      <c r="D54" s="205"/>
      <c r="E54" s="206"/>
      <c r="F54" s="206"/>
      <c r="G54" s="206"/>
      <c r="H54" s="198"/>
      <c r="I54" s="202"/>
      <c r="J54" s="203"/>
      <c r="K54" s="189"/>
      <c r="L54" s="189"/>
      <c r="M54" s="189"/>
      <c r="N54" s="190"/>
      <c r="O54" s="191"/>
      <c r="P54" s="76"/>
      <c r="Q54" s="76"/>
      <c r="R54" s="76"/>
      <c r="S54" s="76"/>
    </row>
    <row r="55" spans="1:19" s="39" customFormat="1" ht="41.25" customHeight="1" x14ac:dyDescent="0.25">
      <c r="A55" s="161"/>
      <c r="B55" s="179"/>
      <c r="C55" s="199"/>
      <c r="D55" s="192"/>
      <c r="E55" s="196"/>
      <c r="F55" s="196"/>
      <c r="G55" s="192"/>
      <c r="H55" s="198"/>
      <c r="I55" s="199"/>
      <c r="J55" s="200"/>
      <c r="K55" s="194"/>
      <c r="L55" s="194"/>
      <c r="M55" s="195"/>
      <c r="N55" s="201"/>
      <c r="O55" s="195"/>
      <c r="P55" s="76"/>
      <c r="Q55" s="76"/>
      <c r="R55" s="76"/>
      <c r="S55" s="76"/>
    </row>
    <row r="56" spans="1:19" s="39" customFormat="1" x14ac:dyDescent="0.25">
      <c r="A56" s="161"/>
      <c r="B56" s="179"/>
      <c r="C56" s="199"/>
      <c r="D56" s="192"/>
      <c r="E56" s="196"/>
      <c r="F56" s="196"/>
      <c r="G56" s="192"/>
      <c r="H56" s="198"/>
      <c r="I56" s="199"/>
      <c r="J56" s="200"/>
      <c r="K56" s="194"/>
      <c r="L56" s="194"/>
      <c r="M56" s="195"/>
      <c r="N56" s="201"/>
      <c r="O56" s="195"/>
      <c r="P56" s="76"/>
      <c r="Q56" s="76"/>
      <c r="R56" s="76"/>
      <c r="S56" s="76"/>
    </row>
    <row r="57" spans="1:19" s="39" customFormat="1" x14ac:dyDescent="0.25">
      <c r="A57" s="161"/>
      <c r="B57" s="179"/>
      <c r="C57" s="199"/>
      <c r="D57" s="192"/>
      <c r="E57" s="196"/>
      <c r="F57" s="196"/>
      <c r="G57" s="192"/>
      <c r="H57" s="198"/>
      <c r="I57" s="199"/>
      <c r="J57" s="200"/>
      <c r="K57" s="194"/>
      <c r="L57" s="194"/>
      <c r="M57" s="195"/>
      <c r="N57" s="201"/>
      <c r="O57" s="195"/>
      <c r="P57" s="76"/>
      <c r="Q57" s="76"/>
      <c r="R57" s="76"/>
      <c r="S57" s="76"/>
    </row>
    <row r="58" spans="1:19" s="39" customFormat="1" x14ac:dyDescent="0.25">
      <c r="A58" s="161"/>
      <c r="B58" s="179"/>
      <c r="C58" s="199"/>
      <c r="D58" s="192"/>
      <c r="E58" s="196"/>
      <c r="F58" s="196"/>
      <c r="G58" s="192"/>
      <c r="H58" s="198"/>
      <c r="I58" s="199"/>
      <c r="J58" s="200"/>
      <c r="K58" s="194"/>
      <c r="L58" s="194"/>
      <c r="M58" s="195"/>
      <c r="N58" s="201"/>
      <c r="O58" s="195"/>
      <c r="P58" s="76"/>
      <c r="Q58" s="76"/>
      <c r="R58" s="76"/>
      <c r="S58" s="76"/>
    </row>
    <row r="59" spans="1:19" s="39" customFormat="1" x14ac:dyDescent="0.25">
      <c r="A59" s="161"/>
      <c r="B59" s="179"/>
      <c r="C59" s="199"/>
      <c r="D59" s="192"/>
      <c r="E59" s="196"/>
      <c r="F59" s="196"/>
      <c r="G59" s="192"/>
      <c r="H59" s="198"/>
      <c r="I59" s="199"/>
      <c r="J59" s="200"/>
      <c r="K59" s="194"/>
      <c r="L59" s="194"/>
      <c r="M59" s="195"/>
      <c r="N59" s="201"/>
      <c r="O59" s="195"/>
      <c r="P59" s="76"/>
      <c r="Q59" s="76"/>
      <c r="R59" s="76"/>
      <c r="S59" s="76"/>
    </row>
    <row r="60" spans="1:19" s="39" customFormat="1" x14ac:dyDescent="0.25">
      <c r="A60" s="161"/>
      <c r="B60" s="179"/>
      <c r="C60" s="199"/>
      <c r="D60" s="192"/>
      <c r="E60" s="196"/>
      <c r="F60" s="196"/>
      <c r="G60" s="192"/>
      <c r="H60" s="198"/>
      <c r="I60" s="199"/>
      <c r="J60" s="200"/>
      <c r="K60" s="194"/>
      <c r="L60" s="194"/>
      <c r="M60" s="195"/>
      <c r="N60" s="201"/>
      <c r="O60" s="195"/>
      <c r="P60" s="76"/>
      <c r="Q60" s="76"/>
      <c r="R60" s="76"/>
      <c r="S60" s="76"/>
    </row>
    <row r="61" spans="1:19" s="117" customFormat="1" x14ac:dyDescent="0.25">
      <c r="A61" s="160"/>
      <c r="B61" s="180"/>
      <c r="C61" s="204"/>
      <c r="D61" s="205"/>
      <c r="E61" s="206"/>
      <c r="F61" s="206"/>
      <c r="G61" s="206"/>
      <c r="H61" s="198"/>
      <c r="I61" s="202"/>
      <c r="J61" s="203"/>
      <c r="K61" s="189"/>
      <c r="L61" s="189"/>
      <c r="M61" s="189"/>
      <c r="N61" s="190"/>
      <c r="O61" s="191"/>
      <c r="P61" s="93"/>
      <c r="Q61" s="93"/>
      <c r="R61" s="93"/>
      <c r="S61" s="93"/>
    </row>
    <row r="62" spans="1:19" s="39" customFormat="1" x14ac:dyDescent="0.25">
      <c r="A62" s="161"/>
      <c r="B62" s="179"/>
      <c r="C62" s="203"/>
      <c r="D62" s="192"/>
      <c r="E62" s="196"/>
      <c r="F62" s="197"/>
      <c r="G62" s="196"/>
      <c r="H62" s="198"/>
      <c r="I62" s="199"/>
      <c r="J62" s="200"/>
      <c r="K62" s="194"/>
      <c r="L62" s="194"/>
      <c r="M62" s="195"/>
      <c r="N62" s="201"/>
      <c r="O62" s="195"/>
      <c r="P62" s="76"/>
      <c r="Q62" s="76"/>
      <c r="R62" s="76"/>
      <c r="S62" s="76"/>
    </row>
    <row r="63" spans="1:19" s="39" customFormat="1" x14ac:dyDescent="0.25">
      <c r="A63" s="161"/>
      <c r="B63" s="179"/>
      <c r="C63" s="203"/>
      <c r="D63" s="192"/>
      <c r="E63" s="196"/>
      <c r="F63" s="197"/>
      <c r="G63" s="196"/>
      <c r="H63" s="198"/>
      <c r="I63" s="199"/>
      <c r="J63" s="199"/>
      <c r="K63" s="194"/>
      <c r="L63" s="194"/>
      <c r="M63" s="195"/>
      <c r="N63" s="201"/>
      <c r="O63" s="195"/>
      <c r="P63" s="76"/>
      <c r="Q63" s="76"/>
      <c r="R63" s="76"/>
      <c r="S63" s="76"/>
    </row>
    <row r="64" spans="1:19" s="39" customFormat="1" x14ac:dyDescent="0.25">
      <c r="A64" s="161"/>
      <c r="B64" s="179"/>
      <c r="C64" s="203"/>
      <c r="D64" s="192"/>
      <c r="E64" s="196"/>
      <c r="F64" s="197"/>
      <c r="G64" s="196"/>
      <c r="H64" s="198"/>
      <c r="I64" s="199"/>
      <c r="J64" s="199"/>
      <c r="K64" s="194"/>
      <c r="L64" s="194"/>
      <c r="M64" s="195"/>
      <c r="N64" s="190"/>
      <c r="O64" s="195"/>
      <c r="P64" s="76"/>
      <c r="Q64" s="76"/>
      <c r="R64" s="76"/>
      <c r="S64" s="76"/>
    </row>
    <row r="65" spans="1:19" s="39" customFormat="1" x14ac:dyDescent="0.25">
      <c r="A65" s="161"/>
      <c r="B65" s="179"/>
      <c r="C65" s="199"/>
      <c r="D65" s="192"/>
      <c r="E65" s="196"/>
      <c r="F65" s="197"/>
      <c r="G65" s="196"/>
      <c r="H65" s="198"/>
      <c r="I65" s="199"/>
      <c r="J65" s="200"/>
      <c r="K65" s="194"/>
      <c r="L65" s="194"/>
      <c r="M65" s="195"/>
      <c r="N65" s="201"/>
      <c r="O65" s="195"/>
      <c r="P65" s="76"/>
      <c r="Q65" s="76"/>
      <c r="R65" s="76"/>
      <c r="S65" s="76"/>
    </row>
    <row r="66" spans="1:19" s="39" customFormat="1" x14ac:dyDescent="0.25">
      <c r="A66" s="161"/>
      <c r="B66" s="179"/>
      <c r="C66" s="199"/>
      <c r="D66" s="192"/>
      <c r="E66" s="196"/>
      <c r="F66" s="197"/>
      <c r="G66" s="196"/>
      <c r="H66" s="198"/>
      <c r="I66" s="199"/>
      <c r="J66" s="200"/>
      <c r="K66" s="194"/>
      <c r="L66" s="194"/>
      <c r="M66" s="195"/>
      <c r="N66" s="201"/>
      <c r="O66" s="195"/>
      <c r="P66" s="76"/>
      <c r="Q66" s="76"/>
      <c r="R66" s="76"/>
      <c r="S66" s="76"/>
    </row>
    <row r="67" spans="1:19" s="39" customFormat="1" x14ac:dyDescent="0.25">
      <c r="A67" s="161"/>
      <c r="B67" s="179"/>
      <c r="C67" s="203"/>
      <c r="D67" s="192"/>
      <c r="E67" s="196"/>
      <c r="F67" s="197"/>
      <c r="G67" s="196"/>
      <c r="H67" s="198"/>
      <c r="I67" s="199"/>
      <c r="J67" s="200"/>
      <c r="K67" s="194"/>
      <c r="L67" s="194"/>
      <c r="M67" s="195"/>
      <c r="N67" s="201"/>
      <c r="O67" s="195"/>
      <c r="P67" s="76"/>
      <c r="Q67" s="76"/>
      <c r="R67" s="76"/>
      <c r="S67" s="76"/>
    </row>
    <row r="68" spans="1:19" s="39" customFormat="1" x14ac:dyDescent="0.25">
      <c r="A68" s="161"/>
      <c r="B68" s="179"/>
      <c r="C68" s="203"/>
      <c r="D68" s="192"/>
      <c r="E68" s="196"/>
      <c r="F68" s="197"/>
      <c r="G68" s="196"/>
      <c r="H68" s="198"/>
      <c r="I68" s="199"/>
      <c r="J68" s="199"/>
      <c r="K68" s="194"/>
      <c r="L68" s="194"/>
      <c r="M68" s="195"/>
      <c r="N68" s="201"/>
      <c r="O68" s="195"/>
      <c r="P68" s="76"/>
      <c r="Q68" s="76"/>
      <c r="R68" s="76"/>
      <c r="S68" s="76"/>
    </row>
    <row r="69" spans="1:19" s="39" customFormat="1" x14ac:dyDescent="0.25">
      <c r="A69" s="161"/>
      <c r="B69" s="179"/>
      <c r="C69" s="203"/>
      <c r="D69" s="192"/>
      <c r="E69" s="196"/>
      <c r="F69" s="197"/>
      <c r="G69" s="196"/>
      <c r="H69" s="198"/>
      <c r="I69" s="199"/>
      <c r="J69" s="199"/>
      <c r="K69" s="194"/>
      <c r="L69" s="194"/>
      <c r="M69" s="189"/>
      <c r="N69" s="201"/>
      <c r="O69" s="195"/>
      <c r="P69" s="76"/>
      <c r="Q69" s="76"/>
      <c r="R69" s="76"/>
      <c r="S69" s="76"/>
    </row>
    <row r="70" spans="1:19" s="39" customFormat="1" x14ac:dyDescent="0.25">
      <c r="A70" s="161"/>
      <c r="B70" s="179"/>
      <c r="C70" s="203"/>
      <c r="D70" s="192"/>
      <c r="E70" s="196"/>
      <c r="F70" s="197"/>
      <c r="G70" s="196"/>
      <c r="H70" s="198"/>
      <c r="I70" s="199"/>
      <c r="J70" s="199"/>
      <c r="K70" s="194"/>
      <c r="L70" s="194"/>
      <c r="M70" s="189"/>
      <c r="N70" s="201"/>
      <c r="O70" s="195"/>
      <c r="P70" s="76"/>
      <c r="Q70" s="76"/>
      <c r="R70" s="76"/>
      <c r="S70" s="76"/>
    </row>
    <row r="71" spans="1:19" s="39" customFormat="1" x14ac:dyDescent="0.25">
      <c r="A71" s="80"/>
      <c r="B71" s="182"/>
      <c r="C71" s="189"/>
      <c r="D71" s="207"/>
      <c r="E71" s="190"/>
      <c r="F71" s="201"/>
      <c r="G71" s="190"/>
      <c r="H71" s="191"/>
      <c r="I71" s="195"/>
      <c r="J71" s="208"/>
      <c r="K71" s="194"/>
      <c r="L71" s="194"/>
      <c r="M71" s="189"/>
      <c r="N71" s="201"/>
      <c r="O71" s="195"/>
      <c r="P71" s="76"/>
      <c r="Q71" s="76"/>
      <c r="R71" s="76"/>
      <c r="S71" s="76"/>
    </row>
    <row r="72" spans="1:19" s="117" customFormat="1" x14ac:dyDescent="0.25">
      <c r="A72" s="140"/>
      <c r="B72" s="183"/>
      <c r="C72" s="209"/>
      <c r="D72" s="210"/>
      <c r="E72" s="211"/>
      <c r="F72" s="211"/>
      <c r="G72" s="211"/>
      <c r="H72" s="191"/>
      <c r="I72" s="212"/>
      <c r="J72" s="189"/>
      <c r="K72" s="189"/>
      <c r="L72" s="189"/>
      <c r="M72" s="189"/>
      <c r="N72" s="190"/>
      <c r="O72" s="191"/>
      <c r="P72" s="93"/>
      <c r="Q72" s="93"/>
      <c r="R72" s="93"/>
      <c r="S72" s="93"/>
    </row>
    <row r="73" spans="1:19" s="39" customFormat="1" x14ac:dyDescent="0.25">
      <c r="A73" s="82"/>
      <c r="B73" s="182"/>
      <c r="C73" s="189"/>
      <c r="D73" s="207"/>
      <c r="E73" s="190"/>
      <c r="F73" s="201"/>
      <c r="G73" s="190"/>
      <c r="H73" s="191"/>
      <c r="I73" s="195"/>
      <c r="J73" s="208"/>
      <c r="K73" s="194"/>
      <c r="L73" s="194"/>
      <c r="M73" s="189"/>
      <c r="N73" s="201"/>
      <c r="O73" s="195"/>
      <c r="P73" s="76"/>
      <c r="Q73" s="76"/>
      <c r="R73" s="76"/>
      <c r="S73" s="76"/>
    </row>
    <row r="74" spans="1:19" s="39" customFormat="1" x14ac:dyDescent="0.25">
      <c r="A74" s="82"/>
      <c r="B74" s="182"/>
      <c r="C74" s="189"/>
      <c r="D74" s="207"/>
      <c r="E74" s="190"/>
      <c r="F74" s="201"/>
      <c r="G74" s="190"/>
      <c r="H74" s="191"/>
      <c r="I74" s="195"/>
      <c r="J74" s="208"/>
      <c r="K74" s="194"/>
      <c r="L74" s="194"/>
      <c r="M74" s="189"/>
      <c r="N74" s="201"/>
      <c r="O74" s="195"/>
      <c r="P74" s="76"/>
      <c r="Q74" s="76"/>
      <c r="R74" s="76"/>
      <c r="S74" s="76"/>
    </row>
    <row r="75" spans="1:19" s="39" customFormat="1" x14ac:dyDescent="0.25">
      <c r="A75" s="82"/>
      <c r="B75" s="182"/>
      <c r="C75" s="189"/>
      <c r="D75" s="207"/>
      <c r="E75" s="190"/>
      <c r="F75" s="201"/>
      <c r="G75" s="190"/>
      <c r="H75" s="191"/>
      <c r="I75" s="195"/>
      <c r="J75" s="208"/>
      <c r="K75" s="194"/>
      <c r="L75" s="194"/>
      <c r="M75" s="189"/>
      <c r="N75" s="201"/>
      <c r="O75" s="195"/>
      <c r="P75" s="76"/>
      <c r="Q75" s="76"/>
      <c r="R75" s="76"/>
      <c r="S75" s="76"/>
    </row>
    <row r="76" spans="1:19" s="39" customFormat="1" x14ac:dyDescent="0.25">
      <c r="A76" s="82"/>
      <c r="B76" s="182"/>
      <c r="C76" s="189"/>
      <c r="D76" s="207"/>
      <c r="E76" s="190"/>
      <c r="F76" s="201"/>
      <c r="G76" s="190"/>
      <c r="H76" s="191"/>
      <c r="I76" s="195"/>
      <c r="J76" s="208"/>
      <c r="K76" s="194"/>
      <c r="L76" s="194"/>
      <c r="M76" s="189"/>
      <c r="N76" s="201"/>
      <c r="O76" s="195"/>
      <c r="P76" s="76"/>
      <c r="Q76" s="76"/>
      <c r="R76" s="76"/>
      <c r="S76" s="76"/>
    </row>
    <row r="77" spans="1:19" s="39" customFormat="1" x14ac:dyDescent="0.25">
      <c r="A77" s="82"/>
      <c r="B77" s="182"/>
      <c r="C77" s="189"/>
      <c r="D77" s="207"/>
      <c r="E77" s="190"/>
      <c r="F77" s="201"/>
      <c r="G77" s="190"/>
      <c r="H77" s="191"/>
      <c r="I77" s="190"/>
      <c r="J77" s="190"/>
      <c r="K77" s="194"/>
      <c r="L77" s="194"/>
      <c r="M77" s="189"/>
      <c r="N77" s="201"/>
      <c r="O77" s="195"/>
      <c r="P77" s="76"/>
      <c r="Q77" s="76"/>
      <c r="R77" s="76"/>
      <c r="S77" s="76"/>
    </row>
    <row r="78" spans="1:19" s="39" customFormat="1" x14ac:dyDescent="0.25">
      <c r="A78" s="82"/>
      <c r="B78" s="182"/>
      <c r="C78" s="189"/>
      <c r="D78" s="207"/>
      <c r="E78" s="190"/>
      <c r="F78" s="201"/>
      <c r="G78" s="190"/>
      <c r="H78" s="191"/>
      <c r="I78" s="190"/>
      <c r="J78" s="190"/>
      <c r="K78" s="194"/>
      <c r="L78" s="194"/>
      <c r="M78" s="189"/>
      <c r="N78" s="201"/>
      <c r="O78" s="195"/>
      <c r="P78" s="76"/>
      <c r="Q78" s="76"/>
      <c r="R78" s="76"/>
      <c r="S78" s="76"/>
    </row>
    <row r="79" spans="1:19" s="39" customFormat="1" x14ac:dyDescent="0.25">
      <c r="A79" s="82"/>
      <c r="B79" s="182"/>
      <c r="C79" s="189"/>
      <c r="D79" s="207"/>
      <c r="E79" s="190"/>
      <c r="F79" s="201"/>
      <c r="G79" s="190"/>
      <c r="H79" s="191"/>
      <c r="I79" s="208"/>
      <c r="J79" s="190"/>
      <c r="K79" s="194"/>
      <c r="L79" s="194"/>
      <c r="M79" s="195"/>
      <c r="N79" s="201"/>
      <c r="O79" s="195"/>
      <c r="P79" s="76"/>
      <c r="Q79" s="76"/>
      <c r="R79" s="76"/>
      <c r="S79" s="76"/>
    </row>
    <row r="80" spans="1:19" s="39" customFormat="1" x14ac:dyDescent="0.25">
      <c r="A80" s="82"/>
      <c r="B80" s="182"/>
      <c r="C80" s="189"/>
      <c r="D80" s="207"/>
      <c r="E80" s="190"/>
      <c r="F80" s="201"/>
      <c r="G80" s="190"/>
      <c r="H80" s="191"/>
      <c r="I80" s="208"/>
      <c r="J80" s="190"/>
      <c r="K80" s="194"/>
      <c r="L80" s="194"/>
      <c r="M80" s="195"/>
      <c r="N80" s="201"/>
      <c r="O80" s="195"/>
      <c r="P80" s="76"/>
      <c r="Q80" s="76"/>
      <c r="R80" s="76"/>
      <c r="S80" s="76"/>
    </row>
    <row r="81" spans="1:19" s="39" customFormat="1" x14ac:dyDescent="0.25">
      <c r="A81" s="82"/>
      <c r="B81" s="182"/>
      <c r="C81" s="189"/>
      <c r="D81" s="207"/>
      <c r="E81" s="190"/>
      <c r="F81" s="201"/>
      <c r="G81" s="190"/>
      <c r="H81" s="191"/>
      <c r="I81" s="208"/>
      <c r="J81" s="195"/>
      <c r="K81" s="194"/>
      <c r="L81" s="194"/>
      <c r="M81" s="195"/>
      <c r="N81" s="201"/>
      <c r="O81" s="195"/>
      <c r="P81" s="76"/>
      <c r="Q81" s="76"/>
      <c r="R81" s="76"/>
      <c r="S81" s="76"/>
    </row>
    <row r="82" spans="1:19" s="39" customFormat="1" x14ac:dyDescent="0.25">
      <c r="A82" s="82"/>
      <c r="B82" s="182"/>
      <c r="C82" s="195"/>
      <c r="D82" s="207"/>
      <c r="E82" s="190"/>
      <c r="F82" s="201"/>
      <c r="G82" s="190"/>
      <c r="H82" s="191"/>
      <c r="I82" s="208"/>
      <c r="J82" s="195"/>
      <c r="K82" s="194"/>
      <c r="L82" s="194"/>
      <c r="M82" s="195"/>
      <c r="N82" s="201"/>
      <c r="O82" s="195"/>
      <c r="P82" s="76"/>
      <c r="Q82" s="76"/>
      <c r="R82" s="76"/>
      <c r="S82" s="76"/>
    </row>
    <row r="83" spans="1:19" s="39" customFormat="1" x14ac:dyDescent="0.25">
      <c r="A83" s="82"/>
      <c r="B83" s="182"/>
      <c r="C83" s="195"/>
      <c r="D83" s="207"/>
      <c r="E83" s="190"/>
      <c r="F83" s="201"/>
      <c r="G83" s="190"/>
      <c r="H83" s="191"/>
      <c r="I83" s="208"/>
      <c r="J83" s="195"/>
      <c r="K83" s="194"/>
      <c r="L83" s="194"/>
      <c r="M83" s="195"/>
      <c r="N83" s="201"/>
      <c r="O83" s="195"/>
      <c r="P83" s="76"/>
      <c r="Q83" s="76"/>
      <c r="R83" s="76"/>
      <c r="S83" s="76"/>
    </row>
    <row r="84" spans="1:19" s="69" customFormat="1" x14ac:dyDescent="0.25">
      <c r="A84" s="82"/>
      <c r="B84" s="182"/>
      <c r="C84" s="195"/>
      <c r="D84" s="207"/>
      <c r="E84" s="190"/>
      <c r="F84" s="201"/>
      <c r="G84" s="190"/>
      <c r="H84" s="191"/>
      <c r="I84" s="195"/>
      <c r="J84" s="195"/>
      <c r="K84" s="195"/>
      <c r="L84" s="195"/>
      <c r="M84" s="195"/>
      <c r="N84" s="195"/>
      <c r="O84" s="195"/>
      <c r="P84" s="81"/>
      <c r="Q84" s="81"/>
      <c r="R84" s="81"/>
      <c r="S84" s="81"/>
    </row>
    <row r="85" spans="1:19" s="117" customFormat="1" x14ac:dyDescent="0.25">
      <c r="A85" s="140"/>
      <c r="B85" s="183"/>
      <c r="C85" s="209"/>
      <c r="D85" s="210"/>
      <c r="E85" s="211"/>
      <c r="F85" s="211"/>
      <c r="G85" s="211"/>
      <c r="H85" s="191"/>
      <c r="I85" s="212"/>
      <c r="J85" s="189"/>
      <c r="K85" s="189"/>
      <c r="L85" s="189"/>
      <c r="M85" s="189"/>
      <c r="N85" s="190"/>
      <c r="O85" s="191"/>
      <c r="P85" s="93"/>
      <c r="Q85" s="93"/>
      <c r="R85" s="93"/>
      <c r="S85" s="93"/>
    </row>
    <row r="86" spans="1:19" s="39" customFormat="1" x14ac:dyDescent="0.25">
      <c r="A86" s="71"/>
      <c r="B86" s="184"/>
      <c r="C86" s="195"/>
      <c r="D86" s="195"/>
      <c r="E86" s="190"/>
      <c r="F86" s="201"/>
      <c r="G86" s="190"/>
      <c r="H86" s="191"/>
      <c r="I86" s="195"/>
      <c r="J86" s="195"/>
      <c r="K86" s="195"/>
      <c r="L86" s="195"/>
      <c r="M86" s="195"/>
      <c r="N86" s="195"/>
      <c r="O86" s="195"/>
      <c r="P86" s="76"/>
      <c r="Q86" s="76"/>
      <c r="R86" s="76"/>
      <c r="S86" s="76"/>
    </row>
    <row r="87" spans="1:19" s="39" customFormat="1" x14ac:dyDescent="0.25">
      <c r="A87" s="71"/>
      <c r="B87" s="184"/>
      <c r="C87" s="195"/>
      <c r="D87" s="195"/>
      <c r="E87" s="190"/>
      <c r="F87" s="201"/>
      <c r="G87" s="190"/>
      <c r="H87" s="191"/>
      <c r="I87" s="195"/>
      <c r="J87" s="195"/>
      <c r="K87" s="195"/>
      <c r="L87" s="195"/>
      <c r="M87" s="195"/>
      <c r="N87" s="195"/>
      <c r="O87" s="195"/>
      <c r="P87" s="76"/>
      <c r="Q87" s="76"/>
      <c r="R87" s="76"/>
      <c r="S87" s="76"/>
    </row>
    <row r="88" spans="1:19" s="39" customFormat="1" x14ac:dyDescent="0.25">
      <c r="A88" s="71"/>
      <c r="B88" s="184"/>
      <c r="C88" s="195"/>
      <c r="D88" s="195"/>
      <c r="E88" s="190"/>
      <c r="F88" s="201"/>
      <c r="G88" s="190"/>
      <c r="H88" s="191"/>
      <c r="I88" s="195"/>
      <c r="J88" s="195"/>
      <c r="K88" s="195"/>
      <c r="L88" s="195"/>
      <c r="M88" s="195"/>
      <c r="N88" s="195"/>
      <c r="O88" s="195"/>
      <c r="P88" s="76"/>
      <c r="Q88" s="76"/>
      <c r="R88" s="76"/>
      <c r="S88" s="76"/>
    </row>
    <row r="89" spans="1:19" s="39" customFormat="1" x14ac:dyDescent="0.25">
      <c r="A89" s="71"/>
      <c r="B89" s="184"/>
      <c r="C89" s="195"/>
      <c r="D89" s="195"/>
      <c r="E89" s="190"/>
      <c r="F89" s="201"/>
      <c r="G89" s="190"/>
      <c r="H89" s="191"/>
      <c r="I89" s="195"/>
      <c r="J89" s="195"/>
      <c r="K89" s="195"/>
      <c r="L89" s="195"/>
      <c r="M89" s="195"/>
      <c r="N89" s="195"/>
      <c r="O89" s="195"/>
      <c r="P89" s="76"/>
      <c r="Q89" s="76"/>
      <c r="R89" s="76"/>
      <c r="S89" s="76"/>
    </row>
    <row r="90" spans="1:19" s="117" customFormat="1" x14ac:dyDescent="0.25">
      <c r="A90" s="140"/>
      <c r="B90" s="183"/>
      <c r="C90" s="209"/>
      <c r="D90" s="210"/>
      <c r="E90" s="211"/>
      <c r="F90" s="211"/>
      <c r="G90" s="211"/>
      <c r="H90" s="191"/>
      <c r="I90" s="212"/>
      <c r="J90" s="189"/>
      <c r="K90" s="189"/>
      <c r="L90" s="189"/>
      <c r="M90" s="189"/>
      <c r="N90" s="190"/>
      <c r="O90" s="191"/>
      <c r="P90" s="93"/>
      <c r="Q90" s="93"/>
      <c r="R90" s="93"/>
      <c r="S90" s="93"/>
    </row>
    <row r="91" spans="1:19" s="39" customFormat="1" x14ac:dyDescent="0.25">
      <c r="A91" s="71"/>
      <c r="B91" s="184"/>
      <c r="C91" s="195"/>
      <c r="D91" s="195"/>
      <c r="E91" s="190"/>
      <c r="F91" s="201"/>
      <c r="G91" s="190"/>
      <c r="H91" s="191"/>
      <c r="I91" s="195"/>
      <c r="J91" s="195"/>
      <c r="K91" s="195"/>
      <c r="L91" s="195"/>
      <c r="M91" s="195"/>
      <c r="N91" s="195"/>
      <c r="O91" s="195"/>
      <c r="P91" s="76"/>
      <c r="Q91" s="76"/>
      <c r="R91" s="76"/>
      <c r="S91" s="76"/>
    </row>
    <row r="92" spans="1:19" s="39" customFormat="1" x14ac:dyDescent="0.25">
      <c r="A92" s="71"/>
      <c r="B92" s="184"/>
      <c r="C92" s="195"/>
      <c r="D92" s="195"/>
      <c r="E92" s="190"/>
      <c r="F92" s="201"/>
      <c r="G92" s="190"/>
      <c r="H92" s="191"/>
      <c r="I92" s="195"/>
      <c r="J92" s="195"/>
      <c r="K92" s="195"/>
      <c r="L92" s="195"/>
      <c r="M92" s="195"/>
      <c r="N92" s="195"/>
      <c r="O92" s="195"/>
      <c r="P92" s="76"/>
      <c r="Q92" s="76"/>
      <c r="R92" s="76"/>
      <c r="S92" s="76"/>
    </row>
    <row r="93" spans="1:19" s="39" customFormat="1" x14ac:dyDescent="0.25">
      <c r="A93" s="71"/>
      <c r="B93" s="184"/>
      <c r="C93" s="195"/>
      <c r="D93" s="195"/>
      <c r="E93" s="190"/>
      <c r="F93" s="201"/>
      <c r="G93" s="190"/>
      <c r="H93" s="191"/>
      <c r="I93" s="195"/>
      <c r="J93" s="195"/>
      <c r="K93" s="195"/>
      <c r="L93" s="195"/>
      <c r="M93" s="195"/>
      <c r="N93" s="195"/>
      <c r="O93" s="195"/>
      <c r="P93" s="76"/>
      <c r="Q93" s="76"/>
      <c r="R93" s="76"/>
      <c r="S93" s="76"/>
    </row>
    <row r="94" spans="1:19" s="39" customFormat="1" x14ac:dyDescent="0.25">
      <c r="A94" s="71"/>
      <c r="B94" s="184"/>
      <c r="C94" s="195"/>
      <c r="D94" s="195"/>
      <c r="E94" s="190"/>
      <c r="F94" s="201"/>
      <c r="G94" s="190"/>
      <c r="H94" s="191"/>
      <c r="I94" s="195"/>
      <c r="J94" s="195"/>
      <c r="K94" s="195"/>
      <c r="L94" s="195"/>
      <c r="M94" s="195"/>
      <c r="N94" s="195"/>
      <c r="O94" s="195"/>
      <c r="P94" s="76"/>
      <c r="Q94" s="76"/>
      <c r="R94" s="76"/>
      <c r="S94" s="76"/>
    </row>
    <row r="95" spans="1:19" s="39" customFormat="1" x14ac:dyDescent="0.25">
      <c r="A95" s="71"/>
      <c r="B95" s="184"/>
      <c r="C95" s="195"/>
      <c r="D95" s="195"/>
      <c r="E95" s="190"/>
      <c r="F95" s="201"/>
      <c r="G95" s="190"/>
      <c r="H95" s="191"/>
      <c r="I95" s="195"/>
      <c r="J95" s="195"/>
      <c r="K95" s="195"/>
      <c r="L95" s="195"/>
      <c r="M95" s="195"/>
      <c r="N95" s="195"/>
      <c r="O95" s="195"/>
      <c r="P95" s="76"/>
      <c r="Q95" s="76"/>
      <c r="R95" s="76"/>
      <c r="S95" s="76"/>
    </row>
    <row r="96" spans="1:19" s="39" customFormat="1" x14ac:dyDescent="0.25">
      <c r="A96" s="71"/>
      <c r="B96" s="75"/>
      <c r="C96" s="185"/>
      <c r="D96" s="185"/>
      <c r="E96" s="186"/>
      <c r="F96" s="85"/>
      <c r="G96" s="186"/>
      <c r="H96" s="187"/>
      <c r="I96" s="185"/>
      <c r="J96" s="185"/>
      <c r="K96" s="185"/>
      <c r="L96" s="185"/>
      <c r="M96" s="185"/>
      <c r="N96" s="185"/>
      <c r="O96" s="76"/>
      <c r="P96" s="76"/>
      <c r="Q96" s="76"/>
      <c r="R96" s="76"/>
      <c r="S96" s="76"/>
    </row>
    <row r="97" spans="1:19" s="39" customFormat="1" x14ac:dyDescent="0.25">
      <c r="A97" s="71"/>
      <c r="B97" s="75"/>
      <c r="C97" s="72"/>
      <c r="D97" s="72"/>
      <c r="E97" s="77"/>
      <c r="F97" s="85"/>
      <c r="G97" s="77"/>
      <c r="H97" s="91"/>
      <c r="I97" s="72"/>
      <c r="J97" s="72"/>
      <c r="K97" s="72"/>
      <c r="L97" s="72"/>
      <c r="M97" s="72"/>
      <c r="N97" s="72"/>
      <c r="O97" s="76"/>
      <c r="P97" s="76"/>
      <c r="Q97" s="76"/>
      <c r="R97" s="76"/>
      <c r="S97" s="76"/>
    </row>
    <row r="98" spans="1:19" s="117" customFormat="1" x14ac:dyDescent="0.25">
      <c r="A98" s="111"/>
      <c r="B98" s="112"/>
      <c r="C98" s="112"/>
      <c r="D98" s="68"/>
      <c r="E98" s="101"/>
      <c r="F98" s="87"/>
      <c r="G98" s="87"/>
      <c r="H98" s="121"/>
      <c r="I98" s="113"/>
      <c r="J98" s="114"/>
      <c r="K98" s="114"/>
      <c r="L98" s="114"/>
      <c r="M98" s="115"/>
      <c r="N98" s="130"/>
    </row>
    <row r="99" spans="1:19" s="39" customFormat="1" x14ac:dyDescent="0.25">
      <c r="A99" s="70"/>
      <c r="B99" s="37"/>
      <c r="C99" s="38"/>
      <c r="D99" s="38"/>
      <c r="E99" s="83"/>
      <c r="F99" s="86"/>
      <c r="G99" s="78"/>
      <c r="H99" s="121"/>
      <c r="I99" s="38"/>
      <c r="J99" s="38"/>
      <c r="K99" s="38"/>
      <c r="L99" s="38"/>
      <c r="M99" s="38"/>
      <c r="N99" s="38"/>
    </row>
    <row r="100" spans="1:19" s="39" customFormat="1" x14ac:dyDescent="0.25">
      <c r="A100" s="70"/>
      <c r="B100" s="37"/>
      <c r="C100" s="38"/>
      <c r="D100" s="38"/>
      <c r="E100" s="83"/>
      <c r="F100" s="86"/>
      <c r="G100" s="78"/>
      <c r="H100" s="121"/>
      <c r="I100" s="38"/>
      <c r="J100" s="38"/>
      <c r="K100" s="38"/>
      <c r="L100" s="38"/>
      <c r="M100" s="38"/>
      <c r="N100" s="38"/>
    </row>
    <row r="101" spans="1:19" s="39" customFormat="1" x14ac:dyDescent="0.25">
      <c r="A101" s="70"/>
      <c r="B101" s="37"/>
      <c r="C101" s="38"/>
      <c r="D101" s="38"/>
      <c r="E101" s="83"/>
      <c r="F101" s="86"/>
      <c r="G101" s="78"/>
      <c r="H101" s="121"/>
      <c r="I101" s="38"/>
      <c r="J101" s="38"/>
      <c r="K101" s="38"/>
      <c r="L101" s="38"/>
      <c r="M101" s="38"/>
      <c r="N101" s="38"/>
    </row>
    <row r="102" spans="1:19" s="39" customFormat="1" x14ac:dyDescent="0.25">
      <c r="A102" s="70"/>
      <c r="B102" s="37"/>
      <c r="C102" s="38"/>
      <c r="D102" s="38"/>
      <c r="E102" s="83"/>
      <c r="F102" s="86"/>
      <c r="G102" s="78"/>
      <c r="H102" s="121"/>
      <c r="I102" s="38"/>
      <c r="J102" s="38"/>
      <c r="K102" s="38"/>
      <c r="L102" s="38"/>
      <c r="M102" s="38"/>
      <c r="N102" s="38"/>
    </row>
    <row r="103" spans="1:19" s="39" customFormat="1" x14ac:dyDescent="0.25">
      <c r="A103" s="70"/>
      <c r="B103" s="37"/>
      <c r="C103" s="38"/>
      <c r="D103" s="38"/>
      <c r="E103" s="83"/>
      <c r="F103" s="86"/>
      <c r="G103" s="78"/>
      <c r="H103" s="121"/>
      <c r="I103" s="38"/>
      <c r="J103" s="38"/>
      <c r="K103" s="38"/>
      <c r="L103" s="38"/>
      <c r="M103" s="38"/>
      <c r="N103" s="38"/>
    </row>
    <row r="104" spans="1:19" s="39" customFormat="1" x14ac:dyDescent="0.25">
      <c r="A104" s="70"/>
      <c r="B104" s="37"/>
      <c r="C104" s="38"/>
      <c r="D104" s="38"/>
      <c r="E104" s="83"/>
      <c r="F104" s="86"/>
      <c r="G104" s="78"/>
      <c r="H104" s="121"/>
      <c r="I104" s="38"/>
      <c r="J104" s="38"/>
      <c r="K104" s="38"/>
      <c r="L104" s="38"/>
      <c r="M104" s="38"/>
      <c r="N104" s="38"/>
    </row>
    <row r="105" spans="1:19" s="39" customFormat="1" x14ac:dyDescent="0.25">
      <c r="A105" s="70"/>
      <c r="B105" s="37"/>
      <c r="C105" s="38"/>
      <c r="D105" s="38"/>
      <c r="E105" s="83"/>
      <c r="F105" s="86"/>
      <c r="G105" s="78"/>
      <c r="H105" s="121"/>
      <c r="I105" s="38"/>
      <c r="J105" s="38"/>
      <c r="K105" s="38"/>
      <c r="L105" s="38"/>
      <c r="M105" s="38"/>
      <c r="N105" s="38"/>
    </row>
    <row r="106" spans="1:19" s="39" customFormat="1" x14ac:dyDescent="0.25">
      <c r="A106" s="70"/>
      <c r="B106" s="37"/>
      <c r="C106" s="38"/>
      <c r="D106" s="38"/>
      <c r="E106" s="83"/>
      <c r="F106" s="86"/>
      <c r="G106" s="78"/>
      <c r="H106" s="121"/>
      <c r="I106" s="38"/>
      <c r="J106" s="38"/>
      <c r="K106" s="38"/>
      <c r="L106" s="38"/>
      <c r="M106" s="38"/>
      <c r="N106" s="38"/>
    </row>
    <row r="107" spans="1:19" s="74" customFormat="1" x14ac:dyDescent="0.25">
      <c r="A107" s="71"/>
      <c r="B107" s="75"/>
      <c r="C107" s="72"/>
      <c r="D107" s="72"/>
      <c r="E107" s="84"/>
      <c r="F107" s="85"/>
      <c r="G107" s="78"/>
      <c r="H107" s="121"/>
      <c r="I107" s="73"/>
      <c r="J107" s="73"/>
      <c r="K107" s="73"/>
      <c r="L107" s="73"/>
      <c r="M107" s="73"/>
      <c r="N107" s="73"/>
    </row>
    <row r="108" spans="1:19" s="74" customFormat="1" x14ac:dyDescent="0.25">
      <c r="A108" s="71"/>
      <c r="B108" s="75"/>
      <c r="C108" s="72"/>
      <c r="D108" s="72"/>
      <c r="E108" s="84"/>
      <c r="F108" s="85"/>
      <c r="G108" s="103"/>
      <c r="H108" s="121"/>
      <c r="I108" s="73"/>
      <c r="J108" s="73"/>
      <c r="K108" s="73"/>
      <c r="L108" s="73"/>
      <c r="M108" s="73"/>
      <c r="N108" s="73"/>
    </row>
    <row r="109" spans="1:19" s="118" customFormat="1" x14ac:dyDescent="0.25">
      <c r="A109" s="111"/>
      <c r="B109" s="112"/>
      <c r="C109" s="112"/>
      <c r="D109" s="68"/>
      <c r="E109" s="101"/>
      <c r="F109" s="87"/>
      <c r="G109" s="87"/>
      <c r="H109" s="141"/>
      <c r="I109" s="113"/>
      <c r="J109" s="114"/>
      <c r="K109" s="114"/>
      <c r="L109" s="114"/>
      <c r="M109" s="115"/>
      <c r="N109" s="124"/>
    </row>
    <row r="110" spans="1:19" s="39" customFormat="1" x14ac:dyDescent="0.25">
      <c r="A110" s="65"/>
      <c r="B110" s="120"/>
      <c r="C110" s="120"/>
      <c r="D110" s="36"/>
      <c r="E110" s="89"/>
      <c r="F110" s="79"/>
      <c r="G110" s="62"/>
      <c r="H110" s="121"/>
      <c r="I110" s="89"/>
      <c r="J110" s="125"/>
      <c r="K110" s="125"/>
      <c r="L110" s="125"/>
      <c r="M110" s="126"/>
      <c r="N110" s="127"/>
      <c r="O110" s="128"/>
    </row>
    <row r="111" spans="1:19" s="39" customFormat="1" x14ac:dyDescent="0.25">
      <c r="A111" s="65"/>
      <c r="B111" s="120"/>
      <c r="C111" s="120"/>
      <c r="D111" s="36"/>
      <c r="E111" s="89"/>
      <c r="F111" s="79"/>
      <c r="G111" s="62"/>
      <c r="H111" s="121"/>
      <c r="I111" s="89"/>
      <c r="J111" s="125"/>
      <c r="K111" s="125"/>
      <c r="L111" s="125"/>
      <c r="M111" s="126"/>
      <c r="N111" s="127"/>
      <c r="O111" s="128"/>
    </row>
    <row r="112" spans="1:19" s="39" customFormat="1" x14ac:dyDescent="0.25">
      <c r="A112" s="65"/>
      <c r="B112" s="120"/>
      <c r="C112" s="120"/>
      <c r="D112" s="36"/>
      <c r="E112" s="89"/>
      <c r="F112" s="79"/>
      <c r="G112" s="62"/>
      <c r="H112" s="121"/>
      <c r="I112" s="89"/>
      <c r="J112" s="125"/>
      <c r="K112" s="125"/>
      <c r="L112" s="125"/>
      <c r="M112" s="126"/>
      <c r="N112" s="127"/>
      <c r="O112" s="128"/>
    </row>
    <row r="113" spans="1:15" s="39" customFormat="1" x14ac:dyDescent="0.25">
      <c r="A113" s="65"/>
      <c r="B113" s="120"/>
      <c r="C113" s="120"/>
      <c r="D113" s="36"/>
      <c r="E113" s="89"/>
      <c r="F113" s="79"/>
      <c r="G113" s="62"/>
      <c r="H113" s="121"/>
      <c r="I113" s="89"/>
      <c r="J113" s="125"/>
      <c r="K113" s="125"/>
      <c r="L113" s="125"/>
      <c r="M113" s="126"/>
      <c r="N113" s="127"/>
      <c r="O113" s="128"/>
    </row>
    <row r="114" spans="1:15" s="39" customFormat="1" ht="27.95" customHeight="1" x14ac:dyDescent="0.25">
      <c r="A114" s="65"/>
      <c r="B114" s="120"/>
      <c r="C114" s="120"/>
      <c r="D114" s="36"/>
      <c r="E114" s="89"/>
      <c r="F114" s="79"/>
      <c r="G114" s="62"/>
      <c r="H114" s="121"/>
      <c r="I114" s="89"/>
      <c r="J114" s="125"/>
      <c r="K114" s="125"/>
      <c r="L114" s="125"/>
      <c r="M114" s="129"/>
      <c r="N114" s="129"/>
      <c r="O114" s="128"/>
    </row>
    <row r="115" spans="1:15" s="39" customFormat="1" x14ac:dyDescent="0.25">
      <c r="A115" s="65"/>
      <c r="B115" s="120"/>
      <c r="C115" s="120"/>
      <c r="D115" s="36"/>
      <c r="E115" s="89"/>
      <c r="F115" s="79"/>
      <c r="G115" s="62"/>
      <c r="H115" s="121"/>
      <c r="I115" s="89"/>
      <c r="J115" s="125"/>
      <c r="K115" s="125"/>
      <c r="L115" s="125"/>
      <c r="M115" s="129"/>
      <c r="N115" s="129"/>
      <c r="O115" s="128"/>
    </row>
    <row r="116" spans="1:15" s="118" customFormat="1" x14ac:dyDescent="0.25">
      <c r="A116" s="111"/>
      <c r="B116" s="112"/>
      <c r="C116" s="112"/>
      <c r="D116" s="68"/>
      <c r="E116" s="101"/>
      <c r="F116" s="87"/>
      <c r="G116" s="87"/>
      <c r="H116" s="141"/>
      <c r="I116" s="113"/>
      <c r="J116" s="114"/>
      <c r="K116" s="114"/>
      <c r="L116" s="114"/>
      <c r="M116" s="115"/>
      <c r="N116" s="130"/>
    </row>
    <row r="117" spans="1:15" s="39" customFormat="1" x14ac:dyDescent="0.25">
      <c r="A117" s="65"/>
      <c r="B117" s="37"/>
      <c r="C117" s="37"/>
      <c r="D117" s="36"/>
      <c r="E117" s="89"/>
      <c r="F117" s="79"/>
      <c r="G117" s="78"/>
      <c r="H117" s="121"/>
      <c r="I117" s="89"/>
      <c r="J117" s="131"/>
      <c r="K117" s="129"/>
      <c r="L117" s="129"/>
      <c r="M117" s="129"/>
      <c r="N117" s="129"/>
      <c r="O117" s="128"/>
    </row>
    <row r="118" spans="1:15" s="39" customFormat="1" x14ac:dyDescent="0.25">
      <c r="A118" s="65"/>
      <c r="B118" s="37"/>
      <c r="C118" s="37"/>
      <c r="D118" s="36"/>
      <c r="E118" s="89"/>
      <c r="F118" s="79"/>
      <c r="G118" s="78"/>
      <c r="H118" s="121"/>
      <c r="I118" s="89"/>
      <c r="J118" s="131"/>
      <c r="K118" s="129"/>
      <c r="L118" s="129"/>
      <c r="M118" s="129"/>
      <c r="N118" s="129"/>
      <c r="O118" s="128"/>
    </row>
    <row r="119" spans="1:15" s="39" customFormat="1" x14ac:dyDescent="0.25">
      <c r="A119" s="65"/>
      <c r="B119" s="37"/>
      <c r="C119" s="37"/>
      <c r="D119" s="36"/>
      <c r="E119" s="89"/>
      <c r="F119" s="79"/>
      <c r="G119" s="78"/>
      <c r="H119" s="121"/>
      <c r="I119" s="89"/>
      <c r="J119" s="131"/>
      <c r="K119" s="129"/>
      <c r="L119" s="129"/>
      <c r="M119" s="129"/>
      <c r="N119" s="129"/>
      <c r="O119" s="128"/>
    </row>
    <row r="120" spans="1:15" s="39" customFormat="1" x14ac:dyDescent="0.25">
      <c r="A120" s="65"/>
      <c r="B120" s="37"/>
      <c r="C120" s="37"/>
      <c r="D120" s="36"/>
      <c r="E120" s="89"/>
      <c r="F120" s="79"/>
      <c r="G120" s="78"/>
      <c r="H120" s="121"/>
      <c r="I120" s="92"/>
      <c r="J120" s="129"/>
      <c r="K120" s="125"/>
      <c r="L120" s="125"/>
      <c r="M120" s="129"/>
      <c r="N120" s="129"/>
      <c r="O120" s="128"/>
    </row>
    <row r="121" spans="1:15" s="39" customFormat="1" x14ac:dyDescent="0.25">
      <c r="A121" s="65"/>
      <c r="B121" s="129"/>
      <c r="C121" s="129"/>
      <c r="D121" s="36"/>
      <c r="E121" s="92"/>
      <c r="F121" s="79"/>
      <c r="G121" s="78"/>
      <c r="H121" s="121"/>
      <c r="I121" s="92"/>
      <c r="J121" s="125"/>
      <c r="K121" s="125"/>
      <c r="L121" s="125"/>
      <c r="M121" s="129"/>
      <c r="N121" s="129"/>
      <c r="O121" s="128"/>
    </row>
    <row r="122" spans="1:15" x14ac:dyDescent="0.25">
      <c r="A122" s="111"/>
      <c r="B122" s="112"/>
      <c r="C122" s="112"/>
      <c r="D122" s="68"/>
      <c r="E122" s="101"/>
      <c r="F122" s="87"/>
      <c r="G122" s="87"/>
      <c r="H122" s="141"/>
      <c r="I122" s="113"/>
      <c r="J122" s="114"/>
      <c r="K122" s="114"/>
      <c r="L122" s="114"/>
      <c r="M122" s="115"/>
      <c r="N122" s="116"/>
    </row>
    <row r="123" spans="1:15" x14ac:dyDescent="0.25">
      <c r="A123" s="65"/>
      <c r="B123" s="120"/>
      <c r="C123" s="120"/>
      <c r="D123" s="36"/>
      <c r="E123" s="66"/>
      <c r="F123" s="79"/>
      <c r="G123" s="62"/>
      <c r="H123" s="121"/>
      <c r="I123" s="132"/>
      <c r="J123" s="125"/>
      <c r="K123" s="125"/>
      <c r="L123" s="125"/>
      <c r="M123" s="126"/>
      <c r="N123" s="127"/>
    </row>
    <row r="124" spans="1:15" x14ac:dyDescent="0.25">
      <c r="A124" s="65"/>
      <c r="B124" s="120"/>
      <c r="C124" s="120"/>
      <c r="D124" s="36"/>
      <c r="E124" s="66"/>
      <c r="F124" s="79"/>
      <c r="G124" s="62"/>
      <c r="H124" s="121"/>
      <c r="I124" s="132"/>
      <c r="J124" s="125"/>
      <c r="K124" s="125"/>
      <c r="L124" s="125"/>
      <c r="M124" s="126"/>
      <c r="N124" s="127"/>
    </row>
    <row r="125" spans="1:15" x14ac:dyDescent="0.25">
      <c r="A125" s="65"/>
      <c r="B125" s="120"/>
      <c r="C125" s="120"/>
      <c r="D125" s="36"/>
      <c r="E125" s="66"/>
      <c r="F125" s="79"/>
      <c r="G125" s="62"/>
      <c r="H125" s="121"/>
      <c r="I125" s="132"/>
      <c r="J125" s="125"/>
      <c r="K125" s="125"/>
      <c r="L125" s="125"/>
      <c r="M125" s="126"/>
      <c r="N125" s="127"/>
    </row>
    <row r="126" spans="1:15" x14ac:dyDescent="0.25">
      <c r="A126" s="65"/>
      <c r="B126" s="120"/>
      <c r="C126" s="120"/>
      <c r="D126" s="36"/>
      <c r="E126" s="66"/>
      <c r="F126" s="79"/>
      <c r="G126" s="62"/>
      <c r="H126" s="121"/>
      <c r="I126" s="38"/>
      <c r="J126" s="38"/>
      <c r="K126" s="38"/>
      <c r="L126" s="38"/>
      <c r="M126" s="38"/>
      <c r="N126" s="38"/>
    </row>
    <row r="127" spans="1:15" x14ac:dyDescent="0.25">
      <c r="A127" s="65"/>
      <c r="B127" s="120"/>
      <c r="C127" s="120"/>
      <c r="D127" s="36"/>
      <c r="E127" s="66"/>
      <c r="F127" s="79"/>
      <c r="G127" s="62"/>
      <c r="H127" s="121"/>
      <c r="I127" s="38"/>
      <c r="J127" s="38"/>
      <c r="K127" s="38"/>
      <c r="L127" s="38"/>
      <c r="M127" s="38"/>
      <c r="N127" s="38"/>
    </row>
    <row r="128" spans="1:15" x14ac:dyDescent="0.25">
      <c r="A128" s="70"/>
      <c r="B128" s="120"/>
      <c r="C128" s="120"/>
      <c r="D128" s="36"/>
      <c r="E128" s="66"/>
      <c r="F128" s="79"/>
      <c r="G128" s="62"/>
      <c r="H128" s="121"/>
      <c r="I128" s="38"/>
      <c r="J128" s="38"/>
      <c r="K128" s="38"/>
      <c r="L128" s="38"/>
      <c r="M128" s="38"/>
      <c r="N128" s="38"/>
    </row>
    <row r="129" spans="1:15" x14ac:dyDescent="0.25">
      <c r="A129" s="70"/>
      <c r="B129" s="120"/>
      <c r="C129" s="120"/>
      <c r="D129" s="36"/>
      <c r="E129" s="66"/>
      <c r="F129" s="79"/>
      <c r="G129" s="62"/>
      <c r="H129" s="121"/>
      <c r="I129" s="38"/>
      <c r="J129" s="38"/>
      <c r="K129" s="38"/>
      <c r="L129" s="38"/>
      <c r="M129" s="38"/>
      <c r="N129" s="38"/>
    </row>
    <row r="130" spans="1:15" x14ac:dyDescent="0.25">
      <c r="A130" s="70"/>
      <c r="B130" s="120"/>
      <c r="C130" s="120"/>
      <c r="D130" s="36"/>
      <c r="E130" s="66"/>
      <c r="F130" s="79"/>
      <c r="G130" s="62"/>
      <c r="H130" s="121"/>
      <c r="I130" s="38"/>
      <c r="J130" s="38"/>
      <c r="K130" s="38"/>
      <c r="L130" s="38"/>
      <c r="M130" s="38"/>
      <c r="N130" s="38"/>
    </row>
    <row r="131" spans="1:15" x14ac:dyDescent="0.25">
      <c r="A131" s="111"/>
      <c r="B131" s="112"/>
      <c r="C131" s="112"/>
      <c r="D131" s="68"/>
      <c r="E131" s="101"/>
      <c r="F131" s="87"/>
      <c r="G131" s="87"/>
      <c r="H131" s="121"/>
      <c r="I131" s="113"/>
      <c r="J131" s="114"/>
      <c r="K131" s="114"/>
      <c r="L131" s="114"/>
      <c r="M131" s="115"/>
      <c r="N131" s="116"/>
    </row>
    <row r="132" spans="1:15" x14ac:dyDescent="0.25">
      <c r="A132" s="65"/>
      <c r="B132" s="120"/>
      <c r="C132" s="120"/>
      <c r="D132" s="36"/>
      <c r="E132" s="66"/>
      <c r="F132" s="79"/>
      <c r="G132" s="62"/>
      <c r="H132" s="36"/>
      <c r="I132" s="132"/>
      <c r="J132" s="125"/>
      <c r="K132" s="125"/>
      <c r="L132" s="125"/>
      <c r="M132" s="126"/>
      <c r="N132" s="127"/>
    </row>
    <row r="133" spans="1:15" s="117" customFormat="1" x14ac:dyDescent="0.25">
      <c r="A133" s="111"/>
      <c r="B133" s="112"/>
      <c r="C133" s="112"/>
      <c r="D133" s="68"/>
      <c r="E133" s="101"/>
      <c r="F133" s="87"/>
      <c r="G133" s="87"/>
      <c r="H133" s="121"/>
      <c r="I133" s="113"/>
      <c r="J133" s="114"/>
      <c r="K133" s="114"/>
      <c r="L133" s="114"/>
      <c r="M133" s="115"/>
      <c r="N133" s="116"/>
    </row>
    <row r="134" spans="1:15" s="39" customFormat="1" x14ac:dyDescent="0.25">
      <c r="A134" s="65"/>
      <c r="B134" s="120"/>
      <c r="C134" s="120"/>
      <c r="D134" s="36"/>
      <c r="E134" s="66"/>
      <c r="F134" s="79"/>
      <c r="G134" s="62"/>
      <c r="H134" s="36"/>
      <c r="I134" s="132"/>
      <c r="J134" s="125"/>
      <c r="K134" s="125"/>
      <c r="L134" s="125"/>
      <c r="M134" s="126"/>
      <c r="N134" s="127"/>
      <c r="O134" s="128"/>
    </row>
  </sheetData>
  <autoFilter ref="A3:S4" xr:uid="{00000000-0009-0000-0000-000002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0"/>
  <sheetViews>
    <sheetView topLeftCell="C17" zoomScale="115" zoomScaleNormal="115" workbookViewId="0">
      <selection activeCell="F29" sqref="F29"/>
    </sheetView>
  </sheetViews>
  <sheetFormatPr defaultColWidth="10.85546875" defaultRowHeight="12.75" x14ac:dyDescent="0.25"/>
  <cols>
    <col min="1" max="3" width="15.42578125" style="163" customWidth="1"/>
    <col min="4" max="4" width="16.85546875" style="163" customWidth="1"/>
    <col min="5" max="5" width="17" style="163" customWidth="1"/>
    <col min="6" max="7" width="22.42578125" style="163" customWidth="1"/>
    <col min="8" max="8" width="16.28515625" style="163" customWidth="1"/>
    <col min="9" max="9" width="15.42578125" style="163" customWidth="1"/>
    <col min="10" max="10" width="23" style="163" customWidth="1"/>
    <col min="11" max="12" width="10.85546875" style="143"/>
    <col min="13" max="13" width="14" style="143" customWidth="1"/>
    <col min="14" max="16384" width="10.85546875" style="143"/>
  </cols>
  <sheetData>
    <row r="1" spans="1:13" ht="25.5" x14ac:dyDescent="0.25">
      <c r="A1" s="464" t="s">
        <v>2</v>
      </c>
      <c r="B1" s="465" t="s">
        <v>8</v>
      </c>
      <c r="C1" s="465" t="s">
        <v>513</v>
      </c>
      <c r="D1" s="465" t="s">
        <v>35</v>
      </c>
      <c r="E1" s="466" t="s">
        <v>36</v>
      </c>
      <c r="F1" s="466" t="s">
        <v>117</v>
      </c>
      <c r="G1" s="467" t="s">
        <v>119</v>
      </c>
      <c r="H1" s="465" t="s">
        <v>514</v>
      </c>
      <c r="I1" s="468" t="s">
        <v>37</v>
      </c>
      <c r="J1" s="469" t="s">
        <v>92</v>
      </c>
      <c r="L1" s="213" t="s">
        <v>84</v>
      </c>
      <c r="M1" s="453"/>
    </row>
    <row r="2" spans="1:13" ht="15" x14ac:dyDescent="0.25">
      <c r="A2" s="162" t="s">
        <v>15</v>
      </c>
      <c r="B2" s="162" t="s">
        <v>14</v>
      </c>
      <c r="C2" s="470">
        <f>Rebeca!G4+Advances!K12</f>
        <v>564000</v>
      </c>
      <c r="D2" s="904">
        <f>0+'Balance UGX'!M2</f>
        <v>36000</v>
      </c>
      <c r="E2" s="471">
        <f>GETPIVOTDATA("Sum of Spent  in national currency (UGX)",'Personal Costs'!$A$3,"Name","Rebeca")</f>
        <v>36000</v>
      </c>
      <c r="F2" s="471"/>
      <c r="G2" s="470">
        <f>Advances!K13</f>
        <v>564000</v>
      </c>
      <c r="H2" s="472">
        <f>Rebeca!G4</f>
        <v>0</v>
      </c>
      <c r="I2" s="473">
        <f>C2+D2-E2-G2</f>
        <v>0</v>
      </c>
      <c r="J2" s="474">
        <f>H2-I2</f>
        <v>0</v>
      </c>
      <c r="L2" s="162" t="s">
        <v>15</v>
      </c>
      <c r="M2" s="214">
        <f>GETPIVOTDATA("Spent  in national currency (UGX)",'Airtime summary'!$A$49,"Name","Rebeca")</f>
        <v>36000</v>
      </c>
    </row>
    <row r="3" spans="1:13" ht="15" x14ac:dyDescent="0.25">
      <c r="A3" s="162" t="s">
        <v>56</v>
      </c>
      <c r="B3" s="162" t="s">
        <v>55</v>
      </c>
      <c r="C3" s="470">
        <f>Augustus!G4+Advances!K9</f>
        <v>1868000</v>
      </c>
      <c r="D3" s="471">
        <f>'Personal Recieved'!D6+'Balance UGX'!M3</f>
        <v>544900</v>
      </c>
      <c r="E3" s="471">
        <f>GETPIVOTDATA("Sum of Spent  in national currency (UGX)",'Personal Costs'!$A$3,"Name","Augustus")</f>
        <v>523900</v>
      </c>
      <c r="F3" s="471"/>
      <c r="G3" s="470"/>
      <c r="H3" s="472">
        <f>Augustus!G24+Advances!K11</f>
        <v>1889000</v>
      </c>
      <c r="I3" s="473">
        <f>C3+D3-E3-G3</f>
        <v>1889000</v>
      </c>
      <c r="J3" s="474">
        <f t="shared" ref="J3:J10" si="0">H3-I3</f>
        <v>0</v>
      </c>
      <c r="L3" s="162" t="s">
        <v>56</v>
      </c>
      <c r="M3" s="214">
        <f>GETPIVOTDATA("Spent  in national currency (UGX)",'Airtime summary'!$A$49,"Name","Augustus")</f>
        <v>86000</v>
      </c>
    </row>
    <row r="4" spans="1:13" ht="15" x14ac:dyDescent="0.25">
      <c r="A4" s="162" t="s">
        <v>110</v>
      </c>
      <c r="B4" s="162" t="s">
        <v>55</v>
      </c>
      <c r="C4" s="470">
        <f>Mary!G4</f>
        <v>130000</v>
      </c>
      <c r="D4" s="471">
        <f>'Personal Recieved'!D12+'Balance UGX'!M4</f>
        <v>935500</v>
      </c>
      <c r="E4" s="471">
        <f>GETPIVOTDATA("Sum of Spent  in national currency (UGX)",'Personal Costs'!$A$3,"Name","Mary")</f>
        <v>1065500</v>
      </c>
      <c r="F4" s="471"/>
      <c r="G4" s="470"/>
      <c r="H4" s="472">
        <f>Mary!G40</f>
        <v>0</v>
      </c>
      <c r="I4" s="473">
        <f t="shared" ref="I4" si="1">C4+D4-E4-G4</f>
        <v>0</v>
      </c>
      <c r="J4" s="474">
        <f t="shared" si="0"/>
        <v>0</v>
      </c>
      <c r="L4" s="162" t="s">
        <v>110</v>
      </c>
      <c r="M4" s="214">
        <f>GETPIVOTDATA("Spent  in national currency (UGX)",'Airtime summary'!$A$49,"Name","Mary")</f>
        <v>86000</v>
      </c>
    </row>
    <row r="5" spans="1:13" ht="15" x14ac:dyDescent="0.25">
      <c r="A5" s="162" t="s">
        <v>43</v>
      </c>
      <c r="B5" s="162" t="s">
        <v>14</v>
      </c>
      <c r="C5" s="470">
        <f>Lydia!G4+Advances!K6</f>
        <v>957000</v>
      </c>
      <c r="D5" s="471">
        <f>'Personal Recieved'!D11+'Balance UGX'!M5</f>
        <v>3035546</v>
      </c>
      <c r="E5" s="471">
        <f>GETPIVOTDATA("Sum of Spent  in national currency (UGX)",'Personal Costs'!$A$3,"Name","Lydia")</f>
        <v>2992546</v>
      </c>
      <c r="F5" s="471"/>
      <c r="G5" s="470"/>
      <c r="H5" s="472">
        <f>Lydia!G97+Advances!K8</f>
        <v>1000000</v>
      </c>
      <c r="I5" s="473">
        <f>C5+D5-E5-G5</f>
        <v>1000000</v>
      </c>
      <c r="J5" s="474">
        <f t="shared" si="0"/>
        <v>0</v>
      </c>
      <c r="K5" s="143" t="s">
        <v>16</v>
      </c>
      <c r="L5" s="162" t="s">
        <v>43</v>
      </c>
      <c r="M5" s="214">
        <f>GETPIVOTDATA("Spent  in national currency (UGX)",'Airtime summary'!$A$49,"Name","Lydia")</f>
        <v>112000</v>
      </c>
    </row>
    <row r="6" spans="1:13" ht="15" x14ac:dyDescent="0.25">
      <c r="A6" s="162" t="s">
        <v>81</v>
      </c>
      <c r="B6" s="340" t="s">
        <v>45</v>
      </c>
      <c r="C6" s="470">
        <f>'i38'!G4</f>
        <v>-9000</v>
      </c>
      <c r="D6" s="471">
        <f>'Personal Recieved'!D8+'Balance UGX'!M6</f>
        <v>480900</v>
      </c>
      <c r="E6" s="471">
        <f>GETPIVOTDATA("Sum of Spent  in national currency (UGX)",'Personal Costs'!$A$3,"Name","i38")</f>
        <v>471900</v>
      </c>
      <c r="F6" s="471"/>
      <c r="G6" s="470"/>
      <c r="H6" s="472">
        <f>'i38'!G20</f>
        <v>0</v>
      </c>
      <c r="I6" s="473">
        <f>C6+D6-E6-G6</f>
        <v>0</v>
      </c>
      <c r="J6" s="474">
        <f t="shared" si="0"/>
        <v>0</v>
      </c>
      <c r="L6" s="162" t="s">
        <v>81</v>
      </c>
      <c r="M6" s="214">
        <f>GETPIVOTDATA("Spent  in national currency (UGX)",'Airtime summary'!$A$49,"Name","i38")</f>
        <v>31000</v>
      </c>
    </row>
    <row r="7" spans="1:13" ht="15" x14ac:dyDescent="0.25">
      <c r="A7" s="339" t="s">
        <v>74</v>
      </c>
      <c r="B7" s="340" t="s">
        <v>45</v>
      </c>
      <c r="C7" s="470">
        <f>'i45'!G5</f>
        <v>-12000</v>
      </c>
      <c r="D7" s="471">
        <f>'Personal Recieved'!D9+'Balance UGX'!M7</f>
        <v>1645600</v>
      </c>
      <c r="E7" s="471">
        <f>GETPIVOTDATA("Sum of Spent  in national currency (UGX)",'Personal Costs'!$A$3,"Name","i45")</f>
        <v>1631600</v>
      </c>
      <c r="F7" s="471"/>
      <c r="G7" s="470"/>
      <c r="H7" s="472">
        <f>'i45'!G146</f>
        <v>2000</v>
      </c>
      <c r="I7" s="473">
        <f>C7+D7-E7-G7</f>
        <v>2000</v>
      </c>
      <c r="J7" s="474">
        <f t="shared" si="0"/>
        <v>0</v>
      </c>
      <c r="L7" s="339" t="s">
        <v>74</v>
      </c>
      <c r="M7" s="214">
        <f>GETPIVOTDATA("Spent  in national currency (UGX)",'Airtime summary'!$A$49,"Name","i45")</f>
        <v>106000</v>
      </c>
    </row>
    <row r="8" spans="1:13" ht="15" x14ac:dyDescent="0.25">
      <c r="A8" s="339" t="s">
        <v>75</v>
      </c>
      <c r="B8" s="340" t="s">
        <v>45</v>
      </c>
      <c r="C8" s="470">
        <f>'i67'!G4</f>
        <v>100000</v>
      </c>
      <c r="D8" s="471">
        <f>'Personal Recieved'!D10+M8</f>
        <v>1484700</v>
      </c>
      <c r="E8" s="471">
        <f>GETPIVOTDATA("Sum of Spent  in national currency (UGX)",'Personal Costs'!$A$3,"Name","i67")</f>
        <v>1582700</v>
      </c>
      <c r="F8" s="471"/>
      <c r="G8" s="470"/>
      <c r="H8" s="472">
        <f>'i67'!G172</f>
        <v>2000</v>
      </c>
      <c r="I8" s="473">
        <f>C8+D8-E8-G8</f>
        <v>2000</v>
      </c>
      <c r="J8" s="474">
        <f t="shared" si="0"/>
        <v>0</v>
      </c>
      <c r="L8" s="339" t="s">
        <v>75</v>
      </c>
      <c r="M8" s="214">
        <f>GETPIVOTDATA("Spent  in national currency (UGX)",'Airtime summary'!$A$49,"Name","i67")</f>
        <v>106000</v>
      </c>
    </row>
    <row r="9" spans="1:13" ht="15" x14ac:dyDescent="0.25">
      <c r="A9" s="162" t="s">
        <v>83</v>
      </c>
      <c r="B9" s="340" t="s">
        <v>14</v>
      </c>
      <c r="C9" s="470">
        <f>Guard!G4</f>
        <v>-10000</v>
      </c>
      <c r="D9" s="471">
        <f>'Personal Recieved'!D7+'Balance UGX'!M9</f>
        <v>454900</v>
      </c>
      <c r="E9" s="471">
        <f>GETPIVOTDATA("Sum of Spent  in national currency (UGX)",'Personal Costs'!$A$3,"Name","Day Guard")</f>
        <v>444900</v>
      </c>
      <c r="F9" s="471"/>
      <c r="G9" s="470"/>
      <c r="H9" s="472">
        <f>Guard!G16</f>
        <v>0</v>
      </c>
      <c r="I9" s="473">
        <f>C9+D9-E9</f>
        <v>0</v>
      </c>
      <c r="J9" s="474">
        <f t="shared" si="0"/>
        <v>0</v>
      </c>
      <c r="L9" s="162" t="s">
        <v>83</v>
      </c>
      <c r="M9" s="214">
        <f>GETPIVOTDATA("Spent  in national currency (UGX)",'Airtime summary'!$A$49,"Name","dayguard")</f>
        <v>40000</v>
      </c>
    </row>
    <row r="10" spans="1:13" ht="15" x14ac:dyDescent="0.25">
      <c r="A10" s="162" t="s">
        <v>82</v>
      </c>
      <c r="B10" s="340"/>
      <c r="C10" s="470">
        <f>'Airtime summary'!G4</f>
        <v>0</v>
      </c>
      <c r="D10" s="471"/>
      <c r="E10" s="471"/>
      <c r="F10" s="471"/>
      <c r="G10" s="470"/>
      <c r="H10" s="472">
        <f>'Airtime summary'!G45</f>
        <v>0</v>
      </c>
      <c r="I10" s="473">
        <f>'Airtime summary'!G46</f>
        <v>0</v>
      </c>
      <c r="J10" s="474">
        <f t="shared" si="0"/>
        <v>0</v>
      </c>
      <c r="L10" s="454"/>
      <c r="M10" s="453"/>
    </row>
    <row r="11" spans="1:13" s="144" customFormat="1" ht="15" x14ac:dyDescent="0.25">
      <c r="A11" s="475"/>
      <c r="B11" s="476"/>
      <c r="C11" s="477"/>
      <c r="D11" s="477"/>
      <c r="E11" s="478"/>
      <c r="F11" s="639" t="s">
        <v>118</v>
      </c>
      <c r="G11" s="640" t="s">
        <v>91</v>
      </c>
      <c r="H11" s="477"/>
      <c r="I11" s="479"/>
      <c r="J11" s="474"/>
      <c r="L11"/>
      <c r="M11" s="522">
        <f>SUM(M2:M9)</f>
        <v>603000</v>
      </c>
    </row>
    <row r="12" spans="1:13" x14ac:dyDescent="0.2">
      <c r="A12" s="480" t="s">
        <v>93</v>
      </c>
      <c r="B12" s="481"/>
      <c r="C12" s="482">
        <f>SUM(C2:C11)</f>
        <v>3588000</v>
      </c>
      <c r="D12" s="482">
        <f>SUM(D2:D11)</f>
        <v>8618046</v>
      </c>
      <c r="E12" s="482">
        <f>SUM(E2:E11)</f>
        <v>8749046</v>
      </c>
      <c r="F12" s="481"/>
      <c r="G12" s="483"/>
      <c r="H12" s="484">
        <f>SUM(H2:H11)</f>
        <v>2893000</v>
      </c>
      <c r="I12" s="485">
        <f>SUM(I2:I11)</f>
        <v>2893000</v>
      </c>
      <c r="J12" s="486">
        <f>H12-I12</f>
        <v>0</v>
      </c>
    </row>
    <row r="13" spans="1:13" x14ac:dyDescent="0.2">
      <c r="A13" s="487"/>
      <c r="B13" s="488"/>
      <c r="C13" s="489"/>
      <c r="D13" s="490"/>
      <c r="E13" s="490"/>
      <c r="F13" s="490"/>
      <c r="G13" s="490"/>
      <c r="H13" s="489"/>
      <c r="I13" s="491"/>
      <c r="J13" s="474"/>
    </row>
    <row r="14" spans="1:13" x14ac:dyDescent="0.2">
      <c r="A14" s="492" t="s">
        <v>94</v>
      </c>
      <c r="B14" s="493"/>
      <c r="C14" s="494">
        <f>'Bank reconciliation UGX'!D18</f>
        <v>19948035</v>
      </c>
      <c r="D14" s="567">
        <f>'Bank reconciliation UGX'!D35+'Bank reconciliation UGX'!D23</f>
        <v>22712500</v>
      </c>
      <c r="E14" s="494">
        <f>GETPIVOTDATA("Sum of Spent  in national currency (UGX)",'Personal Costs'!$A$3,"Name","Bank UGX")</f>
        <v>9530680</v>
      </c>
      <c r="F14" s="494"/>
      <c r="G14" s="494">
        <f>'Bank reconciliation UGX'!E21+'Bank reconciliation UGX'!E27+'Bank reconciliation UGX'!E29</f>
        <v>5786900</v>
      </c>
      <c r="H14" s="494">
        <f>'Bank reconciliation UGX'!D38</f>
        <v>27342955</v>
      </c>
      <c r="I14" s="495">
        <f>C14+D14-E14+F14-G14</f>
        <v>27342955</v>
      </c>
      <c r="J14" s="474">
        <f>H14-I14</f>
        <v>0</v>
      </c>
    </row>
    <row r="15" spans="1:13" x14ac:dyDescent="0.2">
      <c r="A15" s="496" t="s">
        <v>95</v>
      </c>
      <c r="B15" s="497"/>
      <c r="C15" s="497">
        <f t="shared" ref="C15:I15" si="2">SUM(C14:C14)</f>
        <v>19948035</v>
      </c>
      <c r="D15" s="497">
        <f t="shared" si="2"/>
        <v>22712500</v>
      </c>
      <c r="E15" s="497">
        <f t="shared" si="2"/>
        <v>9530680</v>
      </c>
      <c r="F15" s="497">
        <f t="shared" si="2"/>
        <v>0</v>
      </c>
      <c r="G15" s="497">
        <f t="shared" si="2"/>
        <v>5786900</v>
      </c>
      <c r="H15" s="497">
        <f t="shared" si="2"/>
        <v>27342955</v>
      </c>
      <c r="I15" s="498">
        <f t="shared" si="2"/>
        <v>27342955</v>
      </c>
      <c r="J15" s="499">
        <f t="shared" ref="J15:J20" si="3">H15-I15</f>
        <v>0</v>
      </c>
    </row>
    <row r="16" spans="1:13" x14ac:dyDescent="0.2">
      <c r="A16" s="500" t="s">
        <v>96</v>
      </c>
      <c r="B16" s="501"/>
      <c r="C16" s="501"/>
      <c r="D16" s="501"/>
      <c r="E16" s="501"/>
      <c r="F16" s="501"/>
      <c r="G16" s="501"/>
      <c r="H16" s="501"/>
      <c r="I16" s="502"/>
      <c r="J16" s="503"/>
    </row>
    <row r="17" spans="1:11" ht="13.5" thickBot="1" x14ac:dyDescent="0.25">
      <c r="A17" s="504"/>
      <c r="B17" s="505"/>
      <c r="C17" s="505"/>
      <c r="D17" s="505"/>
      <c r="E17" s="505"/>
      <c r="F17" s="505"/>
      <c r="G17" s="505"/>
      <c r="H17" s="505"/>
      <c r="I17" s="506"/>
      <c r="J17" s="474"/>
    </row>
    <row r="18" spans="1:11" ht="13.5" thickBot="1" x14ac:dyDescent="0.25">
      <c r="A18" s="507" t="s">
        <v>97</v>
      </c>
      <c r="B18" s="508"/>
      <c r="C18" s="508"/>
      <c r="D18" s="508"/>
      <c r="E18" s="508">
        <f>E12+E15</f>
        <v>18279726</v>
      </c>
      <c r="F18" s="508"/>
      <c r="G18" s="508"/>
      <c r="H18" s="508"/>
      <c r="I18" s="509"/>
      <c r="J18" s="510"/>
    </row>
    <row r="19" spans="1:11" x14ac:dyDescent="0.2">
      <c r="A19" s="511"/>
      <c r="B19" s="512"/>
      <c r="C19" s="512"/>
      <c r="D19" s="512"/>
      <c r="E19" s="512"/>
      <c r="F19" s="512"/>
      <c r="G19" s="512">
        <f>F20-G14</f>
        <v>0</v>
      </c>
      <c r="H19" s="512"/>
      <c r="I19" s="513"/>
      <c r="J19" s="474"/>
    </row>
    <row r="20" spans="1:11" ht="15.75" x14ac:dyDescent="0.25">
      <c r="A20" s="514" t="s">
        <v>38</v>
      </c>
      <c r="B20" s="515"/>
      <c r="C20" s="516">
        <f>'UGX Cash Box Sept'!G3</f>
        <v>3459600</v>
      </c>
      <c r="D20" s="517">
        <f>'Personal Recieved'!C15</f>
        <v>718500</v>
      </c>
      <c r="E20" s="517">
        <f>GETPIVOTDATA("Sum of spent in national currency (Ugx)",'Personal Recieved'!$A$3)</f>
        <v>8914546</v>
      </c>
      <c r="F20" s="517">
        <f>'Bank reconciliation UGX'!E21+'Bank reconciliation UGX'!E27+'Bank reconciliation UGX'!E29</f>
        <v>5786900</v>
      </c>
      <c r="G20" s="517">
        <v>0</v>
      </c>
      <c r="H20" s="517">
        <f>'UGX Cash Box Sept'!G144</f>
        <v>1050454</v>
      </c>
      <c r="I20" s="518">
        <f>C20+D20-E20+F20-G20</f>
        <v>1050454</v>
      </c>
      <c r="J20" s="474">
        <f t="shared" si="3"/>
        <v>0</v>
      </c>
      <c r="K20" s="531"/>
    </row>
    <row r="21" spans="1:11" ht="16.5" thickBot="1" x14ac:dyDescent="0.3">
      <c r="A21" s="519"/>
      <c r="B21" s="520"/>
      <c r="C21" s="520"/>
      <c r="D21" s="520"/>
      <c r="E21" s="520"/>
      <c r="F21" s="520"/>
      <c r="G21" s="520"/>
      <c r="H21" s="520"/>
      <c r="I21" s="520"/>
      <c r="J21" s="535"/>
      <c r="K21" s="532"/>
    </row>
    <row r="22" spans="1:11" ht="15.75" x14ac:dyDescent="0.25">
      <c r="A22" s="455"/>
      <c r="B22" s="456"/>
      <c r="C22" s="456"/>
      <c r="D22" s="966" t="s">
        <v>39</v>
      </c>
      <c r="E22" s="966"/>
      <c r="F22" s="456"/>
      <c r="G22" s="456"/>
      <c r="H22" s="456"/>
      <c r="I22" s="534"/>
      <c r="J22" s="536"/>
      <c r="K22" s="533"/>
    </row>
    <row r="23" spans="1:11" ht="47.25" x14ac:dyDescent="0.25">
      <c r="A23" s="458"/>
      <c r="B23" s="459"/>
      <c r="C23" s="459" t="s">
        <v>518</v>
      </c>
      <c r="D23" s="459" t="s">
        <v>85</v>
      </c>
      <c r="E23" s="459" t="s">
        <v>86</v>
      </c>
      <c r="F23" s="459"/>
      <c r="G23" s="459"/>
      <c r="H23" s="459" t="s">
        <v>519</v>
      </c>
      <c r="I23" s="459" t="s">
        <v>87</v>
      </c>
      <c r="J23" s="460" t="s">
        <v>88</v>
      </c>
    </row>
    <row r="24" spans="1:11" ht="32.25" thickBot="1" x14ac:dyDescent="0.3">
      <c r="A24" s="461" t="s">
        <v>89</v>
      </c>
      <c r="B24" s="462"/>
      <c r="C24" s="462">
        <f>C20+C15+C12</f>
        <v>26995635</v>
      </c>
      <c r="D24" s="462">
        <f>D15-'Bank reconciliation UGX'!D23</f>
        <v>22570500</v>
      </c>
      <c r="E24" s="462">
        <f>E18</f>
        <v>18279726</v>
      </c>
      <c r="F24" s="462"/>
      <c r="G24" s="462"/>
      <c r="H24" s="462">
        <f>H20+H15+H12</f>
        <v>31286409</v>
      </c>
      <c r="I24" s="462">
        <f>C24+D24-E24</f>
        <v>31286409</v>
      </c>
      <c r="J24" s="463">
        <f>H24-I24</f>
        <v>0</v>
      </c>
      <c r="K24" s="566"/>
    </row>
    <row r="187" spans="1:8" x14ac:dyDescent="0.25">
      <c r="A187" s="163">
        <v>44035</v>
      </c>
      <c r="B187" s="163" t="s">
        <v>102</v>
      </c>
      <c r="C187" s="163" t="s">
        <v>53</v>
      </c>
      <c r="D187" s="163" t="s">
        <v>101</v>
      </c>
      <c r="H187" s="163" t="s">
        <v>43</v>
      </c>
    </row>
    <row r="188" spans="1:8" x14ac:dyDescent="0.25">
      <c r="A188" s="163">
        <v>44036</v>
      </c>
      <c r="B188" s="163" t="s">
        <v>77</v>
      </c>
    </row>
    <row r="189" spans="1:8" x14ac:dyDescent="0.25">
      <c r="A189" s="163">
        <v>44036</v>
      </c>
      <c r="B189" s="163" t="s">
        <v>77</v>
      </c>
    </row>
    <row r="190" spans="1:8" x14ac:dyDescent="0.25">
      <c r="A190" s="163">
        <v>44036</v>
      </c>
      <c r="B190" s="163" t="s">
        <v>77</v>
      </c>
    </row>
    <row r="191" spans="1:8" x14ac:dyDescent="0.25">
      <c r="A191" s="163">
        <v>44036</v>
      </c>
      <c r="B191" s="163" t="s">
        <v>77</v>
      </c>
    </row>
    <row r="192" spans="1:8" x14ac:dyDescent="0.25">
      <c r="A192" s="163">
        <v>44036</v>
      </c>
      <c r="B192" s="163" t="s">
        <v>102</v>
      </c>
    </row>
    <row r="193" spans="1:14" x14ac:dyDescent="0.25">
      <c r="A193" s="163">
        <v>44036</v>
      </c>
      <c r="B193" s="163" t="s">
        <v>102</v>
      </c>
    </row>
    <row r="194" spans="1:14" x14ac:dyDescent="0.25">
      <c r="A194" s="163">
        <v>44036</v>
      </c>
      <c r="B194" s="594" t="s">
        <v>102</v>
      </c>
      <c r="C194" s="594"/>
      <c r="D194" s="594"/>
      <c r="E194" s="594"/>
      <c r="F194" s="594"/>
      <c r="H194" s="594"/>
      <c r="I194" s="594"/>
      <c r="J194" s="594"/>
      <c r="K194" s="349"/>
      <c r="L194" s="349"/>
      <c r="M194" s="349"/>
      <c r="N194" s="349"/>
    </row>
    <row r="195" spans="1:14" x14ac:dyDescent="0.25">
      <c r="A195" s="163">
        <v>44036</v>
      </c>
      <c r="B195" s="594" t="s">
        <v>102</v>
      </c>
      <c r="C195" s="594"/>
      <c r="D195" s="594"/>
      <c r="E195" s="594"/>
      <c r="F195" s="594"/>
      <c r="H195" s="594"/>
      <c r="I195" s="594"/>
      <c r="J195" s="594"/>
      <c r="K195" s="349"/>
      <c r="L195" s="349"/>
      <c r="M195" s="349"/>
      <c r="N195" s="349"/>
    </row>
    <row r="196" spans="1:14" x14ac:dyDescent="0.25">
      <c r="A196" s="163">
        <v>44036</v>
      </c>
      <c r="B196" s="594" t="s">
        <v>102</v>
      </c>
      <c r="C196" s="594"/>
      <c r="D196" s="594"/>
      <c r="E196" s="594"/>
      <c r="F196" s="594"/>
      <c r="H196" s="594"/>
      <c r="I196" s="594"/>
      <c r="J196" s="594"/>
      <c r="K196" s="349"/>
      <c r="L196" s="349"/>
      <c r="M196" s="349"/>
      <c r="N196" s="349"/>
    </row>
    <row r="197" spans="1:14" x14ac:dyDescent="0.25">
      <c r="A197" s="163">
        <v>44036</v>
      </c>
      <c r="B197" s="594" t="s">
        <v>102</v>
      </c>
      <c r="C197" s="594"/>
      <c r="D197" s="594"/>
      <c r="E197" s="594"/>
      <c r="F197" s="594"/>
      <c r="H197" s="594"/>
      <c r="I197" s="594"/>
      <c r="J197" s="594"/>
      <c r="K197" s="349"/>
      <c r="L197" s="349"/>
      <c r="M197" s="349"/>
      <c r="N197" s="349"/>
    </row>
    <row r="198" spans="1:14" x14ac:dyDescent="0.25">
      <c r="A198" s="163">
        <v>44036</v>
      </c>
      <c r="B198" s="594" t="s">
        <v>102</v>
      </c>
      <c r="C198" s="594"/>
      <c r="D198" s="594"/>
      <c r="E198" s="594"/>
      <c r="F198" s="594"/>
      <c r="H198" s="594"/>
      <c r="I198" s="594"/>
      <c r="J198" s="594"/>
      <c r="K198" s="349"/>
      <c r="L198" s="349"/>
      <c r="M198" s="349"/>
      <c r="N198" s="349"/>
    </row>
    <row r="199" spans="1:14" x14ac:dyDescent="0.25">
      <c r="A199" s="163">
        <v>44036</v>
      </c>
      <c r="B199" s="594" t="s">
        <v>102</v>
      </c>
      <c r="C199" s="594"/>
      <c r="D199" s="594"/>
      <c r="E199" s="594"/>
      <c r="F199" s="594"/>
      <c r="H199" s="594"/>
      <c r="I199" s="594"/>
      <c r="J199" s="594"/>
      <c r="K199" s="349"/>
      <c r="L199" s="349"/>
      <c r="M199" s="349"/>
      <c r="N199" s="349"/>
    </row>
    <row r="200" spans="1:14" x14ac:dyDescent="0.25">
      <c r="A200" s="594">
        <v>44036</v>
      </c>
      <c r="B200" s="594" t="s">
        <v>102</v>
      </c>
      <c r="C200" s="594"/>
      <c r="D200" s="594"/>
      <c r="E200" s="594"/>
      <c r="F200" s="594"/>
      <c r="H200" s="594"/>
      <c r="I200" s="594"/>
      <c r="J200" s="594"/>
      <c r="K200" s="349"/>
      <c r="L200" s="349"/>
      <c r="M200" s="349"/>
      <c r="N200" s="349"/>
    </row>
    <row r="201" spans="1:14" x14ac:dyDescent="0.25">
      <c r="A201" s="594">
        <v>44036</v>
      </c>
      <c r="B201" s="594" t="s">
        <v>102</v>
      </c>
      <c r="C201" s="594"/>
      <c r="D201" s="594"/>
      <c r="E201" s="594"/>
      <c r="F201" s="594"/>
      <c r="H201" s="594"/>
      <c r="I201" s="594"/>
      <c r="J201" s="594"/>
      <c r="K201" s="349"/>
      <c r="L201" s="349"/>
      <c r="M201" s="349"/>
      <c r="N201" s="349"/>
    </row>
    <row r="202" spans="1:14" x14ac:dyDescent="0.25">
      <c r="A202" s="594">
        <v>44036</v>
      </c>
      <c r="B202" s="594"/>
      <c r="C202" s="594"/>
      <c r="D202" s="594"/>
      <c r="E202" s="594"/>
      <c r="F202" s="594"/>
      <c r="H202" s="594"/>
      <c r="I202" s="594"/>
      <c r="J202" s="594"/>
      <c r="K202" s="349"/>
      <c r="L202" s="349"/>
      <c r="M202" s="349"/>
      <c r="N202" s="349"/>
    </row>
    <row r="203" spans="1:14" x14ac:dyDescent="0.25">
      <c r="A203" s="594">
        <v>44036</v>
      </c>
      <c r="B203" s="594"/>
      <c r="C203" s="594"/>
      <c r="D203" s="594"/>
      <c r="E203" s="594"/>
      <c r="F203" s="594"/>
      <c r="H203" s="594"/>
      <c r="I203" s="594"/>
      <c r="J203" s="594"/>
      <c r="K203" s="349"/>
      <c r="L203" s="349"/>
      <c r="M203" s="349"/>
      <c r="N203" s="349"/>
    </row>
    <row r="204" spans="1:14" x14ac:dyDescent="0.25">
      <c r="A204" s="594">
        <v>44036</v>
      </c>
      <c r="B204" s="594"/>
      <c r="C204" s="594"/>
      <c r="D204" s="594"/>
      <c r="E204" s="594"/>
      <c r="F204" s="594"/>
      <c r="H204" s="594"/>
      <c r="I204" s="594"/>
      <c r="J204" s="594"/>
      <c r="K204" s="349"/>
      <c r="L204" s="349"/>
      <c r="M204" s="349"/>
      <c r="N204" s="349"/>
    </row>
    <row r="205" spans="1:14" x14ac:dyDescent="0.25">
      <c r="A205" s="594"/>
      <c r="B205" s="594"/>
      <c r="C205" s="594"/>
      <c r="D205" s="594"/>
      <c r="E205" s="594"/>
      <c r="F205" s="594"/>
      <c r="H205" s="594"/>
      <c r="I205" s="594"/>
      <c r="J205" s="594"/>
      <c r="K205" s="349"/>
      <c r="L205" s="349"/>
      <c r="M205" s="349"/>
      <c r="N205" s="349"/>
    </row>
    <row r="206" spans="1:14" x14ac:dyDescent="0.25">
      <c r="A206" s="594"/>
      <c r="B206" s="594"/>
      <c r="C206" s="594"/>
      <c r="D206" s="594"/>
      <c r="E206" s="594"/>
      <c r="F206" s="594"/>
      <c r="H206" s="594"/>
      <c r="I206" s="594"/>
      <c r="J206" s="594"/>
      <c r="K206" s="349"/>
      <c r="L206" s="349"/>
      <c r="M206" s="349"/>
      <c r="N206" s="349"/>
    </row>
    <row r="207" spans="1:14" x14ac:dyDescent="0.25">
      <c r="A207" s="594"/>
      <c r="B207" s="594"/>
      <c r="C207" s="594"/>
      <c r="D207" s="594"/>
      <c r="E207" s="594"/>
      <c r="F207" s="594"/>
      <c r="H207" s="594"/>
      <c r="I207" s="594"/>
      <c r="J207" s="594"/>
      <c r="K207" s="349"/>
      <c r="L207" s="349"/>
      <c r="M207" s="349"/>
      <c r="N207" s="349"/>
    </row>
    <row r="208" spans="1:14" x14ac:dyDescent="0.25">
      <c r="A208" s="594"/>
      <c r="B208" s="594"/>
      <c r="C208" s="594"/>
      <c r="D208" s="594"/>
      <c r="E208" s="594"/>
      <c r="F208" s="594"/>
      <c r="H208" s="594"/>
      <c r="I208" s="594"/>
      <c r="J208" s="594"/>
      <c r="K208" s="349"/>
      <c r="L208" s="349"/>
      <c r="M208" s="349"/>
      <c r="N208" s="349"/>
    </row>
    <row r="209" spans="1:14" x14ac:dyDescent="0.25">
      <c r="A209" s="594"/>
      <c r="B209" s="594"/>
      <c r="C209" s="594"/>
      <c r="D209" s="594"/>
      <c r="E209" s="594"/>
      <c r="F209" s="594"/>
      <c r="H209" s="594"/>
      <c r="I209" s="594"/>
      <c r="J209" s="594"/>
      <c r="K209" s="349"/>
      <c r="L209" s="349"/>
      <c r="M209" s="349"/>
      <c r="N209" s="349"/>
    </row>
    <row r="210" spans="1:14" x14ac:dyDescent="0.25">
      <c r="A210" s="594"/>
      <c r="B210" s="594"/>
      <c r="C210" s="594"/>
      <c r="D210" s="594"/>
      <c r="E210" s="594">
        <v>311000</v>
      </c>
      <c r="F210" s="594"/>
      <c r="H210" s="594"/>
      <c r="I210" s="594"/>
      <c r="J210" s="594"/>
      <c r="K210" s="349"/>
      <c r="L210" s="349"/>
      <c r="M210" s="349"/>
      <c r="N210" s="349"/>
    </row>
  </sheetData>
  <mergeCells count="1">
    <mergeCell ref="D22:E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tabSelected="1" topLeftCell="C16" workbookViewId="0">
      <selection activeCell="L29" sqref="L29"/>
    </sheetView>
  </sheetViews>
  <sheetFormatPr defaultColWidth="8.85546875" defaultRowHeight="15" x14ac:dyDescent="0.25"/>
  <cols>
    <col min="1" max="1" width="12.42578125" customWidth="1"/>
    <col min="2" max="2" width="19.140625" customWidth="1"/>
    <col min="3" max="5" width="19.85546875" customWidth="1"/>
    <col min="6" max="6" width="20.42578125" customWidth="1"/>
    <col min="7" max="8" width="20.140625" customWidth="1"/>
    <col min="9" max="9" width="21" customWidth="1"/>
    <col min="10" max="10" width="13.7109375" customWidth="1"/>
  </cols>
  <sheetData>
    <row r="1" spans="1:11" ht="25.5" x14ac:dyDescent="0.25">
      <c r="A1" s="464" t="s">
        <v>2</v>
      </c>
      <c r="B1" s="465" t="s">
        <v>8</v>
      </c>
      <c r="C1" s="465" t="s">
        <v>513</v>
      </c>
      <c r="D1" s="465" t="s">
        <v>35</v>
      </c>
      <c r="E1" s="466" t="s">
        <v>36</v>
      </c>
      <c r="F1" s="466" t="s">
        <v>90</v>
      </c>
      <c r="G1" s="467" t="s">
        <v>91</v>
      </c>
      <c r="H1" s="465" t="s">
        <v>514</v>
      </c>
      <c r="I1" s="468" t="s">
        <v>37</v>
      </c>
      <c r="J1" s="469" t="s">
        <v>92</v>
      </c>
      <c r="K1" s="143"/>
    </row>
    <row r="2" spans="1:11" x14ac:dyDescent="0.25">
      <c r="A2" s="162" t="s">
        <v>15</v>
      </c>
      <c r="B2" s="162" t="s">
        <v>14</v>
      </c>
      <c r="C2" s="470">
        <v>0</v>
      </c>
      <c r="D2" s="471">
        <f>M2</f>
        <v>0</v>
      </c>
      <c r="E2" s="471">
        <v>0</v>
      </c>
      <c r="F2" s="471"/>
      <c r="G2" s="470"/>
      <c r="H2" s="472">
        <v>0</v>
      </c>
      <c r="I2" s="473">
        <f>C2+D2-E2</f>
        <v>0</v>
      </c>
      <c r="J2" s="474">
        <f>H2-I2</f>
        <v>0</v>
      </c>
      <c r="K2" s="143"/>
    </row>
    <row r="3" spans="1:11" x14ac:dyDescent="0.25">
      <c r="A3" s="162" t="s">
        <v>56</v>
      </c>
      <c r="B3" s="162" t="s">
        <v>55</v>
      </c>
      <c r="C3" s="470">
        <v>0</v>
      </c>
      <c r="D3" s="471">
        <f>M3</f>
        <v>0</v>
      </c>
      <c r="E3" s="471">
        <v>0</v>
      </c>
      <c r="F3" s="471"/>
      <c r="G3" s="470"/>
      <c r="H3" s="472">
        <v>0</v>
      </c>
      <c r="I3" s="473">
        <f t="shared" ref="I3:I10" si="0">C3+D3-E3</f>
        <v>0</v>
      </c>
      <c r="J3" s="474">
        <f t="shared" ref="J3:J11" si="1">H3-I3</f>
        <v>0</v>
      </c>
      <c r="K3" s="143"/>
    </row>
    <row r="4" spans="1:11" x14ac:dyDescent="0.25">
      <c r="A4" s="162" t="s">
        <v>110</v>
      </c>
      <c r="B4" s="162" t="s">
        <v>55</v>
      </c>
      <c r="C4" s="470">
        <v>0</v>
      </c>
      <c r="D4" s="471">
        <v>0</v>
      </c>
      <c r="E4" s="471">
        <v>0</v>
      </c>
      <c r="F4" s="471"/>
      <c r="G4" s="470"/>
      <c r="H4" s="472">
        <v>0</v>
      </c>
      <c r="I4" s="473">
        <f t="shared" si="0"/>
        <v>0</v>
      </c>
      <c r="J4" s="474">
        <f t="shared" si="1"/>
        <v>0</v>
      </c>
      <c r="K4" s="143"/>
    </row>
    <row r="5" spans="1:11" x14ac:dyDescent="0.25">
      <c r="A5" s="162" t="s">
        <v>43</v>
      </c>
      <c r="B5" s="162" t="s">
        <v>14</v>
      </c>
      <c r="C5" s="470">
        <v>0</v>
      </c>
      <c r="D5" s="471">
        <v>0</v>
      </c>
      <c r="E5" s="471">
        <v>0</v>
      </c>
      <c r="F5" s="471"/>
      <c r="G5" s="470"/>
      <c r="H5" s="472">
        <v>0</v>
      </c>
      <c r="I5" s="473">
        <f t="shared" si="0"/>
        <v>0</v>
      </c>
      <c r="J5" s="474">
        <f t="shared" si="1"/>
        <v>0</v>
      </c>
      <c r="K5" s="143" t="s">
        <v>16</v>
      </c>
    </row>
    <row r="6" spans="1:11" x14ac:dyDescent="0.25">
      <c r="A6" s="162" t="s">
        <v>80</v>
      </c>
      <c r="B6" s="162" t="s">
        <v>45</v>
      </c>
      <c r="C6" s="470">
        <v>0</v>
      </c>
      <c r="D6" s="471">
        <f>M6</f>
        <v>0</v>
      </c>
      <c r="E6" s="471">
        <v>0</v>
      </c>
      <c r="F6" s="471"/>
      <c r="G6" s="470"/>
      <c r="H6" s="472">
        <v>0</v>
      </c>
      <c r="I6" s="473">
        <f t="shared" si="0"/>
        <v>0</v>
      </c>
      <c r="J6" s="474">
        <f t="shared" si="1"/>
        <v>0</v>
      </c>
      <c r="K6" s="143"/>
    </row>
    <row r="7" spans="1:11" x14ac:dyDescent="0.25">
      <c r="A7" s="162" t="s">
        <v>81</v>
      </c>
      <c r="B7" s="340" t="s">
        <v>45</v>
      </c>
      <c r="C7" s="470">
        <v>0</v>
      </c>
      <c r="D7" s="471">
        <f>M7</f>
        <v>0</v>
      </c>
      <c r="E7" s="471">
        <v>0</v>
      </c>
      <c r="F7" s="471"/>
      <c r="G7" s="470"/>
      <c r="H7" s="472">
        <v>0</v>
      </c>
      <c r="I7" s="473">
        <f t="shared" si="0"/>
        <v>0</v>
      </c>
      <c r="J7" s="474">
        <f t="shared" si="1"/>
        <v>0</v>
      </c>
      <c r="K7" s="143"/>
    </row>
    <row r="8" spans="1:11" x14ac:dyDescent="0.25">
      <c r="A8" s="339" t="s">
        <v>74</v>
      </c>
      <c r="B8" s="340" t="s">
        <v>45</v>
      </c>
      <c r="C8" s="470">
        <v>0</v>
      </c>
      <c r="D8" s="471">
        <f>M8</f>
        <v>0</v>
      </c>
      <c r="E8" s="471">
        <v>0</v>
      </c>
      <c r="F8" s="471"/>
      <c r="G8" s="470"/>
      <c r="H8" s="472">
        <v>0</v>
      </c>
      <c r="I8" s="473">
        <f t="shared" si="0"/>
        <v>0</v>
      </c>
      <c r="J8" s="474">
        <f t="shared" si="1"/>
        <v>0</v>
      </c>
      <c r="K8" s="143"/>
    </row>
    <row r="9" spans="1:11" x14ac:dyDescent="0.25">
      <c r="A9" s="339" t="s">
        <v>75</v>
      </c>
      <c r="B9" s="340" t="s">
        <v>45</v>
      </c>
      <c r="C9" s="470">
        <v>0</v>
      </c>
      <c r="D9" s="471">
        <f>M9</f>
        <v>0</v>
      </c>
      <c r="E9" s="471">
        <v>0</v>
      </c>
      <c r="F9" s="471"/>
      <c r="G9" s="470"/>
      <c r="H9" s="472">
        <v>0</v>
      </c>
      <c r="I9" s="473">
        <f t="shared" si="0"/>
        <v>0</v>
      </c>
      <c r="J9" s="474">
        <f t="shared" si="1"/>
        <v>0</v>
      </c>
      <c r="K9" s="143"/>
    </row>
    <row r="10" spans="1:11" x14ac:dyDescent="0.25">
      <c r="A10" s="162" t="s">
        <v>83</v>
      </c>
      <c r="B10" s="340" t="s">
        <v>14</v>
      </c>
      <c r="C10" s="470">
        <v>0</v>
      </c>
      <c r="D10" s="471">
        <v>0</v>
      </c>
      <c r="E10" s="471">
        <v>0</v>
      </c>
      <c r="F10" s="471"/>
      <c r="G10" s="470"/>
      <c r="H10" s="472">
        <v>0</v>
      </c>
      <c r="I10" s="473">
        <f t="shared" si="0"/>
        <v>0</v>
      </c>
      <c r="J10" s="474">
        <f t="shared" si="1"/>
        <v>0</v>
      </c>
      <c r="K10" s="143"/>
    </row>
    <row r="11" spans="1:11" x14ac:dyDescent="0.25">
      <c r="A11" s="162" t="s">
        <v>82</v>
      </c>
      <c r="B11" s="340"/>
      <c r="C11" s="470">
        <v>0</v>
      </c>
      <c r="D11" s="471">
        <v>0</v>
      </c>
      <c r="E11" s="471">
        <v>0</v>
      </c>
      <c r="F11" s="471"/>
      <c r="G11" s="470"/>
      <c r="H11" s="472">
        <v>0</v>
      </c>
      <c r="I11" s="473">
        <v>0</v>
      </c>
      <c r="J11" s="474">
        <f t="shared" si="1"/>
        <v>0</v>
      </c>
      <c r="K11" s="143"/>
    </row>
    <row r="12" spans="1:11" x14ac:dyDescent="0.25">
      <c r="A12" s="475"/>
      <c r="B12" s="476"/>
      <c r="C12" s="477"/>
      <c r="D12" s="477"/>
      <c r="E12" s="478"/>
      <c r="F12" s="478"/>
      <c r="G12" s="477"/>
      <c r="H12" s="472">
        <v>0</v>
      </c>
      <c r="I12" s="479"/>
      <c r="J12" s="474"/>
      <c r="K12" s="144"/>
    </row>
    <row r="13" spans="1:11" x14ac:dyDescent="0.25">
      <c r="A13" s="480" t="s">
        <v>93</v>
      </c>
      <c r="B13" s="481"/>
      <c r="C13" s="482">
        <f>SUM(C2:C12)</f>
        <v>0</v>
      </c>
      <c r="D13" s="482">
        <f>SUM(D2:D12)</f>
        <v>0</v>
      </c>
      <c r="E13" s="482">
        <f>SUM(E2:E12)</f>
        <v>0</v>
      </c>
      <c r="F13" s="481"/>
      <c r="G13" s="483"/>
      <c r="H13" s="484">
        <f>SUM(H2:H12)</f>
        <v>0</v>
      </c>
      <c r="I13" s="485">
        <f>SUM(I2:I12)</f>
        <v>0</v>
      </c>
      <c r="J13" s="486">
        <f>H13-I13</f>
        <v>0</v>
      </c>
      <c r="K13" s="143"/>
    </row>
    <row r="14" spans="1:11" x14ac:dyDescent="0.25">
      <c r="A14" s="487"/>
      <c r="B14" s="488"/>
      <c r="C14" s="489"/>
      <c r="D14" s="490"/>
      <c r="E14" s="490"/>
      <c r="F14" s="490"/>
      <c r="G14" s="490"/>
      <c r="H14" s="489"/>
      <c r="I14" s="491"/>
      <c r="J14" s="474"/>
      <c r="K14" s="143"/>
    </row>
    <row r="15" spans="1:11" x14ac:dyDescent="0.25">
      <c r="A15" s="492" t="s">
        <v>98</v>
      </c>
      <c r="B15" s="493"/>
      <c r="C15" s="494">
        <f>'Bank reconciliation USD'!D19</f>
        <v>2048.9499999999998</v>
      </c>
      <c r="D15" s="494">
        <f>'Bank reconciliation USD'!D22+'Bank reconciliation USD'!D23</f>
        <v>6226</v>
      </c>
      <c r="E15" s="494">
        <f>GETPIVOTDATA("Sum of Spent in $",'Personal Costs'!$A$3,"Name",)+GETPIVOTDATA("Sum of Spent in $",'Personal Costs'!$A$3,"Name","Bank USD")</f>
        <v>2024.05</v>
      </c>
      <c r="F15" s="494"/>
      <c r="G15" s="494">
        <f>'Bank reconciliation USD'!E26</f>
        <v>6150</v>
      </c>
      <c r="H15" s="494">
        <f>'Bank reconciliation USD'!D29</f>
        <v>100.90000000000055</v>
      </c>
      <c r="I15" s="495">
        <f>C15+D15-E15+F15-G15</f>
        <v>100.90000000000055</v>
      </c>
      <c r="J15" s="474">
        <f>H15-I15</f>
        <v>0</v>
      </c>
      <c r="K15" s="143"/>
    </row>
    <row r="16" spans="1:11" x14ac:dyDescent="0.25">
      <c r="A16" s="496" t="s">
        <v>95</v>
      </c>
      <c r="B16" s="497"/>
      <c r="C16" s="497">
        <f t="shared" ref="C16:I16" si="2">SUM(C15:C15)</f>
        <v>2048.9499999999998</v>
      </c>
      <c r="D16" s="497">
        <f t="shared" si="2"/>
        <v>6226</v>
      </c>
      <c r="E16" s="497">
        <f t="shared" si="2"/>
        <v>2024.05</v>
      </c>
      <c r="F16" s="497">
        <f t="shared" si="2"/>
        <v>0</v>
      </c>
      <c r="G16" s="497">
        <f t="shared" si="2"/>
        <v>6150</v>
      </c>
      <c r="H16" s="497">
        <f t="shared" si="2"/>
        <v>100.90000000000055</v>
      </c>
      <c r="I16" s="498">
        <f t="shared" si="2"/>
        <v>100.90000000000055</v>
      </c>
      <c r="J16" s="499">
        <f t="shared" ref="J16:J21" si="3">H16-I16</f>
        <v>0</v>
      </c>
      <c r="K16" s="143"/>
    </row>
    <row r="17" spans="1:11" x14ac:dyDescent="0.25">
      <c r="A17" s="500" t="s">
        <v>96</v>
      </c>
      <c r="B17" s="501"/>
      <c r="C17" s="501"/>
      <c r="D17" s="501"/>
      <c r="E17" s="501"/>
      <c r="F17" s="501">
        <f>F16+F21</f>
        <v>0</v>
      </c>
      <c r="G17" s="501">
        <f>G16</f>
        <v>6150</v>
      </c>
      <c r="H17" s="501"/>
      <c r="I17" s="502"/>
      <c r="J17" s="503"/>
      <c r="K17" s="143"/>
    </row>
    <row r="18" spans="1:11" ht="15.75" thickBot="1" x14ac:dyDescent="0.3">
      <c r="A18" s="504"/>
      <c r="B18" s="505"/>
      <c r="C18" s="505"/>
      <c r="D18" s="505"/>
      <c r="E18" s="505"/>
      <c r="F18" s="505"/>
      <c r="G18" s="505"/>
      <c r="H18" s="505"/>
      <c r="I18" s="506"/>
      <c r="J18" s="474"/>
      <c r="K18" s="143"/>
    </row>
    <row r="19" spans="1:11" ht="15.75" thickBot="1" x14ac:dyDescent="0.3">
      <c r="A19" s="507" t="s">
        <v>97</v>
      </c>
      <c r="B19" s="508"/>
      <c r="C19" s="508"/>
      <c r="D19" s="508"/>
      <c r="E19" s="508">
        <f>E13+E16</f>
        <v>2024.05</v>
      </c>
      <c r="F19" s="508"/>
      <c r="G19" s="508"/>
      <c r="H19" s="508"/>
      <c r="I19" s="509"/>
      <c r="J19" s="510"/>
      <c r="K19" s="143"/>
    </row>
    <row r="20" spans="1:11" ht="15.75" thickBot="1" x14ac:dyDescent="0.3">
      <c r="A20" s="511"/>
      <c r="B20" s="512"/>
      <c r="C20" s="512"/>
      <c r="D20" s="512"/>
      <c r="E20" s="512"/>
      <c r="F20" s="512"/>
      <c r="G20" s="512"/>
      <c r="H20" s="512"/>
      <c r="I20" s="513"/>
      <c r="J20" s="474"/>
      <c r="K20" s="143"/>
    </row>
    <row r="21" spans="1:11" ht="15.75" x14ac:dyDescent="0.25">
      <c r="A21" s="514" t="s">
        <v>38</v>
      </c>
      <c r="B21" s="515"/>
      <c r="C21" s="516">
        <f>'USD-cash box Sept'!G4</f>
        <v>5</v>
      </c>
      <c r="D21" s="517">
        <v>0</v>
      </c>
      <c r="E21" s="517">
        <v>0</v>
      </c>
      <c r="F21" s="517">
        <v>0</v>
      </c>
      <c r="G21" s="517">
        <v>0</v>
      </c>
      <c r="H21" s="517">
        <f>'USD-cash box Sept'!G5</f>
        <v>5</v>
      </c>
      <c r="I21" s="518">
        <f>C21+D21-E21+F21-G21</f>
        <v>5</v>
      </c>
      <c r="J21" s="474">
        <f t="shared" si="3"/>
        <v>0</v>
      </c>
      <c r="K21" s="457"/>
    </row>
    <row r="22" spans="1:11" ht="15" customHeight="1" thickBot="1" x14ac:dyDescent="0.3">
      <c r="A22" s="519"/>
      <c r="B22" s="520"/>
      <c r="C22" s="520"/>
      <c r="D22" s="520"/>
      <c r="E22" s="520"/>
      <c r="F22" s="520"/>
      <c r="G22" s="520"/>
      <c r="H22" s="520"/>
      <c r="I22" s="520"/>
      <c r="J22" s="521"/>
      <c r="K22" s="460" t="s">
        <v>88</v>
      </c>
    </row>
    <row r="23" spans="1:11" ht="16.5" thickBot="1" x14ac:dyDescent="0.3">
      <c r="A23" s="455"/>
      <c r="B23" s="456"/>
      <c r="C23" s="456"/>
      <c r="D23" s="966" t="s">
        <v>39</v>
      </c>
      <c r="E23" s="966"/>
      <c r="F23" s="456"/>
      <c r="G23" s="456"/>
      <c r="H23" s="456"/>
      <c r="I23" s="456"/>
      <c r="J23" s="457"/>
      <c r="K23" s="463">
        <f>I23-J23</f>
        <v>0</v>
      </c>
    </row>
    <row r="24" spans="1:11" ht="47.25" x14ac:dyDescent="0.25">
      <c r="A24" s="458"/>
      <c r="B24" s="459"/>
      <c r="C24" s="459" t="s">
        <v>518</v>
      </c>
      <c r="D24" s="459" t="s">
        <v>108</v>
      </c>
      <c r="E24" s="459" t="s">
        <v>109</v>
      </c>
      <c r="F24" s="459"/>
      <c r="G24" s="459"/>
      <c r="H24" s="459" t="s">
        <v>519</v>
      </c>
      <c r="I24" s="459" t="s">
        <v>87</v>
      </c>
      <c r="J24" s="460" t="s">
        <v>88</v>
      </c>
      <c r="K24" s="143"/>
    </row>
    <row r="25" spans="1:11" ht="32.25" thickBot="1" x14ac:dyDescent="0.3">
      <c r="A25" s="461" t="s">
        <v>89</v>
      </c>
      <c r="B25" s="462"/>
      <c r="C25" s="462">
        <f>C21+C16+C13</f>
        <v>2053.9499999999998</v>
      </c>
      <c r="D25" s="462">
        <f>D16</f>
        <v>6226</v>
      </c>
      <c r="E25" s="462">
        <f>E19</f>
        <v>2024.05</v>
      </c>
      <c r="F25" s="462"/>
      <c r="G25" s="462">
        <f>G15</f>
        <v>6150</v>
      </c>
      <c r="H25" s="462">
        <f>H21+H16+H13</f>
        <v>105.90000000000055</v>
      </c>
      <c r="I25" s="462">
        <f>C25+D25-E25-G25</f>
        <v>105.90000000000055</v>
      </c>
      <c r="J25" s="463">
        <f>H25-I25</f>
        <v>0</v>
      </c>
      <c r="K25" s="143"/>
    </row>
    <row r="26" spans="1:11" x14ac:dyDescent="0.25">
      <c r="A26" s="524"/>
      <c r="B26" s="524"/>
      <c r="C26" s="524"/>
      <c r="D26" s="524"/>
      <c r="E26" s="524"/>
      <c r="F26" s="524"/>
      <c r="G26" s="524"/>
      <c r="H26" s="524"/>
      <c r="I26" s="525"/>
    </row>
    <row r="27" spans="1:11" x14ac:dyDescent="0.25">
      <c r="A27" s="524"/>
      <c r="B27" s="524"/>
      <c r="C27" s="524"/>
      <c r="D27" s="524"/>
      <c r="E27" s="524"/>
      <c r="F27" s="524"/>
      <c r="G27" s="526"/>
      <c r="H27" s="526"/>
      <c r="I27" s="525"/>
    </row>
    <row r="28" spans="1:11" x14ac:dyDescent="0.25">
      <c r="A28" s="526"/>
      <c r="B28" s="526"/>
      <c r="C28" s="524"/>
      <c r="D28" s="526"/>
      <c r="E28" s="526"/>
      <c r="F28" s="524"/>
      <c r="G28" s="524"/>
      <c r="H28" s="524"/>
      <c r="I28" s="525"/>
    </row>
    <row r="29" spans="1:11" x14ac:dyDescent="0.25">
      <c r="A29" s="524"/>
      <c r="B29" s="524"/>
      <c r="C29" s="526"/>
      <c r="D29" s="524"/>
      <c r="E29" s="524"/>
      <c r="F29" s="526"/>
      <c r="G29" s="527"/>
      <c r="H29" s="527"/>
      <c r="I29" s="525"/>
    </row>
    <row r="30" spans="1:11" x14ac:dyDescent="0.25">
      <c r="A30" s="527"/>
      <c r="B30" s="527"/>
      <c r="C30" s="527"/>
      <c r="D30" s="527"/>
      <c r="E30" s="527"/>
      <c r="F30" s="527"/>
      <c r="G30" s="527"/>
      <c r="H30" s="527"/>
      <c r="I30" s="528"/>
    </row>
    <row r="31" spans="1:11" x14ac:dyDescent="0.25">
      <c r="A31" s="527"/>
      <c r="B31" s="527"/>
      <c r="C31" s="527"/>
      <c r="D31" s="529"/>
      <c r="E31" s="529"/>
      <c r="F31" s="530"/>
      <c r="G31" s="527"/>
      <c r="H31" s="527"/>
      <c r="I31" s="528"/>
    </row>
    <row r="32" spans="1:11" x14ac:dyDescent="0.25">
      <c r="A32" s="527"/>
      <c r="B32" s="527"/>
      <c r="C32" s="527"/>
      <c r="D32" s="529"/>
      <c r="E32" s="529"/>
      <c r="F32" s="530"/>
      <c r="G32" s="527"/>
      <c r="H32" s="527"/>
      <c r="I32" s="528"/>
    </row>
    <row r="33" spans="1:9" x14ac:dyDescent="0.25">
      <c r="A33" s="527"/>
      <c r="B33" s="527"/>
      <c r="C33" s="527"/>
      <c r="D33" s="529"/>
      <c r="E33" s="529"/>
      <c r="F33" s="530"/>
      <c r="G33" s="527"/>
      <c r="H33" s="527"/>
      <c r="I33" s="528"/>
    </row>
    <row r="34" spans="1:9" x14ac:dyDescent="0.25">
      <c r="A34" s="523"/>
      <c r="B34" s="523"/>
      <c r="C34" s="523"/>
      <c r="D34" s="523"/>
      <c r="E34" s="523"/>
      <c r="F34" s="523"/>
      <c r="G34" s="523"/>
      <c r="H34" s="523"/>
    </row>
  </sheetData>
  <mergeCells count="1">
    <mergeCell ref="D23:E2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topLeftCell="A20" zoomScale="125" workbookViewId="0">
      <selection activeCell="A47" sqref="A47"/>
    </sheetView>
  </sheetViews>
  <sheetFormatPr defaultColWidth="16" defaultRowHeight="12.75" x14ac:dyDescent="0.2"/>
  <cols>
    <col min="1" max="1" width="8.85546875" style="7" customWidth="1"/>
    <col min="2" max="2" width="4.140625" style="7" bestFit="1" customWidth="1"/>
    <col min="3" max="3" width="29" style="7" customWidth="1"/>
    <col min="4" max="4" width="9.28515625" style="7" customWidth="1"/>
    <col min="5" max="5" width="9.5703125" style="7" customWidth="1"/>
    <col min="6" max="6" width="5.28515625" style="7" customWidth="1"/>
    <col min="7" max="7" width="10.85546875" style="7" customWidth="1"/>
    <col min="8" max="8" width="3.28515625" style="7" bestFit="1" customWidth="1"/>
    <col min="9" max="9" width="28.42578125" style="7" customWidth="1"/>
    <col min="10" max="10" width="9.85546875" style="7" customWidth="1"/>
    <col min="11" max="11" width="11.85546875" style="7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971"/>
      <c r="B1" s="971"/>
      <c r="C1" s="971"/>
      <c r="D1" s="971"/>
      <c r="E1" s="971"/>
      <c r="F1" s="971"/>
      <c r="G1" s="971"/>
      <c r="H1" s="971"/>
      <c r="I1" s="971"/>
      <c r="J1" s="971"/>
      <c r="K1" s="971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8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">
      <c r="A4" s="10" t="s">
        <v>20</v>
      </c>
      <c r="B4" s="10"/>
      <c r="C4" s="10" t="s">
        <v>19</v>
      </c>
      <c r="D4" s="12"/>
      <c r="E4" s="10"/>
      <c r="F4" s="10"/>
      <c r="G4" s="10"/>
      <c r="H4" s="10"/>
      <c r="I4" s="9"/>
      <c r="J4" s="9"/>
      <c r="K4" s="9"/>
    </row>
    <row r="5" spans="1:11" x14ac:dyDescent="0.2">
      <c r="A5" s="10" t="s">
        <v>105</v>
      </c>
      <c r="B5" s="10"/>
      <c r="C5" s="10" t="s">
        <v>563</v>
      </c>
      <c r="D5" s="10"/>
      <c r="E5" s="10"/>
      <c r="F5" s="10"/>
      <c r="G5" s="10"/>
      <c r="H5" s="10"/>
      <c r="I5" s="9"/>
      <c r="J5" s="9"/>
      <c r="K5" s="9"/>
    </row>
    <row r="6" spans="1:11" x14ac:dyDescent="0.2">
      <c r="A6" s="13"/>
      <c r="B6" s="10"/>
      <c r="C6" s="10"/>
      <c r="D6" s="10"/>
      <c r="E6" s="10"/>
      <c r="F6" s="10"/>
      <c r="G6" s="10"/>
      <c r="H6" s="10"/>
      <c r="I6" s="13"/>
      <c r="J6" s="13"/>
      <c r="K6" s="9"/>
    </row>
    <row r="7" spans="1:11" x14ac:dyDescent="0.2">
      <c r="A7" s="10"/>
      <c r="B7" s="10"/>
      <c r="C7" s="10"/>
      <c r="D7" s="10"/>
      <c r="E7" s="10"/>
      <c r="F7" s="10"/>
      <c r="G7" s="10"/>
      <c r="H7" s="10"/>
      <c r="I7" s="9"/>
      <c r="J7" s="9"/>
      <c r="K7" s="9"/>
    </row>
    <row r="8" spans="1:11" x14ac:dyDescent="0.2">
      <c r="A8" s="13"/>
      <c r="B8" s="10"/>
      <c r="C8" s="10"/>
      <c r="D8" s="10"/>
      <c r="E8" s="10"/>
      <c r="F8" s="10"/>
      <c r="G8" s="10"/>
      <c r="H8" s="10"/>
      <c r="I8" s="972" t="s">
        <v>21</v>
      </c>
      <c r="J8" s="973"/>
      <c r="K8" s="974"/>
    </row>
    <row r="9" spans="1:11" x14ac:dyDescent="0.2">
      <c r="A9" s="13"/>
      <c r="B9" s="10"/>
      <c r="C9" s="10"/>
      <c r="D9" s="10"/>
      <c r="E9" s="10"/>
      <c r="F9" s="10"/>
      <c r="G9" s="10"/>
      <c r="H9" s="10"/>
      <c r="I9" s="14" t="s">
        <v>22</v>
      </c>
      <c r="J9" s="975" t="s">
        <v>32</v>
      </c>
      <c r="K9" s="976"/>
    </row>
    <row r="10" spans="1:11" ht="12.75" customHeight="1" x14ac:dyDescent="0.2">
      <c r="A10" s="10"/>
      <c r="B10" s="10"/>
      <c r="C10" s="10"/>
      <c r="D10" s="10"/>
      <c r="E10" s="10"/>
      <c r="F10" s="10"/>
      <c r="G10" s="10"/>
      <c r="H10" s="9"/>
      <c r="I10" s="14" t="s">
        <v>23</v>
      </c>
      <c r="J10" s="977" t="s">
        <v>48</v>
      </c>
      <c r="K10" s="978"/>
    </row>
    <row r="11" spans="1:11" ht="12.75" customHeight="1" x14ac:dyDescent="0.2">
      <c r="A11" s="970" t="s">
        <v>24</v>
      </c>
      <c r="B11" s="970"/>
      <c r="C11" s="970"/>
      <c r="D11" s="970"/>
      <c r="E11" s="970"/>
      <c r="F11" s="970"/>
      <c r="G11" s="970"/>
      <c r="H11" s="970"/>
      <c r="I11" s="15" t="s">
        <v>25</v>
      </c>
      <c r="J11" s="979" t="s">
        <v>34</v>
      </c>
      <c r="K11" s="980"/>
    </row>
    <row r="12" spans="1:11" ht="15.75" customHeight="1" x14ac:dyDescent="0.2">
      <c r="A12" s="970" t="s">
        <v>31</v>
      </c>
      <c r="B12" s="970"/>
      <c r="C12" s="970"/>
      <c r="D12" s="970"/>
      <c r="E12" s="970"/>
      <c r="F12" s="24"/>
      <c r="G12" s="16"/>
      <c r="H12" s="10"/>
      <c r="I12" s="9"/>
      <c r="J12" s="9"/>
      <c r="K12" s="9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3.5" thickBo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 customHeight="1" x14ac:dyDescent="0.2">
      <c r="A15" s="967" t="s">
        <v>26</v>
      </c>
      <c r="B15" s="968"/>
      <c r="C15" s="968"/>
      <c r="D15" s="968"/>
      <c r="E15" s="969"/>
      <c r="F15" s="24"/>
      <c r="G15" s="967" t="s">
        <v>21</v>
      </c>
      <c r="H15" s="968"/>
      <c r="I15" s="968"/>
      <c r="J15" s="968"/>
      <c r="K15" s="969"/>
    </row>
    <row r="16" spans="1:11" x14ac:dyDescent="0.2">
      <c r="A16" s="151"/>
      <c r="B16" s="152"/>
      <c r="C16" s="152"/>
      <c r="D16" s="152"/>
      <c r="E16" s="157"/>
      <c r="F16" s="9"/>
      <c r="G16" s="151"/>
      <c r="H16" s="152" t="s">
        <v>16</v>
      </c>
      <c r="I16" s="152" t="s">
        <v>16</v>
      </c>
      <c r="J16" s="152" t="s">
        <v>16</v>
      </c>
      <c r="K16" s="157" t="s">
        <v>16</v>
      </c>
    </row>
    <row r="17" spans="1:11" s="17" customFormat="1" x14ac:dyDescent="0.2">
      <c r="A17" s="155" t="s">
        <v>0</v>
      </c>
      <c r="B17" s="156" t="s">
        <v>27</v>
      </c>
      <c r="C17" s="156" t="s">
        <v>28</v>
      </c>
      <c r="D17" s="156" t="s">
        <v>29</v>
      </c>
      <c r="E17" s="158" t="s">
        <v>30</v>
      </c>
      <c r="F17" s="25"/>
      <c r="G17" s="155" t="s">
        <v>0</v>
      </c>
      <c r="H17" s="156" t="s">
        <v>27</v>
      </c>
      <c r="I17" s="156" t="s">
        <v>28</v>
      </c>
      <c r="J17" s="156" t="s">
        <v>29</v>
      </c>
      <c r="K17" s="158" t="s">
        <v>30</v>
      </c>
    </row>
    <row r="18" spans="1:11" ht="12.75" customHeight="1" x14ac:dyDescent="0.2">
      <c r="A18" s="921">
        <v>44075</v>
      </c>
      <c r="B18" s="922"/>
      <c r="C18" s="923" t="s">
        <v>49</v>
      </c>
      <c r="D18" s="924">
        <v>19948035</v>
      </c>
      <c r="E18" s="925"/>
      <c r="F18" s="926"/>
      <c r="G18" s="921">
        <v>44075</v>
      </c>
      <c r="H18" s="922"/>
      <c r="I18" s="923" t="s">
        <v>49</v>
      </c>
      <c r="J18" s="924"/>
      <c r="K18" s="920">
        <f>D18</f>
        <v>19948035</v>
      </c>
    </row>
    <row r="19" spans="1:11" x14ac:dyDescent="0.2">
      <c r="A19" s="927">
        <v>44075</v>
      </c>
      <c r="B19" s="928">
        <v>1</v>
      </c>
      <c r="C19" s="929" t="s">
        <v>231</v>
      </c>
      <c r="D19" s="930"/>
      <c r="E19" s="931">
        <v>1456000</v>
      </c>
      <c r="F19" s="932"/>
      <c r="G19" s="927">
        <v>44075</v>
      </c>
      <c r="H19" s="928">
        <v>1</v>
      </c>
      <c r="I19" s="929" t="s">
        <v>231</v>
      </c>
      <c r="J19" s="930">
        <v>1456000</v>
      </c>
      <c r="K19" s="931"/>
    </row>
    <row r="20" spans="1:11" x14ac:dyDescent="0.2">
      <c r="A20" s="927">
        <v>44075</v>
      </c>
      <c r="B20" s="933">
        <v>2</v>
      </c>
      <c r="C20" s="929" t="s">
        <v>453</v>
      </c>
      <c r="D20" s="930"/>
      <c r="E20" s="931">
        <v>2600</v>
      </c>
      <c r="F20" s="932"/>
      <c r="G20" s="927">
        <v>44075</v>
      </c>
      <c r="H20" s="933">
        <v>2</v>
      </c>
      <c r="I20" s="929" t="s">
        <v>453</v>
      </c>
      <c r="J20" s="930">
        <v>2600</v>
      </c>
      <c r="K20" s="931"/>
    </row>
    <row r="21" spans="1:11" ht="12" customHeight="1" x14ac:dyDescent="0.2">
      <c r="A21" s="927">
        <v>44088</v>
      </c>
      <c r="B21" s="933">
        <v>3</v>
      </c>
      <c r="C21" s="929" t="s">
        <v>261</v>
      </c>
      <c r="D21" s="934"/>
      <c r="E21" s="935">
        <v>2000000</v>
      </c>
      <c r="F21" s="932"/>
      <c r="G21" s="927">
        <v>44088</v>
      </c>
      <c r="H21" s="933">
        <v>3</v>
      </c>
      <c r="I21" s="929" t="s">
        <v>261</v>
      </c>
      <c r="J21" s="934">
        <v>2000000</v>
      </c>
      <c r="K21" s="935"/>
    </row>
    <row r="22" spans="1:11" ht="13.5" customHeight="1" x14ac:dyDescent="0.2">
      <c r="A22" s="927">
        <v>44088</v>
      </c>
      <c r="B22" s="928">
        <v>4</v>
      </c>
      <c r="C22" s="929" t="s">
        <v>453</v>
      </c>
      <c r="D22" s="934"/>
      <c r="E22" s="935">
        <v>2100</v>
      </c>
      <c r="F22" s="932"/>
      <c r="G22" s="927">
        <v>44088</v>
      </c>
      <c r="H22" s="928">
        <v>4</v>
      </c>
      <c r="I22" s="929" t="s">
        <v>453</v>
      </c>
      <c r="J22" s="934">
        <v>2100</v>
      </c>
      <c r="K22" s="935"/>
    </row>
    <row r="23" spans="1:11" ht="12" customHeight="1" x14ac:dyDescent="0.2">
      <c r="A23" s="927">
        <v>44088</v>
      </c>
      <c r="B23" s="933">
        <v>5</v>
      </c>
      <c r="C23" s="929" t="s">
        <v>266</v>
      </c>
      <c r="D23" s="934">
        <v>142000</v>
      </c>
      <c r="E23" s="935"/>
      <c r="F23" s="932"/>
      <c r="G23" s="927">
        <v>44088</v>
      </c>
      <c r="H23" s="933">
        <v>5</v>
      </c>
      <c r="I23" s="929" t="s">
        <v>266</v>
      </c>
      <c r="J23" s="934"/>
      <c r="K23" s="935">
        <v>142000</v>
      </c>
    </row>
    <row r="24" spans="1:11" x14ac:dyDescent="0.2">
      <c r="A24" s="927">
        <v>44088</v>
      </c>
      <c r="B24" s="933">
        <v>6</v>
      </c>
      <c r="C24" s="929" t="s">
        <v>268</v>
      </c>
      <c r="D24" s="934"/>
      <c r="E24" s="935">
        <v>916410</v>
      </c>
      <c r="F24" s="932"/>
      <c r="G24" s="927">
        <v>44088</v>
      </c>
      <c r="H24" s="933">
        <v>6</v>
      </c>
      <c r="I24" s="929" t="s">
        <v>268</v>
      </c>
      <c r="J24" s="934">
        <v>916410</v>
      </c>
      <c r="K24" s="935"/>
    </row>
    <row r="25" spans="1:11" x14ac:dyDescent="0.2">
      <c r="A25" s="927">
        <v>44090</v>
      </c>
      <c r="B25" s="928">
        <v>7</v>
      </c>
      <c r="C25" s="929" t="s">
        <v>317</v>
      </c>
      <c r="D25" s="934"/>
      <c r="E25" s="935">
        <v>1461020</v>
      </c>
      <c r="F25" s="932"/>
      <c r="G25" s="927">
        <v>44090</v>
      </c>
      <c r="H25" s="928">
        <v>7</v>
      </c>
      <c r="I25" s="929" t="s">
        <v>317</v>
      </c>
      <c r="J25" s="934">
        <v>1461020</v>
      </c>
      <c r="K25" s="935"/>
    </row>
    <row r="26" spans="1:11" x14ac:dyDescent="0.2">
      <c r="A26" s="927">
        <v>44090</v>
      </c>
      <c r="B26" s="928">
        <v>8</v>
      </c>
      <c r="C26" s="929" t="s">
        <v>453</v>
      </c>
      <c r="D26" s="934"/>
      <c r="E26" s="935">
        <v>2300</v>
      </c>
      <c r="F26" s="932"/>
      <c r="G26" s="927">
        <v>44090</v>
      </c>
      <c r="H26" s="928">
        <v>8</v>
      </c>
      <c r="I26" s="929" t="s">
        <v>453</v>
      </c>
      <c r="J26" s="934">
        <v>2300</v>
      </c>
      <c r="K26" s="935"/>
    </row>
    <row r="27" spans="1:11" x14ac:dyDescent="0.2">
      <c r="A27" s="927">
        <v>44095</v>
      </c>
      <c r="B27" s="928">
        <v>8</v>
      </c>
      <c r="C27" s="929" t="s">
        <v>441</v>
      </c>
      <c r="D27" s="934"/>
      <c r="E27" s="935">
        <v>1189500</v>
      </c>
      <c r="F27" s="932"/>
      <c r="G27" s="927">
        <v>44095</v>
      </c>
      <c r="H27" s="928">
        <v>8</v>
      </c>
      <c r="I27" s="929" t="s">
        <v>441</v>
      </c>
      <c r="J27" s="934">
        <v>1189500</v>
      </c>
      <c r="K27" s="935"/>
    </row>
    <row r="28" spans="1:11" x14ac:dyDescent="0.2">
      <c r="A28" s="927">
        <v>44095</v>
      </c>
      <c r="B28" s="933">
        <v>9</v>
      </c>
      <c r="C28" s="929" t="s">
        <v>453</v>
      </c>
      <c r="D28" s="934"/>
      <c r="E28" s="935">
        <v>2100</v>
      </c>
      <c r="F28" s="932"/>
      <c r="G28" s="927">
        <v>44095</v>
      </c>
      <c r="H28" s="933">
        <v>9</v>
      </c>
      <c r="I28" s="929" t="s">
        <v>232</v>
      </c>
      <c r="J28" s="934">
        <v>2100</v>
      </c>
      <c r="K28" s="935"/>
    </row>
    <row r="29" spans="1:11" x14ac:dyDescent="0.2">
      <c r="A29" s="927">
        <v>44102</v>
      </c>
      <c r="B29" s="928">
        <v>10</v>
      </c>
      <c r="C29" s="929" t="s">
        <v>452</v>
      </c>
      <c r="D29" s="934"/>
      <c r="E29" s="935">
        <v>2597400</v>
      </c>
      <c r="F29" s="932"/>
      <c r="G29" s="927">
        <v>44102</v>
      </c>
      <c r="H29" s="928">
        <v>10</v>
      </c>
      <c r="I29" s="929" t="s">
        <v>452</v>
      </c>
      <c r="J29" s="934">
        <v>2597400</v>
      </c>
      <c r="K29" s="935"/>
    </row>
    <row r="30" spans="1:11" x14ac:dyDescent="0.2">
      <c r="A30" s="927">
        <v>44102</v>
      </c>
      <c r="B30" s="928">
        <v>11</v>
      </c>
      <c r="C30" s="929" t="s">
        <v>453</v>
      </c>
      <c r="D30" s="934"/>
      <c r="E30" s="935">
        <v>2100</v>
      </c>
      <c r="F30" s="932"/>
      <c r="G30" s="927">
        <v>44102</v>
      </c>
      <c r="H30" s="928">
        <v>11</v>
      </c>
      <c r="I30" s="929" t="s">
        <v>453</v>
      </c>
      <c r="J30" s="934">
        <v>2100</v>
      </c>
      <c r="K30" s="935"/>
    </row>
    <row r="31" spans="1:11" x14ac:dyDescent="0.2">
      <c r="A31" s="936">
        <v>44102</v>
      </c>
      <c r="B31" s="933">
        <v>12</v>
      </c>
      <c r="C31" s="929" t="s">
        <v>455</v>
      </c>
      <c r="D31" s="934"/>
      <c r="E31" s="935">
        <v>2250000</v>
      </c>
      <c r="F31" s="932"/>
      <c r="G31" s="936">
        <v>44102</v>
      </c>
      <c r="H31" s="933">
        <v>12</v>
      </c>
      <c r="I31" s="929" t="s">
        <v>455</v>
      </c>
      <c r="J31" s="934">
        <v>2250000</v>
      </c>
      <c r="K31" s="935"/>
    </row>
    <row r="32" spans="1:11" x14ac:dyDescent="0.2">
      <c r="A32" s="936">
        <v>44102</v>
      </c>
      <c r="B32" s="928">
        <v>13</v>
      </c>
      <c r="C32" s="929" t="s">
        <v>453</v>
      </c>
      <c r="D32" s="934"/>
      <c r="E32" s="935">
        <v>2100</v>
      </c>
      <c r="F32" s="932"/>
      <c r="G32" s="936">
        <v>44102</v>
      </c>
      <c r="H32" s="928">
        <v>13</v>
      </c>
      <c r="I32" s="929" t="s">
        <v>453</v>
      </c>
      <c r="J32" s="934">
        <v>2100</v>
      </c>
      <c r="K32" s="935"/>
    </row>
    <row r="33" spans="1:11" x14ac:dyDescent="0.2">
      <c r="A33" s="936">
        <v>44102</v>
      </c>
      <c r="B33" s="928">
        <v>14</v>
      </c>
      <c r="C33" s="929" t="s">
        <v>456</v>
      </c>
      <c r="D33" s="934"/>
      <c r="E33" s="935">
        <v>1870000</v>
      </c>
      <c r="F33" s="932"/>
      <c r="G33" s="936">
        <v>44102</v>
      </c>
      <c r="H33" s="928">
        <v>14</v>
      </c>
      <c r="I33" s="929" t="s">
        <v>456</v>
      </c>
      <c r="J33" s="934">
        <v>1870000</v>
      </c>
      <c r="K33" s="935"/>
    </row>
    <row r="34" spans="1:11" ht="14.25" customHeight="1" x14ac:dyDescent="0.2">
      <c r="A34" s="921">
        <v>44102</v>
      </c>
      <c r="B34" s="933">
        <v>15</v>
      </c>
      <c r="C34" s="929" t="s">
        <v>453</v>
      </c>
      <c r="D34" s="934"/>
      <c r="E34" s="935">
        <v>2600</v>
      </c>
      <c r="F34" s="932"/>
      <c r="G34" s="921">
        <v>44102</v>
      </c>
      <c r="H34" s="933">
        <v>15</v>
      </c>
      <c r="I34" s="929" t="s">
        <v>453</v>
      </c>
      <c r="J34" s="934">
        <v>2600</v>
      </c>
      <c r="K34" s="935"/>
    </row>
    <row r="35" spans="1:11" x14ac:dyDescent="0.2">
      <c r="A35" s="921">
        <v>44102</v>
      </c>
      <c r="B35" s="928">
        <v>16</v>
      </c>
      <c r="C35" s="929" t="s">
        <v>464</v>
      </c>
      <c r="D35" s="934">
        <v>22570500</v>
      </c>
      <c r="E35" s="935"/>
      <c r="F35" s="932">
        <v>3670</v>
      </c>
      <c r="G35" s="921">
        <v>44103</v>
      </c>
      <c r="H35" s="928">
        <v>16</v>
      </c>
      <c r="I35" s="929" t="s">
        <v>464</v>
      </c>
      <c r="J35" s="934"/>
      <c r="K35" s="935">
        <v>22570500</v>
      </c>
    </row>
    <row r="36" spans="1:11" x14ac:dyDescent="0.2">
      <c r="A36" s="921">
        <v>44104</v>
      </c>
      <c r="B36" s="928">
        <v>17</v>
      </c>
      <c r="C36" s="929" t="s">
        <v>517</v>
      </c>
      <c r="D36" s="934"/>
      <c r="E36" s="935">
        <v>1558750</v>
      </c>
      <c r="F36" s="932"/>
      <c r="G36" s="921">
        <v>44104</v>
      </c>
      <c r="H36" s="928">
        <v>17</v>
      </c>
      <c r="I36" s="929" t="s">
        <v>517</v>
      </c>
      <c r="J36" s="934">
        <v>1558750</v>
      </c>
      <c r="K36" s="935"/>
    </row>
    <row r="37" spans="1:11" x14ac:dyDescent="0.2">
      <c r="A37" s="921">
        <v>44104</v>
      </c>
      <c r="B37" s="933">
        <v>18</v>
      </c>
      <c r="C37" s="929" t="s">
        <v>453</v>
      </c>
      <c r="D37" s="934"/>
      <c r="E37" s="935">
        <v>2600</v>
      </c>
      <c r="F37" s="932"/>
      <c r="G37" s="921">
        <v>44104</v>
      </c>
      <c r="H37" s="933">
        <v>18</v>
      </c>
      <c r="I37" s="929" t="s">
        <v>453</v>
      </c>
      <c r="J37" s="934">
        <v>2600</v>
      </c>
      <c r="K37" s="935"/>
    </row>
    <row r="38" spans="1:11" x14ac:dyDescent="0.2">
      <c r="A38" s="937">
        <v>44104</v>
      </c>
      <c r="B38" s="938"/>
      <c r="C38" s="939" t="s">
        <v>73</v>
      </c>
      <c r="D38" s="940">
        <f>SUM(D18:D37)-SUM(E18:E37)</f>
        <v>27342955</v>
      </c>
      <c r="E38" s="941"/>
      <c r="F38" s="942"/>
      <c r="G38" s="937">
        <v>44104</v>
      </c>
      <c r="H38" s="943"/>
      <c r="I38" s="939" t="s">
        <v>50</v>
      </c>
      <c r="J38" s="944"/>
      <c r="K38" s="945">
        <f>SUM(K18:K37)-SUM(J18:J37)</f>
        <v>27342955</v>
      </c>
    </row>
    <row r="39" spans="1:11" x14ac:dyDescent="0.2">
      <c r="A39" s="946"/>
      <c r="B39" s="947"/>
      <c r="C39" s="947" t="s">
        <v>562</v>
      </c>
      <c r="D39" s="946"/>
      <c r="E39" s="946"/>
      <c r="F39" s="948"/>
      <c r="G39" s="947"/>
      <c r="H39" s="946"/>
      <c r="I39" s="947" t="s">
        <v>18</v>
      </c>
      <c r="J39" s="946"/>
      <c r="K39" s="949"/>
    </row>
    <row r="40" spans="1:11" s="18" customFormat="1" x14ac:dyDescent="0.2">
      <c r="A40" s="946"/>
      <c r="B40" s="947"/>
      <c r="C40" s="947"/>
      <c r="D40" s="946"/>
      <c r="E40" s="946"/>
      <c r="F40" s="946"/>
      <c r="G40" s="947"/>
      <c r="H40" s="946"/>
      <c r="I40" s="947"/>
      <c r="J40" s="946"/>
      <c r="K40" s="946"/>
    </row>
    <row r="41" spans="1:11" s="18" customFormat="1" x14ac:dyDescent="0.2">
      <c r="A41" s="950"/>
      <c r="B41" s="950"/>
      <c r="C41" s="951"/>
      <c r="D41" s="952"/>
      <c r="E41" s="952"/>
      <c r="F41" s="946"/>
      <c r="G41" s="952"/>
      <c r="H41" s="952"/>
      <c r="I41" s="951"/>
      <c r="J41" s="950"/>
      <c r="K41" s="950"/>
    </row>
    <row r="42" spans="1:11" s="22" customFormat="1" x14ac:dyDescent="0.2">
      <c r="A42" s="950"/>
      <c r="B42" s="950"/>
      <c r="C42" s="953" t="s">
        <v>76</v>
      </c>
      <c r="D42" s="954"/>
      <c r="E42" s="952"/>
      <c r="F42" s="952"/>
      <c r="G42" s="952"/>
      <c r="H42" s="952"/>
      <c r="I42" s="955"/>
      <c r="J42" s="950"/>
      <c r="K42" s="950"/>
    </row>
    <row r="43" spans="1:11" s="22" customFormat="1" x14ac:dyDescent="0.2">
      <c r="A43" s="956"/>
      <c r="B43" s="956"/>
      <c r="C43" s="957" t="s">
        <v>71</v>
      </c>
      <c r="D43" s="958"/>
      <c r="E43" s="959"/>
      <c r="F43" s="952"/>
      <c r="G43" s="956"/>
      <c r="H43" s="956"/>
      <c r="I43" s="956"/>
      <c r="J43" s="956"/>
      <c r="K43" s="956"/>
    </row>
    <row r="44" spans="1:11" x14ac:dyDescent="0.2">
      <c r="A44" s="956"/>
      <c r="B44" s="956"/>
      <c r="C44" s="957" t="s">
        <v>106</v>
      </c>
      <c r="D44" s="958"/>
      <c r="E44" s="956"/>
      <c r="F44" s="956"/>
      <c r="G44" s="956"/>
      <c r="H44" s="956"/>
      <c r="I44" s="956"/>
      <c r="J44" s="956"/>
      <c r="K44" s="956"/>
    </row>
    <row r="45" spans="1:11" x14ac:dyDescent="0.2">
      <c r="D45" s="254"/>
      <c r="E45" s="255"/>
    </row>
    <row r="46" spans="1:11" x14ac:dyDescent="0.2">
      <c r="D46" s="255"/>
    </row>
    <row r="48" spans="1:11" x14ac:dyDescent="0.2">
      <c r="C48" s="275"/>
    </row>
    <row r="49" spans="3:4" x14ac:dyDescent="0.2">
      <c r="D49" s="255"/>
    </row>
    <row r="50" spans="3:4" x14ac:dyDescent="0.2">
      <c r="D50" s="255"/>
    </row>
    <row r="51" spans="3:4" x14ac:dyDescent="0.2">
      <c r="C51" s="147"/>
      <c r="D51" s="29"/>
    </row>
    <row r="52" spans="3:4" x14ac:dyDescent="0.2">
      <c r="D52" s="255"/>
    </row>
  </sheetData>
  <mergeCells count="9">
    <mergeCell ref="G15:K15"/>
    <mergeCell ref="A12:E12"/>
    <mergeCell ref="A15:E15"/>
    <mergeCell ref="A1:K1"/>
    <mergeCell ref="I8:K8"/>
    <mergeCell ref="J9:K9"/>
    <mergeCell ref="J10:K10"/>
    <mergeCell ref="A11:H11"/>
    <mergeCell ref="J11:K11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Data Analysis</vt:lpstr>
      <vt:lpstr>Personal Costs</vt:lpstr>
      <vt:lpstr>Total Expenses</vt:lpstr>
      <vt:lpstr>Personal Recieved</vt:lpstr>
      <vt:lpstr>UGX Cash Box Sept</vt:lpstr>
      <vt:lpstr>USD-cash box Sept</vt:lpstr>
      <vt:lpstr>Balance UGX</vt:lpstr>
      <vt:lpstr>Balance USD</vt:lpstr>
      <vt:lpstr>Bank reconciliation UGX</vt:lpstr>
      <vt:lpstr>Bank reconciliation USD</vt:lpstr>
      <vt:lpstr>Sept. cash desk closing</vt:lpstr>
      <vt:lpstr>Rebeca</vt:lpstr>
      <vt:lpstr>Augustus</vt:lpstr>
      <vt:lpstr>Mary</vt:lpstr>
      <vt:lpstr>Lydia</vt:lpstr>
      <vt:lpstr>Advances</vt:lpstr>
      <vt:lpstr>i38</vt:lpstr>
      <vt:lpstr>i45</vt:lpstr>
      <vt:lpstr>i67</vt:lpstr>
      <vt:lpstr>Guard</vt:lpstr>
      <vt:lpstr>Airtime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USER</cp:lastModifiedBy>
  <cp:lastPrinted>2020-10-07T13:18:11Z</cp:lastPrinted>
  <dcterms:created xsi:type="dcterms:W3CDTF">2016-05-26T14:51:01Z</dcterms:created>
  <dcterms:modified xsi:type="dcterms:W3CDTF">2020-11-11T19:54:13Z</dcterms:modified>
</cp:coreProperties>
</file>